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e539e40262988/Desktop/excel-challenge/"/>
    </mc:Choice>
  </mc:AlternateContent>
  <xr:revisionPtr revIDLastSave="469" documentId="8_{A2F264B4-8BB9-4463-B06E-E9187FB65140}" xr6:coauthVersionLast="46" xr6:coauthVersionMax="46" xr10:uidLastSave="{7872110B-C5CE-4605-8A46-8F7075846BC0}"/>
  <bookViews>
    <workbookView xWindow="-108" yWindow="-108" windowWidth="23256" windowHeight="12576" xr2:uid="{00000000-000D-0000-FFFF-FFFF00000000}"/>
  </bookViews>
  <sheets>
    <sheet name="Data" sheetId="1" r:id="rId1"/>
    <sheet name="Category Pivot" sheetId="2" r:id="rId2"/>
    <sheet name="Sub Cat Pivot" sheetId="3" r:id="rId3"/>
    <sheet name="Date Pivot" sheetId="4" r:id="rId4"/>
    <sheet name="Bonus" sheetId="5" r:id="rId5"/>
    <sheet name="Bonus Analysis" sheetId="6" r:id="rId6"/>
  </sheets>
  <definedNames>
    <definedName name="_xlnm._FilterDatabase" localSheetId="5" hidden="1">'Bonus Analysis'!$D$1:$E$1531</definedName>
    <definedName name="_xlnm._FilterDatabase" localSheetId="0" hidden="1">Data!$A$1:$T$4115</definedName>
    <definedName name="failbac">'Bonus Analysis'!$E$2:$E$1531</definedName>
    <definedName name="goal">Data!$D$2:$D$4115</definedName>
    <definedName name="state">Data!$F$2:$F$4115</definedName>
    <definedName name="sucbac">'Bonus Analysis'!$B$2:$B$2186</definedName>
  </definedNames>
  <calcPr calcId="191029"/>
  <pivotCaches>
    <pivotCache cacheId="6" r:id="rId7"/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C13" i="5"/>
  <c r="C12" i="5"/>
  <c r="C11" i="5"/>
  <c r="C10" i="5"/>
  <c r="C9" i="5"/>
  <c r="C8" i="5"/>
  <c r="C7" i="5"/>
  <c r="C6" i="5"/>
  <c r="C5" i="5"/>
  <c r="C4" i="5"/>
  <c r="C3" i="5"/>
  <c r="C2" i="5"/>
  <c r="B13" i="5"/>
  <c r="B12" i="5"/>
  <c r="B11" i="5"/>
  <c r="B10" i="5"/>
  <c r="E10" i="5" s="1"/>
  <c r="B9" i="5"/>
  <c r="E9" i="5" s="1"/>
  <c r="B8" i="5"/>
  <c r="B7" i="5"/>
  <c r="E7" i="5" s="1"/>
  <c r="H7" i="5" s="1"/>
  <c r="B6" i="5"/>
  <c r="B5" i="5"/>
  <c r="B4" i="5"/>
  <c r="B3" i="5"/>
  <c r="B2" i="5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E8" i="5" l="1"/>
  <c r="H8" i="5" s="1"/>
  <c r="G7" i="5"/>
  <c r="G10" i="5"/>
  <c r="G13" i="5"/>
  <c r="H9" i="5"/>
  <c r="H10" i="5"/>
  <c r="G8" i="5"/>
  <c r="G9" i="5"/>
  <c r="E2" i="5"/>
  <c r="F2" i="5" s="1"/>
  <c r="E6" i="5"/>
  <c r="H6" i="5" s="1"/>
  <c r="F10" i="5"/>
  <c r="E13" i="5"/>
  <c r="H13" i="5" s="1"/>
  <c r="E5" i="5"/>
  <c r="H5" i="5" s="1"/>
  <c r="F9" i="5"/>
  <c r="E12" i="5"/>
  <c r="G12" i="5" s="1"/>
  <c r="E4" i="5"/>
  <c r="F4" i="5" s="1"/>
  <c r="F8" i="5"/>
  <c r="E11" i="5"/>
  <c r="H11" i="5" s="1"/>
  <c r="E3" i="5"/>
  <c r="G3" i="5" s="1"/>
  <c r="F7" i="5"/>
  <c r="G6" i="5" l="1"/>
  <c r="H12" i="5"/>
  <c r="F13" i="5"/>
  <c r="F12" i="5"/>
  <c r="H3" i="5"/>
  <c r="G2" i="5"/>
  <c r="F11" i="5"/>
  <c r="F6" i="5"/>
  <c r="F3" i="5"/>
  <c r="H4" i="5"/>
  <c r="H2" i="5"/>
  <c r="G4" i="5"/>
  <c r="F5" i="5"/>
  <c r="G5" i="5"/>
  <c r="G11" i="5"/>
</calcChain>
</file>

<file path=xl/sharedStrings.xml><?xml version="1.0" encoding="utf-8"?>
<sst xmlns="http://schemas.openxmlformats.org/spreadsheetml/2006/main" count="28529" uniqueCount="8379">
  <si>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</si>
  <si>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</si>
  <si>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</si>
  <si>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</si>
  <si>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</si>
  <si>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</si>
  <si>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</si>
  <si>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</si>
  <si>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</si>
  <si>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</si>
  <si>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</si>
  <si>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</si>
  <si>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</si>
  <si>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</si>
  <si>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</si>
  <si>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</si>
  <si>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</si>
  <si>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</si>
  <si>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</si>
  <si>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</si>
  <si>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</si>
  <si>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</si>
  <si>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</si>
  <si>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</si>
  <si>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</si>
  <si>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</si>
  <si>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</si>
  <si>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</si>
  <si>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</si>
  <si>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</si>
  <si>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</si>
  <si>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</si>
  <si>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</si>
  <si>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</si>
  <si>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</si>
  <si>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</si>
  <si>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</si>
  <si>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</si>
  <si>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</si>
  <si>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</si>
  <si>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</si>
  <si>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</si>
  <si>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</si>
  <si>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</si>
  <si>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</si>
  <si>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</si>
  <si>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</si>
  <si>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</si>
  <si>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</si>
  <si>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</si>
  <si>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</si>
  <si>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</si>
  <si>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</si>
  <si>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</si>
  <si>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</si>
  <si>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</si>
  <si>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</si>
  <si>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</si>
  <si>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</si>
  <si>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</si>
  <si>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</si>
  <si>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</si>
  <si>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</si>
  <si>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</si>
  <si>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</si>
  <si>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</si>
  <si>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</si>
  <si>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</si>
  <si>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</si>
  <si>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</si>
  <si>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</si>
  <si>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</si>
  <si>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</si>
  <si>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</si>
  <si>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</si>
  <si>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</si>
  <si>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</si>
  <si>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</si>
  <si>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</si>
  <si>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</si>
  <si>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</si>
  <si>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</si>
  <si>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</si>
  <si>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</si>
  <si>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</si>
  <si>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</si>
  <si>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</si>
  <si>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</si>
  <si>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</si>
  <si>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</si>
  <si>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</si>
  <si>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</si>
  <si>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</si>
  <si>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</si>
  <si>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</si>
  <si>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</si>
  <si>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</si>
  <si>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</si>
  <si>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</si>
  <si>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</si>
  <si>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</si>
  <si>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</si>
  <si>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</si>
  <si>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</si>
  <si>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</si>
  <si>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</si>
  <si>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</si>
  <si>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</si>
  <si>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</si>
  <si>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</si>
  <si>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</si>
  <si>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</si>
  <si>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</si>
  <si>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</si>
  <si>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</si>
  <si>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</si>
  <si>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</si>
  <si>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</si>
  <si>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</si>
  <si>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</si>
  <si>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</si>
  <si>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</si>
  <si>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</si>
  <si>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</si>
  <si>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</si>
  <si>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</si>
  <si>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</si>
  <si>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</si>
  <si>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</si>
  <si>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</si>
  <si>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</si>
  <si>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</si>
  <si>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</si>
  <si>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</si>
  <si>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</si>
  <si>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</si>
  <si>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</si>
  <si>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</si>
  <si>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</si>
  <si>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</si>
  <si>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</si>
  <si>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</si>
  <si>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</si>
  <si>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</si>
  <si>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</si>
  <si>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</si>
  <si>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</si>
  <si>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</si>
  <si>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</si>
  <si>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</si>
  <si>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</si>
  <si>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</si>
  <si>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</si>
  <si>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</si>
  <si>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</si>
  <si>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</si>
  <si>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</si>
  <si>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</si>
  <si>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</si>
  <si>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</si>
  <si>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</si>
  <si>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</si>
  <si>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</si>
  <si>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</si>
  <si>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</si>
  <si>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</si>
  <si>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</si>
  <si>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</si>
  <si>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</si>
  <si>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</si>
  <si>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</si>
  <si>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</si>
  <si>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</si>
  <si>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</si>
  <si>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</si>
  <si>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</si>
  <si>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</si>
  <si>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</si>
  <si>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</si>
  <si>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</si>
  <si>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</si>
  <si>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</si>
  <si>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</si>
  <si>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</si>
  <si>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</si>
  <si>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</si>
  <si>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</si>
  <si>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</si>
  <si>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</si>
  <si>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</si>
  <si>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</si>
  <si>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</si>
  <si>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</si>
  <si>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</si>
  <si>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</si>
  <si>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</si>
  <si>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</si>
  <si>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</si>
  <si>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</si>
  <si>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</si>
  <si>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</si>
  <si>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</si>
  <si>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</si>
  <si>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</si>
  <si>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</si>
  <si>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</si>
  <si>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</si>
  <si>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</si>
  <si>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</si>
  <si>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</si>
  <si>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</si>
  <si>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</si>
  <si>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</si>
  <si>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</si>
  <si>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</si>
  <si>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</si>
  <si>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</si>
  <si>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</si>
  <si>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</si>
  <si>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</si>
  <si>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</si>
  <si>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</si>
  <si>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</si>
  <si>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</si>
  <si>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</si>
  <si>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</si>
  <si>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</si>
  <si>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</si>
  <si>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</si>
  <si>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</si>
  <si>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</si>
  <si>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</si>
  <si>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</si>
  <si>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</si>
  <si>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</si>
  <si>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</si>
  <si>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</si>
  <si>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</si>
  <si>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</si>
  <si>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</si>
  <si>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</si>
  <si>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</si>
  <si>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</si>
  <si>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</si>
  <si>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</si>
  <si>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</si>
  <si>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</si>
  <si>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</si>
  <si>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</si>
  <si>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</si>
  <si>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</si>
  <si>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</si>
  <si>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</si>
  <si>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</si>
  <si>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</si>
  <si>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</si>
  <si>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</si>
  <si>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</si>
  <si>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</si>
  <si>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</si>
  <si>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</si>
  <si>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</si>
  <si>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</si>
  <si>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</si>
  <si>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</si>
  <si>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</si>
  <si>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</si>
  <si>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</si>
  <si>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</si>
  <si>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</si>
  <si>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</si>
  <si>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</si>
  <si>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</si>
  <si>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</si>
  <si>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</si>
  <si>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</si>
  <si>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</si>
  <si>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</si>
  <si>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</si>
  <si>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</si>
  <si>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</si>
  <si>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</si>
  <si>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</si>
  <si>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</si>
  <si>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</si>
  <si>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</si>
  <si>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</si>
  <si>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</si>
  <si>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</si>
  <si>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</si>
  <si>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</si>
  <si>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</si>
  <si>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</si>
  <si>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</si>
  <si>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</si>
  <si>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</si>
  <si>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</si>
  <si>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</si>
  <si>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</si>
  <si>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</si>
  <si>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</si>
  <si>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</si>
  <si>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</si>
  <si>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</si>
  <si>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</si>
  <si>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</si>
  <si>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</si>
  <si>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</si>
  <si>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</si>
  <si>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</si>
  <si>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</si>
  <si>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</si>
  <si>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</si>
  <si>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</si>
  <si>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</si>
  <si>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</si>
  <si>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</si>
  <si>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</si>
  <si>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</si>
  <si>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</si>
  <si>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</si>
  <si>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</si>
  <si>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</si>
  <si>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</si>
  <si>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</si>
  <si>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</si>
  <si>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</si>
  <si>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</si>
  <si>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</si>
  <si>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</si>
  <si>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</si>
  <si>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</si>
  <si>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</si>
  <si>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</si>
  <si>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</si>
  <si>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</si>
  <si>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</si>
  <si>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</si>
  <si>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</si>
  <si>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</si>
  <si>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</si>
  <si>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</si>
  <si>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</si>
  <si>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</si>
  <si>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</si>
  <si>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</si>
  <si>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</si>
  <si>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</si>
  <si>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</si>
  <si>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</si>
  <si>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</si>
  <si>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</si>
  <si>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</si>
  <si>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</si>
  <si>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</si>
  <si>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</si>
  <si>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</si>
  <si>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</si>
  <si>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</si>
  <si>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</si>
  <si>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</si>
  <si>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</si>
  <si>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</si>
  <si>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</si>
  <si>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</si>
  <si>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</si>
  <si>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</si>
  <si>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</si>
  <si>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</si>
  <si>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</si>
  <si>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</si>
  <si>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</si>
  <si>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</si>
  <si>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</si>
  <si>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</si>
  <si>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</si>
  <si>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</si>
  <si>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</si>
  <si>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</si>
  <si>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</si>
  <si>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</si>
  <si>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</si>
  <si>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</si>
  <si>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</si>
  <si>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</si>
  <si>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</si>
  <si>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</si>
  <si>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</si>
  <si>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</si>
  <si>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</si>
  <si>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</si>
  <si>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</si>
  <si>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</si>
  <si>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</si>
  <si>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</si>
  <si>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</si>
  <si>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</si>
  <si>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</si>
  <si>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</si>
  <si>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</si>
  <si>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</si>
  <si>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</si>
  <si>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</si>
  <si>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</si>
  <si>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</si>
  <si>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</si>
  <si>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</si>
  <si>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</si>
  <si>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</si>
  <si>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</si>
  <si>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</si>
  <si>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</si>
  <si>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</si>
  <si>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</si>
  <si>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</si>
  <si>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</si>
  <si>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</si>
  <si>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</si>
  <si>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</si>
  <si>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</si>
  <si>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</si>
  <si>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</si>
  <si>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</si>
  <si>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</si>
  <si>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</si>
  <si>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</si>
  <si>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</si>
  <si>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</si>
  <si>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</si>
  <si>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</si>
  <si>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</si>
  <si>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</si>
  <si>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</si>
  <si>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</si>
  <si>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</si>
  <si>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</si>
  <si>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</si>
  <si>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</si>
  <si>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</si>
  <si>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</si>
  <si>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</si>
  <si>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</si>
  <si>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</si>
  <si>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</si>
  <si>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</si>
  <si>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</si>
  <si>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</si>
  <si>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</si>
  <si>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</si>
  <si>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</si>
  <si>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</si>
  <si>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</si>
  <si>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</si>
  <si>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</si>
  <si>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</si>
  <si>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</si>
  <si>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</si>
  <si>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</si>
  <si>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</si>
  <si>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</si>
  <si>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</si>
  <si>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</si>
  <si>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</si>
  <si>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</si>
  <si>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</si>
  <si>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</si>
  <si>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</si>
  <si>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</si>
  <si>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</si>
  <si>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</si>
  <si>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</si>
  <si>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</si>
  <si>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</si>
  <si>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</si>
  <si>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</si>
  <si>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</si>
  <si>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</si>
  <si>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</si>
  <si>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</si>
  <si>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</si>
  <si>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</si>
  <si>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</si>
  <si>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</si>
  <si>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</si>
  <si>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</si>
  <si>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</si>
  <si>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</si>
  <si>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</si>
  <si>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</si>
  <si>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</si>
  <si>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</si>
  <si>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</si>
  <si>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</si>
  <si>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</si>
  <si>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</si>
  <si>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</si>
  <si>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</si>
  <si>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</si>
  <si>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</si>
  <si>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</si>
  <si>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</si>
  <si>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</si>
  <si>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</si>
  <si>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</si>
  <si>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</si>
  <si>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</si>
  <si>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</si>
  <si>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</si>
  <si>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</si>
  <si>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</si>
  <si>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</si>
  <si>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</si>
  <si>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</si>
  <si>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</si>
  <si>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</si>
  <si>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</si>
  <si>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</si>
  <si>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</si>
  <si>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</si>
  <si>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</si>
  <si>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</si>
  <si>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</si>
  <si>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</si>
  <si>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</si>
  <si>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</si>
  <si>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</si>
  <si>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</si>
  <si>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</si>
  <si>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</si>
  <si>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</si>
  <si>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</si>
  <si>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</si>
  <si>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</si>
  <si>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</si>
  <si>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</si>
  <si>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</si>
  <si>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</si>
  <si>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</si>
  <si>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</si>
  <si>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</si>
  <si>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</si>
  <si>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</si>
  <si>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</si>
  <si>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</si>
  <si>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</si>
  <si>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</si>
  <si>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</si>
  <si>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</si>
  <si>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</si>
  <si>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</si>
  <si>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</si>
  <si>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</si>
  <si>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</si>
  <si>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</si>
  <si>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</si>
  <si>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</si>
  <si>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</si>
  <si>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</si>
  <si>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</si>
  <si>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</si>
  <si>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</si>
  <si>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</si>
  <si>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</si>
  <si>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</si>
  <si>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</si>
  <si>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</si>
  <si>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</si>
  <si>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</si>
  <si>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</si>
  <si>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</si>
  <si>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</si>
  <si>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</si>
  <si>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</si>
  <si>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</si>
  <si>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</si>
  <si>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</si>
  <si>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</si>
  <si>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</si>
  <si>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</si>
  <si>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</si>
  <si>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</si>
  <si>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</si>
  <si>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</si>
  <si>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</si>
  <si>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</si>
  <si>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</si>
  <si>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</si>
  <si>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</si>
  <si>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</si>
  <si>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</si>
  <si>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</si>
  <si>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</si>
  <si>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</si>
  <si>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</si>
  <si>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</si>
  <si>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</si>
  <si>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</si>
  <si>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</si>
  <si>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</si>
  <si>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</si>
  <si>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</si>
  <si>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</si>
  <si>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</si>
  <si>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</si>
  <si>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</si>
  <si>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</si>
  <si>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</si>
  <si>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</si>
  <si>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</si>
  <si>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</si>
  <si>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</si>
  <si>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</si>
  <si>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</si>
  <si>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</si>
  <si>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</si>
  <si>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</si>
  <si>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</si>
  <si>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</si>
  <si>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</si>
  <si>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</si>
  <si>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</si>
  <si>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</si>
  <si>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</si>
  <si>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</si>
  <si>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</si>
  <si>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</si>
  <si>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</si>
  <si>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</si>
  <si>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</si>
  <si>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</si>
  <si>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</si>
  <si>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</si>
  <si>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</si>
  <si>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</si>
  <si>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</si>
  <si>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</si>
  <si>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</si>
  <si>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</si>
  <si>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</si>
  <si>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</si>
  <si>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</si>
  <si>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</si>
  <si>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</si>
  <si>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</si>
  <si>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</si>
  <si>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</si>
  <si>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</si>
  <si>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</si>
  <si>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</si>
  <si>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</si>
  <si>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</si>
  <si>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</si>
  <si>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</si>
  <si>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</si>
  <si>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</si>
  <si>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</si>
  <si>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</si>
  <si>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</si>
  <si>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</si>
  <si>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</si>
  <si>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</si>
  <si>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</si>
  <si>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</si>
  <si>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</si>
  <si>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</si>
  <si>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</si>
  <si>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</si>
  <si>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</si>
  <si>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</si>
  <si>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</si>
  <si>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</si>
  <si>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</si>
  <si>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</si>
  <si>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</si>
  <si>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</si>
  <si>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</si>
  <si>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</si>
  <si>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</si>
  <si>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</si>
  <si>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</si>
  <si>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</si>
  <si>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</si>
  <si>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</si>
  <si>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</si>
  <si>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</si>
  <si>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</si>
  <si>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</si>
  <si>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</si>
  <si>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</si>
  <si>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</si>
  <si>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</si>
  <si>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</si>
  <si>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</si>
  <si>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</si>
  <si>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</si>
  <si>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</si>
  <si>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</si>
  <si>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</si>
  <si>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</si>
  <si>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</si>
  <si>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</si>
  <si>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</si>
  <si>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</si>
  <si>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</si>
  <si>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</si>
  <si>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</si>
  <si>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</si>
  <si>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</si>
  <si>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</si>
  <si>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</si>
  <si>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</si>
  <si>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</si>
  <si>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</si>
  <si>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</si>
  <si>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</si>
  <si>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</si>
  <si>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</si>
  <si>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</si>
  <si>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</si>
  <si>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</si>
  <si>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</si>
  <si>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</si>
  <si>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</si>
  <si>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</si>
  <si>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</si>
  <si>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</si>
  <si>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</si>
  <si>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</si>
  <si>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</si>
  <si>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</si>
  <si>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</si>
  <si>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</si>
  <si>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</si>
  <si>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</si>
  <si>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</si>
  <si>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</si>
  <si>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</si>
  <si>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</si>
  <si>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</si>
  <si>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</si>
  <si>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</si>
  <si>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</si>
  <si>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</si>
  <si>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</si>
  <si>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</si>
  <si>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</si>
  <si>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</si>
  <si>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</si>
  <si>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</si>
  <si>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</si>
  <si>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</si>
  <si>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</si>
  <si>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</si>
  <si>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</si>
  <si>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</si>
  <si>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</si>
  <si>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</si>
  <si>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</si>
  <si>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</si>
  <si>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</si>
  <si>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</si>
  <si>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</si>
  <si>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</si>
  <si>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</si>
  <si>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</si>
  <si>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</si>
  <si>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</si>
  <si>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</si>
  <si>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</si>
  <si>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</si>
  <si>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</si>
  <si>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</si>
  <si>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</si>
  <si>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</si>
  <si>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</si>
  <si>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</si>
  <si>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</si>
  <si>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</si>
  <si>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</si>
  <si>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</si>
  <si>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</si>
  <si>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</si>
  <si>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</si>
  <si>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</si>
  <si>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</si>
  <si>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</si>
  <si>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</si>
  <si>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</si>
  <si>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</si>
  <si>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</si>
  <si>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</si>
  <si>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</si>
  <si>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</si>
  <si>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</si>
  <si>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</si>
  <si>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</si>
  <si>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</si>
  <si>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</si>
  <si>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</si>
  <si>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</si>
  <si>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</si>
  <si>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</si>
  <si>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</si>
  <si>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</si>
  <si>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</si>
  <si>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</si>
  <si>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</si>
  <si>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</si>
  <si>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</si>
  <si>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</si>
  <si>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</si>
  <si>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</si>
  <si>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</si>
  <si>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</si>
  <si>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</si>
  <si>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</si>
  <si>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</si>
  <si>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</si>
  <si>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</si>
  <si>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</si>
  <si>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</si>
  <si>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</si>
  <si>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</si>
  <si>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</si>
  <si>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</si>
  <si>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</si>
  <si>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</si>
  <si>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</si>
  <si>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</si>
  <si>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</si>
  <si>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</si>
  <si>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</si>
  <si>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</si>
  <si>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</si>
  <si>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</si>
  <si>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</si>
  <si>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</si>
  <si>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</si>
  <si>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</si>
  <si>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</si>
  <si>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</si>
  <si>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</si>
  <si>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</si>
  <si>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</si>
  <si>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</si>
  <si>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</si>
  <si>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</si>
  <si>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</si>
  <si>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</si>
  <si>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</si>
  <si>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</si>
  <si>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</si>
  <si>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</si>
  <si>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</si>
  <si>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</si>
  <si>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</si>
  <si>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</si>
  <si>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</si>
  <si>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</si>
  <si>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</si>
  <si>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</si>
  <si>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</si>
  <si>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</si>
  <si>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</si>
  <si>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</si>
  <si>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</si>
  <si>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</si>
  <si>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</si>
  <si>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</si>
  <si>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</si>
  <si>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</si>
  <si>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</si>
  <si>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</si>
  <si>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</si>
  <si>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</si>
  <si>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</si>
  <si>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</si>
  <si>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</si>
  <si>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</si>
  <si>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</si>
  <si>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</si>
  <si>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</si>
  <si>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</si>
  <si>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</si>
  <si>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</si>
  <si>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</si>
  <si>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</si>
  <si>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</si>
  <si>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</si>
  <si>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</si>
  <si>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</si>
  <si>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</si>
  <si>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</si>
  <si>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</si>
  <si>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</si>
  <si>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</si>
  <si>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</si>
  <si>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</si>
  <si>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</si>
  <si>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</si>
  <si>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</si>
  <si>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</si>
  <si>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</si>
  <si>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</si>
  <si>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</si>
  <si>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</si>
  <si>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</si>
  <si>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</si>
  <si>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</si>
  <si>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</si>
  <si>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</si>
  <si>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</si>
  <si>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</si>
  <si>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</si>
  <si>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</si>
  <si>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</si>
  <si>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</si>
  <si>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</si>
  <si>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</si>
  <si>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</si>
  <si>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</si>
  <si>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</si>
  <si>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</si>
  <si>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</si>
  <si>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</si>
  <si>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</si>
  <si>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</si>
  <si>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</si>
  <si>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</si>
  <si>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</si>
  <si>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</si>
  <si>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</si>
  <si>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</si>
  <si>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</si>
  <si>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</si>
  <si>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</si>
  <si>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</si>
  <si>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</si>
  <si>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</si>
  <si>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</si>
  <si>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</si>
  <si>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</si>
  <si>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</si>
  <si>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</si>
  <si>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</si>
  <si>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</si>
  <si>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</si>
  <si>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</si>
  <si>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</si>
  <si>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</si>
  <si>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</si>
  <si>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</si>
  <si>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</si>
  <si>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</si>
  <si>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</si>
  <si>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</si>
  <si>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</si>
  <si>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</si>
  <si>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</si>
  <si>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</si>
  <si>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</si>
  <si>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</si>
  <si>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</si>
  <si>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</si>
  <si>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</si>
  <si>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</si>
  <si>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</si>
  <si>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</si>
  <si>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</si>
  <si>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</si>
  <si>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</si>
  <si>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</si>
  <si>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</si>
  <si>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</si>
  <si>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</si>
  <si>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</si>
  <si>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</si>
  <si>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</si>
  <si>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</si>
  <si>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</si>
  <si>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</si>
  <si>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</si>
  <si>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</si>
  <si>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</si>
  <si>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</si>
  <si>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</si>
  <si>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</si>
  <si>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</si>
  <si>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</si>
  <si>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</si>
  <si>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</si>
  <si>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</si>
  <si>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</si>
  <si>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</si>
  <si>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</si>
  <si>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</si>
  <si>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</si>
  <si>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</si>
  <si>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</si>
  <si>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</si>
  <si>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</si>
  <si>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</si>
  <si>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</si>
  <si>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</si>
  <si>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</si>
  <si>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</si>
  <si>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</si>
  <si>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</si>
  <si>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</si>
  <si>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</si>
  <si>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</si>
  <si>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</si>
  <si>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</si>
  <si>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</si>
  <si>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</si>
  <si>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</si>
  <si>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</si>
  <si>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</si>
  <si>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</si>
  <si>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</si>
  <si>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</si>
  <si>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</si>
  <si>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</si>
  <si>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</si>
  <si>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</si>
  <si>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</si>
  <si>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</si>
  <si>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</si>
  <si>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</si>
  <si>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</si>
  <si>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</si>
  <si>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</si>
  <si>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</si>
  <si>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</si>
  <si>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</si>
  <si>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</si>
  <si>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</si>
  <si>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</si>
  <si>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</si>
  <si>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</si>
  <si>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</si>
  <si>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</si>
  <si>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</si>
  <si>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</si>
  <si>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</si>
  <si>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</si>
  <si>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</si>
  <si>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</si>
  <si>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</si>
  <si>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</si>
  <si>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</si>
  <si>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</si>
  <si>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</si>
  <si>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</si>
  <si>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</si>
  <si>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</si>
  <si>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</si>
  <si>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</si>
  <si>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</si>
  <si>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</si>
  <si>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</si>
  <si>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</si>
  <si>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</si>
  <si>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</si>
  <si>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</si>
  <si>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</si>
  <si>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</si>
  <si>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</si>
  <si>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</si>
  <si>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</si>
  <si>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</si>
  <si>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</si>
  <si>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</si>
  <si>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</si>
  <si>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</si>
  <si>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</si>
  <si>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</si>
  <si>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</si>
  <si>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</si>
  <si>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</si>
  <si>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</si>
  <si>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</si>
  <si>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</si>
  <si>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</si>
  <si>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</si>
  <si>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</si>
  <si>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</si>
  <si>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</si>
  <si>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</si>
  <si>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</si>
  <si>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</si>
  <si>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</si>
  <si>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</si>
  <si>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</si>
  <si>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</si>
  <si>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</si>
  <si>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</si>
  <si>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</si>
  <si>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</si>
  <si>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</si>
  <si>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</si>
  <si>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</si>
  <si>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</si>
  <si>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</si>
  <si>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</si>
  <si>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</si>
  <si>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</si>
  <si>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</si>
  <si>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</si>
  <si>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</si>
  <si>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</si>
  <si>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</si>
  <si>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</si>
  <si>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</si>
  <si>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</si>
  <si>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</si>
  <si>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</si>
  <si>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</si>
  <si>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</si>
  <si>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</si>
  <si>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</si>
  <si>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</si>
  <si>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</si>
  <si>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</si>
  <si>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</si>
  <si>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</si>
  <si>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</si>
  <si>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</si>
  <si>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</si>
  <si>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</si>
  <si>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</si>
  <si>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</si>
  <si>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</si>
  <si>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</si>
  <si>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</si>
  <si>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</si>
  <si>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</si>
  <si>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</si>
  <si>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</si>
  <si>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</si>
  <si>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</si>
  <si>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</si>
  <si>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</si>
  <si>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</si>
  <si>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</si>
  <si>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</si>
  <si>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</si>
  <si>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</si>
  <si>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</si>
  <si>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</si>
  <si>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</si>
  <si>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</si>
  <si>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</si>
  <si>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</si>
  <si>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</si>
  <si>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</si>
  <si>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</si>
  <si>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</si>
  <si>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</si>
  <si>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</si>
  <si>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</si>
  <si>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</si>
  <si>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</si>
  <si>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</si>
  <si>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</si>
  <si>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</si>
  <si>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</si>
  <si>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</si>
  <si>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</si>
  <si>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</si>
  <si>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</si>
  <si>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</si>
  <si>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</si>
  <si>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</si>
  <si>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</si>
  <si>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</si>
  <si>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</si>
  <si>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</si>
  <si>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</si>
  <si>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</si>
  <si>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</si>
  <si>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</si>
  <si>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</si>
  <si>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</si>
  <si>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</si>
  <si>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</si>
  <si>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</si>
  <si>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</si>
  <si>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</si>
  <si>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</si>
  <si>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</si>
  <si>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</si>
  <si>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</si>
  <si>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</si>
  <si>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</si>
  <si>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</si>
  <si>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</si>
  <si>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</si>
  <si>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</si>
  <si>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</si>
  <si>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</si>
  <si>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</si>
  <si>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</si>
  <si>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</si>
  <si>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</si>
  <si>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</si>
  <si>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</si>
  <si>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</si>
  <si>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</si>
  <si>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</si>
  <si>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</si>
  <si>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</si>
  <si>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</si>
  <si>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</si>
  <si>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</si>
  <si>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</si>
  <si>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</si>
  <si>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</si>
  <si>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</si>
  <si>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</si>
  <si>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</si>
  <si>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</si>
  <si>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</si>
  <si>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</si>
  <si>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</si>
  <si>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</si>
  <si>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</si>
  <si>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</si>
  <si>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</si>
  <si>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</si>
  <si>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</si>
  <si>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</si>
  <si>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</si>
  <si>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</si>
  <si>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</si>
  <si>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</si>
  <si>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</si>
  <si>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</si>
  <si>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</si>
  <si>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</si>
  <si>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</si>
  <si>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</si>
  <si>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</si>
  <si>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</si>
  <si>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</si>
  <si>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</si>
  <si>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</si>
  <si>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</si>
  <si>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</si>
  <si>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</si>
  <si>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</si>
  <si>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</si>
  <si>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</si>
  <si>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</si>
  <si>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</si>
  <si>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</si>
  <si>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</si>
  <si>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</si>
  <si>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</si>
  <si>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</si>
  <si>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</si>
  <si>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</si>
  <si>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</si>
  <si>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</si>
  <si>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</si>
  <si>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</si>
  <si>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</si>
  <si>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</si>
  <si>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</si>
  <si>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</si>
  <si>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</si>
  <si>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</si>
  <si>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</si>
  <si>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</si>
  <si>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</si>
  <si>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</si>
  <si>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</si>
  <si>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</si>
  <si>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</si>
  <si>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</si>
  <si>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</si>
  <si>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</si>
  <si>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</si>
  <si>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</si>
  <si>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</si>
  <si>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</si>
  <si>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</si>
  <si>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</si>
  <si>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</si>
  <si>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</si>
  <si>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</si>
  <si>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</si>
  <si>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</si>
  <si>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</si>
  <si>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</si>
  <si>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</si>
  <si>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</si>
  <si>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</si>
  <si>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</si>
  <si>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</si>
  <si>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</si>
  <si>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</si>
  <si>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</si>
  <si>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</si>
  <si>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</si>
  <si>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</si>
  <si>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</si>
  <si>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</si>
  <si>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</si>
  <si>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</si>
  <si>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</si>
  <si>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</si>
  <si>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</si>
  <si>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</si>
  <si>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</si>
  <si>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</si>
  <si>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</si>
  <si>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</si>
  <si>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</si>
  <si>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</si>
  <si>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</si>
  <si>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</si>
  <si>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</si>
  <si>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</si>
  <si>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</si>
  <si>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</si>
  <si>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</si>
  <si>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</si>
  <si>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</si>
  <si>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</si>
  <si>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</si>
  <si>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</si>
  <si>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</si>
  <si>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</si>
  <si>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</si>
  <si>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</si>
  <si>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</si>
  <si>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</si>
  <si>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</si>
  <si>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</si>
  <si>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</si>
  <si>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</si>
  <si>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</si>
  <si>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</si>
  <si>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</si>
  <si>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</si>
  <si>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</si>
  <si>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</si>
  <si>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</si>
  <si>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</si>
  <si>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</si>
  <si>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</si>
  <si>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</si>
  <si>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</si>
  <si>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</si>
  <si>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</si>
  <si>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</si>
  <si>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</si>
  <si>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</si>
  <si>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</si>
  <si>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</si>
  <si>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</si>
  <si>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</si>
  <si>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</si>
  <si>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</si>
  <si>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</si>
  <si>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</si>
  <si>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</si>
  <si>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</si>
  <si>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</si>
  <si>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</si>
  <si>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</si>
  <si>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</si>
  <si>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</si>
  <si>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</si>
  <si>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</si>
  <si>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</si>
  <si>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</si>
  <si>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</si>
  <si>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</si>
  <si>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</si>
  <si>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</si>
  <si>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</si>
  <si>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</si>
  <si>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</si>
  <si>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</si>
  <si>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</si>
  <si>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</si>
  <si>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</si>
  <si>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</si>
  <si>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</si>
  <si>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</si>
  <si>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</si>
  <si>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</si>
  <si>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</si>
  <si>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</si>
  <si>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</si>
  <si>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</si>
  <si>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</si>
  <si>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</si>
  <si>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</si>
  <si>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</si>
  <si>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</si>
  <si>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</si>
  <si>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</si>
  <si>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</si>
  <si>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</si>
  <si>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</si>
  <si>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</si>
  <si>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</si>
  <si>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</si>
  <si>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</si>
  <si>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</si>
  <si>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</si>
  <si>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</si>
  <si>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</si>
  <si>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</si>
  <si>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</si>
  <si>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</si>
  <si>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</si>
  <si>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</si>
  <si>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</si>
  <si>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</si>
  <si>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</si>
  <si>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</si>
  <si>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</si>
  <si>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</si>
  <si>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</si>
  <si>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</si>
  <si>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</si>
  <si>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</si>
  <si>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</si>
  <si>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</si>
  <si>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</si>
  <si>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</si>
  <si>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</si>
  <si>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</si>
  <si>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</si>
  <si>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</si>
  <si>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</si>
  <si>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</si>
  <si>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</si>
  <si>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</si>
  <si>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</si>
  <si>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</si>
  <si>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</si>
  <si>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</si>
  <si>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</si>
  <si>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</si>
  <si>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</si>
  <si>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</si>
  <si>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</si>
  <si>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</si>
  <si>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</si>
  <si>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</si>
  <si>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</si>
  <si>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</si>
  <si>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</si>
  <si>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</si>
  <si>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</si>
  <si>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</si>
  <si>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</si>
  <si>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</si>
  <si>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</si>
  <si>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</si>
  <si>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</si>
  <si>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</si>
  <si>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</si>
  <si>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</si>
  <si>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</si>
  <si>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</si>
  <si>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</si>
  <si>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</si>
  <si>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</si>
  <si>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</si>
  <si>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</si>
  <si>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</si>
  <si>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</si>
  <si>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</si>
  <si>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</si>
  <si>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</si>
  <si>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</si>
  <si>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</si>
  <si>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</si>
  <si>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</si>
  <si>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</si>
  <si>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</si>
  <si>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</si>
  <si>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</si>
  <si>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</si>
  <si>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</si>
  <si>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</si>
  <si>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</si>
  <si>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</si>
  <si>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</si>
  <si>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</si>
  <si>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</si>
  <si>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</si>
  <si>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</si>
  <si>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</si>
  <si>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</si>
  <si>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</si>
  <si>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</si>
  <si>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</si>
  <si>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</si>
  <si>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</si>
  <si>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</si>
  <si>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</si>
  <si>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</si>
  <si>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</si>
  <si>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</si>
  <si>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</si>
  <si>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</si>
  <si>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</si>
  <si>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</si>
  <si>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</si>
  <si>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</si>
  <si>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</si>
  <si>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</si>
  <si>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</si>
  <si>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</si>
  <si>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</si>
  <si>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</si>
  <si>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</si>
  <si>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</si>
  <si>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</si>
  <si>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</si>
  <si>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</si>
  <si>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</si>
  <si>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</si>
  <si>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</si>
  <si>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</si>
  <si>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</si>
  <si>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</si>
  <si>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</si>
  <si>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</si>
  <si>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</si>
  <si>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</si>
  <si>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</si>
  <si>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</si>
  <si>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</si>
  <si>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</si>
  <si>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</si>
  <si>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</si>
  <si>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</si>
  <si>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</si>
  <si>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</si>
  <si>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</si>
  <si>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</si>
  <si>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</si>
  <si>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</si>
  <si>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</si>
  <si>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</si>
  <si>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</si>
  <si>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</si>
  <si>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</si>
  <si>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</si>
  <si>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</si>
  <si>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</si>
  <si>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</si>
  <si>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</si>
  <si>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</si>
  <si>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</si>
  <si>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</si>
  <si>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</si>
  <si>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</si>
  <si>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</si>
  <si>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</si>
  <si>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</si>
  <si>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</si>
  <si>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</si>
  <si>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</si>
  <si>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</si>
  <si>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</si>
  <si>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</si>
  <si>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</si>
  <si>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</si>
  <si>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</si>
  <si>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</si>
  <si>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</si>
  <si>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</si>
  <si>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</si>
  <si>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</si>
  <si>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</si>
  <si>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</si>
  <si>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</si>
  <si>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</si>
  <si>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</si>
  <si>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</si>
  <si>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</si>
  <si>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</si>
  <si>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</si>
  <si>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</si>
  <si>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</si>
  <si>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</si>
  <si>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</si>
  <si>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</si>
  <si>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</si>
  <si>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</si>
  <si>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</si>
  <si>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</si>
  <si>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</si>
  <si>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</si>
  <si>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</si>
  <si>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</si>
  <si>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</si>
  <si>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</si>
  <si>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</si>
  <si>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</si>
  <si>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</si>
  <si>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</si>
  <si>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</si>
  <si>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</si>
  <si>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</si>
  <si>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</si>
  <si>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</si>
  <si>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</si>
  <si>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</si>
  <si>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</si>
  <si>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</si>
  <si>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</si>
  <si>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</si>
  <si>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</si>
  <si>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</si>
  <si>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</si>
  <si>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</si>
  <si>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</si>
  <si>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</si>
  <si>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</si>
  <si>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</si>
  <si>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</si>
  <si>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</si>
  <si>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</si>
  <si>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</si>
  <si>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</si>
  <si>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</si>
  <si>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</si>
  <si>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</si>
  <si>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</si>
  <si>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</si>
  <si>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</si>
  <si>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</si>
  <si>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</si>
  <si>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</si>
  <si>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</si>
  <si>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</si>
  <si>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</si>
  <si>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</si>
  <si>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</si>
  <si>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</si>
  <si>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</si>
  <si>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</si>
  <si>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</si>
  <si>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</si>
  <si>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</si>
  <si>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</si>
  <si>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</si>
  <si>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</si>
  <si>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</si>
  <si>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</si>
  <si>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</si>
  <si>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</si>
  <si>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</si>
  <si>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</si>
  <si>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</si>
  <si>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</si>
  <si>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</si>
  <si>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</si>
  <si>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</si>
  <si>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</si>
  <si>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</si>
  <si>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</si>
  <si>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</si>
  <si>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</si>
  <si>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</si>
  <si>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</si>
  <si>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</si>
  <si>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</si>
  <si>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</si>
  <si>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</si>
  <si>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</si>
  <si>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</si>
  <si>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</si>
  <si>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</si>
  <si>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</si>
  <si>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</si>
  <si>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</si>
  <si>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</si>
  <si>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</si>
  <si>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</si>
  <si>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</si>
  <si>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</si>
  <si>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</si>
  <si>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</si>
  <si>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</si>
  <si>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</si>
  <si>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</si>
  <si>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</si>
  <si>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</si>
  <si>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</si>
  <si>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</si>
  <si>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</si>
  <si>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</si>
  <si>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</si>
  <si>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</si>
  <si>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</si>
  <si>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</si>
  <si>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</si>
  <si>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</si>
  <si>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</si>
  <si>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</si>
  <si>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</si>
  <si>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</si>
  <si>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</si>
  <si>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</si>
  <si>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</si>
  <si>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</si>
  <si>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</si>
  <si>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</si>
  <si>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</si>
  <si>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</si>
  <si>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</si>
  <si>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</si>
  <si>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</si>
  <si>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</si>
  <si>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</si>
  <si>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</si>
  <si>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</si>
  <si>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</si>
  <si>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</si>
  <si>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</si>
  <si>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</si>
  <si>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</si>
  <si>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</si>
  <si>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</si>
  <si>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</si>
  <si>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</si>
  <si>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</si>
  <si>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</si>
  <si>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</si>
  <si>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</si>
  <si>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</si>
  <si>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</si>
  <si>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</si>
  <si>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</si>
  <si>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</si>
  <si>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</si>
  <si>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</si>
  <si>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</si>
  <si>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</si>
  <si>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</si>
  <si>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</si>
  <si>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</si>
  <si>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</si>
  <si>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</si>
  <si>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</si>
  <si>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</si>
  <si>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</si>
  <si>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</si>
  <si>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</si>
  <si>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</si>
  <si>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</si>
  <si>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</si>
  <si>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</si>
  <si>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</si>
  <si>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</si>
  <si>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</si>
  <si>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</si>
  <si>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</si>
  <si>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</si>
  <si>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</si>
  <si>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</si>
  <si>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</si>
  <si>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</si>
  <si>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</si>
  <si>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</si>
  <si>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</si>
  <si>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</si>
  <si>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</si>
  <si>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</si>
  <si>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</si>
  <si>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</si>
  <si>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</si>
  <si>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</si>
  <si>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</si>
  <si>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</si>
  <si>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</si>
  <si>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</si>
  <si>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</si>
  <si>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</si>
  <si>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</si>
  <si>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</si>
  <si>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</si>
  <si>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</si>
  <si>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</si>
  <si>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</si>
  <si>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</si>
  <si>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</si>
  <si>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</si>
  <si>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</si>
  <si>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</si>
  <si>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</si>
  <si>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</si>
  <si>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</si>
  <si>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</si>
  <si>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</si>
  <si>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</si>
  <si>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</si>
  <si>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</si>
  <si>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</si>
  <si>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</si>
  <si>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</si>
  <si>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</si>
  <si>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</si>
  <si>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</si>
  <si>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</si>
  <si>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</si>
  <si>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</si>
  <si>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</si>
  <si>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</si>
  <si>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</si>
  <si>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</si>
  <si>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</si>
  <si>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</si>
  <si>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</si>
  <si>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</si>
  <si>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</si>
  <si>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</si>
  <si>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</si>
  <si>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</si>
  <si>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</si>
  <si>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</si>
  <si>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</si>
  <si>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</si>
  <si>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</si>
  <si>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</si>
  <si>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</si>
  <si>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</si>
  <si>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</si>
  <si>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</si>
  <si>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</si>
  <si>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</si>
  <si>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</si>
  <si>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</si>
  <si>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</si>
  <si>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</si>
  <si>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</si>
  <si>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</si>
  <si>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</si>
  <si>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</si>
  <si>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</si>
  <si>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</si>
  <si>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</si>
  <si>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</si>
  <si>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</si>
  <si>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</si>
  <si>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</si>
  <si>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</si>
  <si>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</si>
  <si>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</si>
  <si>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</si>
  <si>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</si>
  <si>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</si>
  <si>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</si>
  <si>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</si>
  <si>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</si>
  <si>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</si>
  <si>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</si>
  <si>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</si>
  <si>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</si>
  <si>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</si>
  <si>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</si>
  <si>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</si>
  <si>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</si>
  <si>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</si>
  <si>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</si>
  <si>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</si>
  <si>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</si>
  <si>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</si>
  <si>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</si>
  <si>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</si>
  <si>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</si>
  <si>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</si>
  <si>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</si>
  <si>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</si>
  <si>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</si>
  <si>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</si>
  <si>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</si>
  <si>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</si>
  <si>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</si>
  <si>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</si>
  <si>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</si>
  <si>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</si>
  <si>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</si>
  <si>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</si>
  <si>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</si>
  <si>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</si>
  <si>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</si>
  <si>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</si>
  <si>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</si>
  <si>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</si>
  <si>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</si>
  <si>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</si>
  <si>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</si>
  <si>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</si>
  <si>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</si>
  <si>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</si>
  <si>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</si>
  <si>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</si>
  <si>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</si>
  <si>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</si>
  <si>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</si>
  <si>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</si>
  <si>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</si>
  <si>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</si>
  <si>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</si>
  <si>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</si>
  <si>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</si>
  <si>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</si>
  <si>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</si>
  <si>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</si>
  <si>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</si>
  <si>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</si>
  <si>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</si>
  <si>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</si>
  <si>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</si>
  <si>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</si>
  <si>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</si>
  <si>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</si>
  <si>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</si>
  <si>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</si>
  <si>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</si>
  <si>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</si>
  <si>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</si>
  <si>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</si>
  <si>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</si>
  <si>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</si>
  <si>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</si>
  <si>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</si>
  <si>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</si>
  <si>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</si>
  <si>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</si>
  <si>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</si>
  <si>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</si>
  <si>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</si>
  <si>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</si>
  <si>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</si>
  <si>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</si>
  <si>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</si>
  <si>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</si>
  <si>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</si>
  <si>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</si>
  <si>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</si>
  <si>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</si>
  <si>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</si>
  <si>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</si>
  <si>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</si>
  <si>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</si>
  <si>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</si>
  <si>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</si>
  <si>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</si>
  <si>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</si>
  <si>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</si>
  <si>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</si>
  <si>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</si>
  <si>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</si>
  <si>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</si>
  <si>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</si>
  <si>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</si>
  <si>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</si>
  <si>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</si>
  <si>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</si>
  <si>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</si>
  <si>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</si>
  <si>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</si>
  <si>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</si>
  <si>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</si>
  <si>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</si>
  <si>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</si>
  <si>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</si>
  <si>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</si>
  <si>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</si>
  <si>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</si>
  <si>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</si>
  <si>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</si>
  <si>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</si>
  <si>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</si>
  <si>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</si>
  <si>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</si>
  <si>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</si>
  <si>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</si>
  <si>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</si>
  <si>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</si>
  <si>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</si>
  <si>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</si>
  <si>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</si>
  <si>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</si>
  <si>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</si>
  <si>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</si>
  <si>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</si>
  <si>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</si>
  <si>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</si>
  <si>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</si>
  <si>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</si>
  <si>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</si>
  <si>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</si>
  <si>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</si>
  <si>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</si>
  <si>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</si>
  <si>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</si>
  <si>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</si>
  <si>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</si>
  <si>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</si>
  <si>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</si>
  <si>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</si>
  <si>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</si>
  <si>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</si>
  <si>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</si>
  <si>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</si>
  <si>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</si>
  <si>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</si>
  <si>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</si>
  <si>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</si>
  <si>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</si>
  <si>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</si>
  <si>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</si>
  <si>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</si>
  <si>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</si>
  <si>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</si>
  <si>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</si>
  <si>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</si>
  <si>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</si>
  <si>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</si>
  <si>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</si>
  <si>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</si>
  <si>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</si>
  <si>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</si>
  <si>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</si>
  <si>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</si>
  <si>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</si>
  <si>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</si>
  <si>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</si>
  <si>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</si>
  <si>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</si>
  <si>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</si>
  <si>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</si>
  <si>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</si>
  <si>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</si>
  <si>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</si>
  <si>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</si>
  <si>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</si>
  <si>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</si>
  <si>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</si>
  <si>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</si>
  <si>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</si>
  <si>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</si>
  <si>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</si>
  <si>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</si>
  <si>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</si>
  <si>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</si>
  <si>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</si>
  <si>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</si>
  <si>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</si>
  <si>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</si>
  <si>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</si>
  <si>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</si>
  <si>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</si>
  <si>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</si>
  <si>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</si>
  <si>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</si>
  <si>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</si>
  <si>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</si>
  <si>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</si>
  <si>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</si>
  <si>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</si>
  <si>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</si>
  <si>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</si>
  <si>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</si>
  <si>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</si>
  <si>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</si>
  <si>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</si>
  <si>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</si>
  <si>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</si>
  <si>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</si>
  <si>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</si>
  <si>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</si>
  <si>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</si>
  <si>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</si>
  <si>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</si>
  <si>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</si>
  <si>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</si>
  <si>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</si>
  <si>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</si>
  <si>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</si>
  <si>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</si>
  <si>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</si>
  <si>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</si>
  <si>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</si>
  <si>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</si>
  <si>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</si>
  <si>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</si>
  <si>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</si>
  <si>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</si>
  <si>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</si>
  <si>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</si>
  <si>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</si>
  <si>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</si>
  <si>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</si>
  <si>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</si>
  <si>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</si>
  <si>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</si>
  <si>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</si>
  <si>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</si>
  <si>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</si>
  <si>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</si>
  <si>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</si>
  <si>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</si>
  <si>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</si>
  <si>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</si>
  <si>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</si>
  <si>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</si>
  <si>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</si>
  <si>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</si>
  <si>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</si>
  <si>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</si>
  <si>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</si>
  <si>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</si>
  <si>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</si>
  <si>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</si>
  <si>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</si>
  <si>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</si>
  <si>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</si>
  <si>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</si>
  <si>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</si>
  <si>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</si>
  <si>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</si>
  <si>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</si>
  <si>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</si>
  <si>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</si>
  <si>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</si>
  <si>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</si>
  <si>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</si>
  <si>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</si>
  <si>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</si>
  <si>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</si>
  <si>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</si>
  <si>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</si>
  <si>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</si>
  <si>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</si>
  <si>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</si>
  <si>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</si>
  <si>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</si>
  <si>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</si>
  <si>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</si>
  <si>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</si>
  <si>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</si>
  <si>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</si>
  <si>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</si>
  <si>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</si>
  <si>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</si>
  <si>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</si>
  <si>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</si>
  <si>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</si>
  <si>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</si>
  <si>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</si>
  <si>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</si>
  <si>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</si>
  <si>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</si>
  <si>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</si>
  <si>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</si>
  <si>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</si>
  <si>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</si>
  <si>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</si>
  <si>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</si>
  <si>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</si>
  <si>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</si>
  <si>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</si>
  <si>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</si>
  <si>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</si>
  <si>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</si>
  <si>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</si>
  <si>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</si>
  <si>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</si>
  <si>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</si>
  <si>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</si>
  <si>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</si>
  <si>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</si>
  <si>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</si>
  <si>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</si>
  <si>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</si>
  <si>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</si>
  <si>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</si>
  <si>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</si>
  <si>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</si>
  <si>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</si>
  <si>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</si>
  <si>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</si>
  <si>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</si>
  <si>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</si>
  <si>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</si>
  <si>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</si>
  <si>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</si>
  <si>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</si>
  <si>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</si>
  <si>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</si>
  <si>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</si>
  <si>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</si>
  <si>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</si>
  <si>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</si>
  <si>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</si>
  <si>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</si>
  <si>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</si>
  <si>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</si>
  <si>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</si>
  <si>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</si>
  <si>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</si>
  <si>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</si>
  <si>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</si>
  <si>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</si>
  <si>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</si>
  <si>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</si>
  <si>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</si>
  <si>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</si>
  <si>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</si>
  <si>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</si>
  <si>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</si>
  <si>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</si>
  <si>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</si>
  <si>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</si>
  <si>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</si>
  <si>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</si>
  <si>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</si>
  <si>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</si>
  <si>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</si>
  <si>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</si>
  <si>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</si>
  <si>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</si>
  <si>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</si>
  <si>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</si>
  <si>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</si>
  <si>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</si>
  <si>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</si>
  <si>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</si>
  <si>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</si>
  <si>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</si>
  <si>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</si>
  <si>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</si>
  <si>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</si>
  <si>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</si>
  <si>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</si>
  <si>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</si>
  <si>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</si>
  <si>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</si>
  <si>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</si>
  <si>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</si>
  <si>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</si>
  <si>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</si>
  <si>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</si>
  <si>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</si>
  <si>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</si>
  <si>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</si>
  <si>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</si>
  <si>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</si>
  <si>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</si>
  <si>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</si>
  <si>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</si>
  <si>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</si>
  <si>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</si>
  <si>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</si>
  <si>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</si>
  <si>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</si>
  <si>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</si>
  <si>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</si>
  <si>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</si>
  <si>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</si>
  <si>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</si>
  <si>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</si>
  <si>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</si>
  <si>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</si>
  <si>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</si>
  <si>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</si>
  <si>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</si>
  <si>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</si>
  <si>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</si>
  <si>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</si>
  <si>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</si>
  <si>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</si>
  <si>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</si>
  <si>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</si>
  <si>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</si>
  <si>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</si>
  <si>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</si>
  <si>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</si>
  <si>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</si>
  <si>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</si>
  <si>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</si>
  <si>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</si>
  <si>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</si>
  <si>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</si>
  <si>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</si>
  <si>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</si>
  <si>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</si>
  <si>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</si>
  <si>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</si>
  <si>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</si>
  <si>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</si>
  <si>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</si>
  <si>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</si>
  <si>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</si>
  <si>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</si>
  <si>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</si>
  <si>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</si>
  <si>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</si>
  <si>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</si>
  <si>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</si>
  <si>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</si>
  <si>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</si>
  <si>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</si>
  <si>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</si>
  <si>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</si>
  <si>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</si>
  <si>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</si>
  <si>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</si>
  <si>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</si>
  <si>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</si>
  <si>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</si>
  <si>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</si>
  <si>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</si>
  <si>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</si>
  <si>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</si>
  <si>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</si>
  <si>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</si>
  <si>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</si>
  <si>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</si>
  <si>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</si>
  <si>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</si>
  <si>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</si>
  <si>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</si>
  <si>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</si>
  <si>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</si>
  <si>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</si>
  <si>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</si>
  <si>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</si>
  <si>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</si>
  <si>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</si>
  <si>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</si>
  <si>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</si>
  <si>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</si>
  <si>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</si>
  <si>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</si>
  <si>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</si>
  <si>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</si>
  <si>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</si>
  <si>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</si>
  <si>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</si>
  <si>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</si>
  <si>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</si>
  <si>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</si>
  <si>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</si>
  <si>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</si>
  <si>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</si>
  <si>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</si>
  <si>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</si>
  <si>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</si>
  <si>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</si>
  <si>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</si>
  <si>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</si>
  <si>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</si>
  <si>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</si>
  <si>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</si>
  <si>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</si>
  <si>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</si>
  <si>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</si>
  <si>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</si>
  <si>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</si>
  <si>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</si>
  <si>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</si>
  <si>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</si>
  <si>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</si>
  <si>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</si>
  <si>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</si>
  <si>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</si>
  <si>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</si>
  <si>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</si>
  <si>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</si>
  <si>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</si>
  <si>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</si>
  <si>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</si>
  <si>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</si>
  <si>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</si>
  <si>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</si>
  <si>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</si>
  <si>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</si>
  <si>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</si>
  <si>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</si>
  <si>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</si>
  <si>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</si>
  <si>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</si>
  <si>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</si>
  <si>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</si>
  <si>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</si>
  <si>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</si>
  <si>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</si>
  <si>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</si>
  <si>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</si>
  <si>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</si>
  <si>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</si>
  <si>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</si>
  <si>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</si>
  <si>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</si>
  <si>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</si>
  <si>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</si>
  <si>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</si>
  <si>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</si>
  <si>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</si>
  <si>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</si>
  <si>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</si>
  <si>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</si>
  <si>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</si>
  <si>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</si>
  <si>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</si>
  <si>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</si>
  <si>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</si>
  <si>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</si>
  <si>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</si>
  <si>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</si>
  <si>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</si>
  <si>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</si>
  <si>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</si>
  <si>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</si>
  <si>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</si>
  <si>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</si>
  <si>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</si>
  <si>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</si>
  <si>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</si>
  <si>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</si>
  <si>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</si>
  <si>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</si>
  <si>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</si>
  <si>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</si>
  <si>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</si>
  <si>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</si>
  <si>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</si>
  <si>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</si>
  <si>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</si>
  <si>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</si>
  <si>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</si>
  <si>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</si>
  <si>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</si>
  <si>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</si>
  <si>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</si>
  <si>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</si>
  <si>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</si>
  <si>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</si>
  <si>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</si>
  <si>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</si>
  <si>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</si>
  <si>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</si>
  <si>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</si>
  <si>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</si>
  <si>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</si>
  <si>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</si>
  <si>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</si>
  <si>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</si>
  <si>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</si>
  <si>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</si>
  <si>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</si>
  <si>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</si>
  <si>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</si>
  <si>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</si>
  <si>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</si>
  <si>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</si>
  <si>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</si>
  <si>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</si>
  <si>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</si>
  <si>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</si>
  <si>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</si>
  <si>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</si>
  <si>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</si>
  <si>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</si>
  <si>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</si>
  <si>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</si>
  <si>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</si>
  <si>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</si>
  <si>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</si>
  <si>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</si>
  <si>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</si>
  <si>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</si>
  <si>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</si>
  <si>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</si>
  <si>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</si>
  <si>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</si>
  <si>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</si>
  <si>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</si>
  <si>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</si>
  <si>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</si>
  <si>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</si>
  <si>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</si>
  <si>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</si>
  <si>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</si>
  <si>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</si>
  <si>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</si>
  <si>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</si>
  <si>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</si>
  <si>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</si>
  <si>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</si>
  <si>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</si>
  <si>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</si>
  <si>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</si>
  <si>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</si>
  <si>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</si>
  <si>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</si>
  <si>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</si>
  <si>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</si>
  <si>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</si>
  <si>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</si>
  <si>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</si>
  <si>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</si>
  <si>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</si>
  <si>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</si>
  <si>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</si>
  <si>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</si>
  <si>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</si>
  <si>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</si>
  <si>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</si>
  <si>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</si>
  <si>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</si>
  <si>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</si>
  <si>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</si>
  <si>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</si>
  <si>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</si>
  <si>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</si>
  <si>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</si>
  <si>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</si>
  <si>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</si>
  <si>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</si>
  <si>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</si>
  <si>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</si>
  <si>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</si>
  <si>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</si>
  <si>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</si>
  <si>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</si>
  <si>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</si>
  <si>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</si>
  <si>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</si>
  <si>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</si>
  <si>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</si>
  <si>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</si>
  <si>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</si>
  <si>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</si>
  <si>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</si>
  <si>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</si>
  <si>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</si>
  <si>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</si>
  <si>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</si>
  <si>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</si>
  <si>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</si>
  <si>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</si>
  <si>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</si>
  <si>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</si>
  <si>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</si>
  <si>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</si>
  <si>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</si>
  <si>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</si>
  <si>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</si>
  <si>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</si>
  <si>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</si>
  <si>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</si>
  <si>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</si>
  <si>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</si>
  <si>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</si>
  <si>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</si>
  <si>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</si>
  <si>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</si>
  <si>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</si>
  <si>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</si>
  <si>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</si>
  <si>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</si>
  <si>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</si>
  <si>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</si>
  <si>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</si>
  <si>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</si>
  <si>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</si>
  <si>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</si>
  <si>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</si>
  <si>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</si>
  <si>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</si>
  <si>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</si>
  <si>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</si>
  <si>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</si>
  <si>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</si>
  <si>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</si>
  <si>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</si>
  <si>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</si>
  <si>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</si>
  <si>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</si>
  <si>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</si>
  <si>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</si>
  <si>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</si>
  <si>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</si>
  <si>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</si>
  <si>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</si>
  <si>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</si>
  <si>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</si>
  <si>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</si>
  <si>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</si>
  <si>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</si>
  <si>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</si>
  <si>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</si>
  <si>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</si>
  <si>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</si>
  <si>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</si>
  <si>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</si>
  <si>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</si>
  <si>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</si>
  <si>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</si>
  <si>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</si>
  <si>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</si>
  <si>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</si>
  <si>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</si>
  <si>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</si>
  <si>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</si>
  <si>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</si>
  <si>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</si>
  <si>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</si>
  <si>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</si>
  <si>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</si>
  <si>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</si>
  <si>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</si>
  <si>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</si>
  <si>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</si>
  <si>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</si>
  <si>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</si>
  <si>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</si>
  <si>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</si>
  <si>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</si>
  <si>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</si>
  <si>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</si>
  <si>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</si>
  <si>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</si>
  <si>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</si>
  <si>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</si>
  <si>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</si>
  <si>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</si>
  <si>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</si>
  <si>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</si>
  <si>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</si>
  <si>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</si>
  <si>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</si>
  <si>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</si>
  <si>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</si>
  <si>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</si>
  <si>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</si>
  <si>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</si>
  <si>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</si>
  <si>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</si>
  <si>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</si>
  <si>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</si>
  <si>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</si>
  <si>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</si>
  <si>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</si>
  <si>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</si>
  <si>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</si>
  <si>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</si>
  <si>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</si>
  <si>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</si>
  <si>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</si>
  <si>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</si>
  <si>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</si>
  <si>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</si>
  <si>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</si>
  <si>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</si>
  <si>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</si>
  <si>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</si>
  <si>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</si>
  <si>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</si>
  <si>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</si>
  <si>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</si>
  <si>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</si>
  <si>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</si>
  <si>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</si>
  <si>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</si>
  <si>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</si>
  <si>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</si>
  <si>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</si>
  <si>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</si>
  <si>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</si>
  <si>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</si>
  <si>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</si>
  <si>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</si>
  <si>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</si>
  <si>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</si>
  <si>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</si>
  <si>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</si>
  <si>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</si>
  <si>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</si>
  <si>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</si>
  <si>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</si>
  <si>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</si>
  <si>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</si>
  <si>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</si>
  <si>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</si>
  <si>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</si>
  <si>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</si>
  <si>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</si>
  <si>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</si>
  <si>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</si>
  <si>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</si>
  <si>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</si>
  <si>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</si>
  <si>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</si>
  <si>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</si>
  <si>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</si>
  <si>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</si>
  <si>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</si>
  <si>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</si>
  <si>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</si>
  <si>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</si>
  <si>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</si>
  <si>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</si>
  <si>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</si>
  <si>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</si>
  <si>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</si>
  <si>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</si>
  <si>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</si>
  <si>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</si>
  <si>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</si>
  <si>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</si>
  <si>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</si>
  <si>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</si>
  <si>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</si>
  <si>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</si>
  <si>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</si>
  <si>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</si>
  <si>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</si>
  <si>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</si>
  <si>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</si>
  <si>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</si>
  <si>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</si>
  <si>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</si>
  <si>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</si>
  <si>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</si>
  <si>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</si>
  <si>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</si>
  <si>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</si>
  <si>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</si>
  <si>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</si>
  <si>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</si>
  <si>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</si>
  <si>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</si>
  <si>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</si>
  <si>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</si>
  <si>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</si>
  <si>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</si>
  <si>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</si>
  <si>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</si>
  <si>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</si>
  <si>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</si>
  <si>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</si>
  <si>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</si>
  <si>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</si>
  <si>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</si>
  <si>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</si>
  <si>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</si>
  <si>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</si>
  <si>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</si>
  <si>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</si>
  <si>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</si>
  <si>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</si>
  <si>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</si>
  <si>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</si>
  <si>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</si>
  <si>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</si>
  <si>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</si>
  <si>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</si>
  <si>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</si>
  <si>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</si>
  <si>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</si>
  <si>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</si>
  <si>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</si>
  <si>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</si>
  <si>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</si>
  <si>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</si>
  <si>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</si>
  <si>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</si>
  <si>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</si>
  <si>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</si>
  <si>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</si>
  <si>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</si>
  <si>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</si>
  <si>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</si>
  <si>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</si>
  <si>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</si>
  <si>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</si>
  <si>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</si>
  <si>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</si>
  <si>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</si>
  <si>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</si>
  <si>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</si>
  <si>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</si>
  <si>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</si>
  <si>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</si>
  <si>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</si>
  <si>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</si>
  <si>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</si>
  <si>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</si>
  <si>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</si>
  <si>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</si>
  <si>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</si>
  <si>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</si>
  <si>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</si>
  <si>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</si>
  <si>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</si>
  <si>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</si>
  <si>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</si>
  <si>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</si>
  <si>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</si>
  <si>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</si>
  <si>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</si>
  <si>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</si>
  <si>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</si>
  <si>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</si>
  <si>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</si>
  <si>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</si>
  <si>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</si>
  <si>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</si>
  <si>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</si>
  <si>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</si>
  <si>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</si>
  <si>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</si>
  <si>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</si>
  <si>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</si>
  <si>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</si>
  <si>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</si>
  <si>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</si>
  <si>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</si>
  <si>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</si>
  <si>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</si>
  <si>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</si>
  <si>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</si>
  <si>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</si>
  <si>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</si>
  <si>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</si>
  <si>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</si>
  <si>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</si>
  <si>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</si>
  <si>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</si>
  <si>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</si>
  <si>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</si>
  <si>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</si>
  <si>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</si>
  <si>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</si>
  <si>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</si>
  <si>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</si>
  <si>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</si>
  <si>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</si>
  <si>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</si>
  <si>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</si>
  <si>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</si>
  <si>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</si>
  <si>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</si>
  <si>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</si>
  <si>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</si>
  <si>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</si>
  <si>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</si>
  <si>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</si>
  <si>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</si>
  <si>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</si>
  <si>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</si>
  <si>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</si>
  <si>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</si>
  <si>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</si>
  <si>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</si>
  <si>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</si>
  <si>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</si>
  <si>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</si>
  <si>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</si>
  <si>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</si>
  <si>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</si>
  <si>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</si>
  <si>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</si>
  <si>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</si>
  <si>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</si>
  <si>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</si>
  <si>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</si>
  <si>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</si>
  <si>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</si>
  <si>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</si>
  <si>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</si>
  <si>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</si>
  <si>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</si>
  <si>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</si>
  <si>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</si>
  <si>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</si>
  <si>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</si>
  <si>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</si>
  <si>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</si>
  <si>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</si>
  <si>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</si>
  <si>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</si>
  <si>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</si>
  <si>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</si>
  <si>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</si>
  <si>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</si>
  <si>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</si>
  <si>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</si>
  <si>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</si>
  <si>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</si>
  <si>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</si>
  <si>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</si>
  <si>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</si>
  <si>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</si>
  <si>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</si>
  <si>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</si>
  <si>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</si>
  <si>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</si>
  <si>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</si>
  <si>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</si>
  <si>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</si>
  <si>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</si>
  <si>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</si>
  <si>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</si>
  <si>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</si>
  <si>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</si>
  <si>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</si>
  <si>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</si>
  <si>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</si>
  <si>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</si>
  <si>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</si>
  <si>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</si>
  <si>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</si>
  <si>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</si>
  <si>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</si>
  <si>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</si>
  <si>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</si>
  <si>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</si>
  <si>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</si>
  <si>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</si>
  <si>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</si>
  <si>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</si>
  <si>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</si>
  <si>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</si>
  <si>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</si>
  <si>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</si>
  <si>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</si>
  <si>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</si>
  <si>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</si>
  <si>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</si>
  <si>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</si>
  <si>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</si>
  <si>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</si>
  <si>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</si>
  <si>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</si>
  <si>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</si>
  <si>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</si>
  <si>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</si>
  <si>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</si>
  <si>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</si>
  <si>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</si>
  <si>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</si>
  <si>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</si>
  <si>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</si>
  <si>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</si>
  <si>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</si>
  <si>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</si>
  <si>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</si>
  <si>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</si>
  <si>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</si>
  <si>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</si>
  <si>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</si>
  <si>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</si>
  <si>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</si>
  <si>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</si>
  <si>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</si>
  <si>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</si>
  <si>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</si>
  <si>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</si>
  <si>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</si>
  <si>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</si>
  <si>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</si>
  <si>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</si>
  <si>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</si>
  <si>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</si>
  <si>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</si>
  <si>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</si>
  <si>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</si>
  <si>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</si>
  <si>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</si>
  <si>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</si>
  <si>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</si>
  <si>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</si>
  <si>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</si>
  <si>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</si>
  <si>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</si>
  <si>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</si>
  <si>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</si>
  <si>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</si>
  <si>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</si>
  <si>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</si>
  <si>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</si>
  <si>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</si>
  <si>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</si>
  <si>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</si>
  <si>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</si>
  <si>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</si>
  <si>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</si>
  <si>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</si>
  <si>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</si>
  <si>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</si>
  <si>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</si>
  <si>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</si>
  <si>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</si>
  <si>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</si>
  <si>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</si>
  <si>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</si>
  <si>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</si>
  <si>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</si>
  <si>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</si>
  <si>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</si>
  <si>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</si>
  <si>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</si>
  <si>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</si>
  <si>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</si>
  <si>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</si>
  <si>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</si>
  <si>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</si>
  <si>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</si>
  <si>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</si>
  <si>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</si>
  <si>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</si>
  <si>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</si>
  <si>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</si>
  <si>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</si>
  <si>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</si>
  <si>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</si>
  <si>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</si>
  <si>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</si>
  <si>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</si>
  <si>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</si>
  <si>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</si>
  <si>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</si>
  <si>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</si>
  <si>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</si>
  <si>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</si>
  <si>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</si>
  <si>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</si>
  <si>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</si>
  <si>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</si>
  <si>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</si>
  <si>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</si>
  <si>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</si>
  <si>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</si>
  <si>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</si>
  <si>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</si>
  <si>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</si>
  <si>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</si>
  <si>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</si>
  <si>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</si>
  <si>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</si>
  <si>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</si>
  <si>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</si>
  <si>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</si>
  <si>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</si>
  <si>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</si>
  <si>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</si>
  <si>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</si>
  <si>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</si>
  <si>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</si>
  <si>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</si>
  <si>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</si>
  <si>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</si>
  <si>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</si>
  <si>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</si>
  <si>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</si>
  <si>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</si>
  <si>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</si>
  <si>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</si>
  <si>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</si>
  <si>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</si>
  <si>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</si>
  <si>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</si>
  <si>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</si>
  <si>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</si>
  <si>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</si>
  <si>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</si>
  <si>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</si>
  <si>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</si>
  <si>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</si>
  <si>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</si>
  <si>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</si>
  <si>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</si>
  <si>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</si>
  <si>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</si>
  <si>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</si>
  <si>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</si>
  <si>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</si>
  <si>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</si>
  <si>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</si>
  <si>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</si>
  <si>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</si>
  <si>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</si>
  <si>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</si>
  <si>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</si>
  <si>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</si>
  <si>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</si>
  <si>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</si>
  <si>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</si>
  <si>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</si>
  <si>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</si>
  <si>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</si>
  <si>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</si>
  <si>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</si>
  <si>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</si>
  <si>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</si>
  <si>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</si>
  <si>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</si>
  <si>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</si>
  <si>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</si>
  <si>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</si>
  <si>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</si>
  <si>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</si>
  <si>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</si>
  <si>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</si>
  <si>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</si>
  <si>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</si>
  <si>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</si>
  <si>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</si>
  <si>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</si>
  <si>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</si>
  <si>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</si>
  <si>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</si>
  <si>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</si>
  <si>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</si>
  <si>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</si>
  <si>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</si>
  <si>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</si>
  <si>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</si>
  <si>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</si>
  <si>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</si>
  <si>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</si>
  <si>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</si>
  <si>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</si>
  <si>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</si>
  <si>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</si>
  <si>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</si>
  <si>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</si>
  <si>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</si>
  <si>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</si>
  <si>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</si>
  <si>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</si>
  <si>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</si>
  <si>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</si>
  <si>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</si>
  <si>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</si>
  <si>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</si>
  <si>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</si>
  <si>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</si>
  <si>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</si>
  <si>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</si>
  <si>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</si>
  <si>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</si>
  <si>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</si>
  <si>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</si>
  <si>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</si>
  <si>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</si>
  <si>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</si>
  <si>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</si>
  <si>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</si>
  <si>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</si>
  <si>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</si>
  <si>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</si>
  <si>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</si>
  <si>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</si>
  <si>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</si>
  <si>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</si>
  <si>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</si>
  <si>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</si>
  <si>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</si>
  <si>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</si>
  <si>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</si>
  <si>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</si>
  <si>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</si>
  <si>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</si>
  <si>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</si>
  <si>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</si>
  <si>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</si>
  <si>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</si>
  <si>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</si>
  <si>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</si>
  <si>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</si>
  <si>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</si>
  <si>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</si>
  <si>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</si>
  <si>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</si>
  <si>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</si>
  <si>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</si>
  <si>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</si>
  <si>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</si>
  <si>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</si>
  <si>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</si>
  <si>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</si>
  <si>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</si>
  <si>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</si>
  <si>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</si>
  <si>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</si>
  <si>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</si>
  <si>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</si>
  <si>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</si>
  <si>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</si>
  <si>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</si>
  <si>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</si>
  <si>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</si>
  <si>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</si>
  <si>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</si>
  <si>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</si>
  <si>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</si>
  <si>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</si>
  <si>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</si>
  <si>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</si>
  <si>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</si>
  <si>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</si>
  <si>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</si>
  <si>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</si>
  <si>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</si>
  <si>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</si>
  <si>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</si>
  <si>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</si>
  <si>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</si>
  <si>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</si>
  <si>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</si>
  <si>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</si>
  <si>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</si>
  <si>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</si>
  <si>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</si>
  <si>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</si>
  <si>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</si>
  <si>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</si>
  <si>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</si>
  <si>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</si>
  <si>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</si>
  <si>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</si>
  <si>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</si>
  <si>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</si>
  <si>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</si>
  <si>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</si>
  <si>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</si>
  <si>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</si>
  <si>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</si>
  <si>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</si>
  <si>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</si>
  <si>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</si>
  <si>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</si>
  <si>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</si>
  <si>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</si>
  <si>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</si>
  <si>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</si>
  <si>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</si>
  <si>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</si>
  <si>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</si>
  <si>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</si>
  <si>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</si>
  <si>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</si>
  <si>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</si>
  <si>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</si>
  <si>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</si>
  <si>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</si>
  <si>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</si>
  <si>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</si>
  <si>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</si>
  <si>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</si>
  <si>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</si>
  <si>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</si>
  <si>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</si>
  <si>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</si>
  <si>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</si>
  <si>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</si>
  <si>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</si>
  <si>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</si>
  <si>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</si>
  <si>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</si>
  <si>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</si>
  <si>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</si>
  <si>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</si>
  <si>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</si>
  <si>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</si>
  <si>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</si>
  <si>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</si>
  <si>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</si>
  <si>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</si>
  <si>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</si>
  <si>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</si>
  <si>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</si>
  <si>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</si>
  <si>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</si>
  <si>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</si>
  <si>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</si>
  <si>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</si>
  <si>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</si>
  <si>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</si>
  <si>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</si>
  <si>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</si>
  <si>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</si>
  <si>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</si>
  <si>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</si>
  <si>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</si>
  <si>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</si>
  <si>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</si>
  <si>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</si>
  <si>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</si>
  <si>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</si>
  <si>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</si>
  <si>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</si>
  <si>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</si>
  <si>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</si>
  <si>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</si>
  <si>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</si>
  <si>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</si>
  <si>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</si>
  <si>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</si>
  <si>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</si>
  <si>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</si>
  <si>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</si>
  <si>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</si>
  <si>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</si>
  <si>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</si>
  <si>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</si>
  <si>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</si>
  <si>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</si>
  <si>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</si>
  <si>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</si>
  <si>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</si>
  <si>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</si>
  <si>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</si>
  <si>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</si>
  <si>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</si>
  <si>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</si>
  <si>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</si>
  <si>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</si>
  <si>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</si>
  <si>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</si>
  <si>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</si>
  <si>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</si>
  <si>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</si>
  <si>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</si>
  <si>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</si>
  <si>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</si>
  <si>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</si>
  <si>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</si>
  <si>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</si>
  <si>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</si>
  <si>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</si>
  <si>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</si>
  <si>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</si>
  <si>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</si>
  <si>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</si>
  <si>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</si>
  <si>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</si>
  <si>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</si>
  <si>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</si>
  <si>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</si>
  <si>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</si>
  <si>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</si>
  <si>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</si>
  <si>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</si>
  <si>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</si>
  <si>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</si>
  <si>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</si>
  <si>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</si>
  <si>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</si>
  <si>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</si>
  <si>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</si>
  <si>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</si>
  <si>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</si>
  <si>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</si>
  <si>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</si>
  <si>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</si>
  <si>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</si>
  <si>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</si>
  <si>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</si>
  <si>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</si>
  <si>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</si>
  <si>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</si>
  <si>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</si>
  <si>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</si>
  <si>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</si>
  <si>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</si>
  <si>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</si>
  <si>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</si>
  <si>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</si>
  <si>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</si>
  <si>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</si>
  <si>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</si>
  <si>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</si>
  <si>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</si>
  <si>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</si>
  <si>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</si>
  <si>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</si>
  <si>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</si>
  <si>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</si>
  <si>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</si>
  <si>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</si>
  <si>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</si>
  <si>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</si>
  <si>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</si>
  <si>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</si>
  <si>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</si>
  <si>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</si>
  <si>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</si>
  <si>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</si>
  <si>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</si>
  <si>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</si>
  <si>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</si>
  <si>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</si>
  <si>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</si>
  <si>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</si>
  <si>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</si>
  <si>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</si>
  <si>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</si>
  <si>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</si>
  <si>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</si>
  <si>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</si>
  <si>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</si>
  <si>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</si>
  <si>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</si>
  <si>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</si>
  <si>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</si>
  <si>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</si>
  <si>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</si>
  <si>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</si>
  <si>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</si>
  <si>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</si>
  <si>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</si>
  <si>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</si>
  <si>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</si>
  <si>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</si>
  <si>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</si>
  <si>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</si>
  <si>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</si>
  <si>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</si>
  <si>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</si>
  <si>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</si>
  <si>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</si>
  <si>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</si>
  <si>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</si>
  <si>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</si>
  <si>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</si>
  <si>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</si>
  <si>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</si>
  <si>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</si>
  <si>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</si>
  <si>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</si>
  <si>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</si>
  <si>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</si>
  <si>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</si>
  <si>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</si>
  <si>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</si>
  <si>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</si>
  <si>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</si>
  <si>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</si>
  <si>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</si>
  <si>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</si>
  <si>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</si>
  <si>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</si>
  <si>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</si>
  <si>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</si>
  <si>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</si>
  <si>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</si>
  <si>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</si>
  <si>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</si>
  <si>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</si>
  <si>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</si>
  <si>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</si>
  <si>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</si>
  <si>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</si>
  <si>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</si>
  <si>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</si>
  <si>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</si>
  <si>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</si>
  <si>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</si>
  <si>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</si>
  <si>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</si>
  <si>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</si>
  <si>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</si>
  <si>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</si>
  <si>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</si>
  <si>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</si>
  <si>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</si>
  <si>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</si>
  <si>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</si>
  <si>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</si>
  <si>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</si>
  <si>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</si>
  <si>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</si>
  <si>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</si>
  <si>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</si>
  <si>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</si>
  <si>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</si>
  <si>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</si>
  <si>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</si>
  <si>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</si>
  <si>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</si>
  <si>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</si>
  <si>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</si>
  <si>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</si>
  <si>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</si>
  <si>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</si>
  <si>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</si>
  <si>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</si>
  <si>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</si>
  <si>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</si>
  <si>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</si>
  <si>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</si>
  <si>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</si>
  <si>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</si>
  <si>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</si>
  <si>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</si>
  <si>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</si>
  <si>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</si>
  <si>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</si>
  <si>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</si>
  <si>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</si>
  <si>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</si>
  <si>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</si>
  <si>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</si>
  <si>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</si>
  <si>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</si>
  <si>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</si>
  <si>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</si>
  <si>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</si>
  <si>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</si>
  <si>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</si>
  <si>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</si>
  <si>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</si>
  <si>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</si>
  <si>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</si>
  <si>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</si>
  <si>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</si>
  <si>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</si>
  <si>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</si>
  <si>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</si>
  <si>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</si>
  <si>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</si>
  <si>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</si>
  <si>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</si>
  <si>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</si>
  <si>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</si>
  <si>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</si>
  <si>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</si>
  <si>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</si>
  <si>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</si>
  <si>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</si>
  <si>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</si>
  <si>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</si>
  <si>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</si>
  <si>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</si>
  <si>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</si>
  <si>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</si>
  <si>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</si>
  <si>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</si>
  <si>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</si>
  <si>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</si>
  <si>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</si>
  <si>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</si>
  <si>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</si>
  <si>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</si>
  <si>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</si>
  <si>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</si>
  <si>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</si>
  <si>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</si>
  <si>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</si>
  <si>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</si>
  <si>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</si>
  <si>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</si>
  <si>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</si>
  <si>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</si>
  <si>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</si>
  <si>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</si>
  <si>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</si>
  <si>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</si>
  <si>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</si>
  <si>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</si>
  <si>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</si>
  <si>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</si>
  <si>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</si>
  <si>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</si>
  <si>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</si>
  <si>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</si>
  <si>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</si>
  <si>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</si>
  <si>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</si>
  <si>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</si>
  <si>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</si>
  <si>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</si>
  <si>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</si>
  <si>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</si>
  <si>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</si>
  <si>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</si>
  <si>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</si>
  <si>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</si>
  <si>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</si>
  <si>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</si>
  <si>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</si>
  <si>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</si>
  <si>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</si>
  <si>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</si>
  <si>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</si>
  <si>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</si>
  <si>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</si>
  <si>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</si>
  <si>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</si>
  <si>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</si>
  <si>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</si>
  <si>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</si>
  <si>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</si>
  <si>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</si>
  <si>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</si>
  <si>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</si>
  <si>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</si>
  <si>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</si>
  <si>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</si>
  <si>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</si>
  <si>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</si>
  <si>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</si>
  <si>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</si>
  <si>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</si>
  <si>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</si>
  <si>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</si>
  <si>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</si>
  <si>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</si>
  <si>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</si>
  <si>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</si>
  <si>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</si>
  <si>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</si>
  <si>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</si>
  <si>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</si>
  <si>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</si>
  <si>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</si>
  <si>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</si>
  <si>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</si>
  <si>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</si>
  <si>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</si>
  <si>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</si>
  <si>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</si>
  <si>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</si>
  <si>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</si>
  <si>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</si>
  <si>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</si>
  <si>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</si>
  <si>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</si>
  <si>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</si>
  <si>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</si>
  <si>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</si>
  <si>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</si>
  <si>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</si>
  <si>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</si>
  <si>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</si>
  <si>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</si>
  <si>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</si>
  <si>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</si>
  <si>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</si>
  <si>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</si>
  <si>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</si>
  <si>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</si>
  <si>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</si>
  <si>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</si>
  <si>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</si>
  <si>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</si>
  <si>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</si>
  <si>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</si>
  <si>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</si>
  <si>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</si>
  <si>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</si>
  <si>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</si>
  <si>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</si>
  <si>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</si>
  <si>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</si>
  <si>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</si>
  <si>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</si>
  <si>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</si>
  <si>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</si>
  <si>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</si>
  <si>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</si>
  <si>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</si>
  <si>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</si>
  <si>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</si>
  <si>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</si>
  <si>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</si>
  <si>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</si>
  <si>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</si>
  <si>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</si>
  <si>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</si>
  <si>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</si>
  <si>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</si>
  <si>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</si>
  <si>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</si>
  <si>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</si>
  <si>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</si>
  <si>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</si>
  <si>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</si>
  <si>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</si>
  <si>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</si>
  <si>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</si>
  <si>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</si>
  <si>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</si>
  <si>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</si>
  <si>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</si>
  <si>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</si>
  <si>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</si>
  <si>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</si>
  <si>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</si>
  <si>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</si>
  <si>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</si>
  <si>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</si>
  <si>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</si>
  <si>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</si>
  <si>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</si>
  <si>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</si>
  <si>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</si>
  <si>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</si>
  <si>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</si>
  <si>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</si>
  <si>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</si>
  <si>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</si>
  <si>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</si>
  <si>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</si>
  <si>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</si>
  <si>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</si>
  <si>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</si>
  <si>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</si>
  <si>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</si>
  <si>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</si>
  <si>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</si>
  <si>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</si>
  <si>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</si>
  <si>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</si>
  <si>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</si>
  <si>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</si>
  <si>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</si>
  <si>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</si>
  <si>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</si>
  <si>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</si>
  <si>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</si>
  <si>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</si>
  <si>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</si>
  <si>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</si>
  <si>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</si>
  <si>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</si>
  <si>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</si>
  <si>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</si>
  <si>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</si>
  <si>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</si>
  <si>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</si>
  <si>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</si>
  <si>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</si>
  <si>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</si>
  <si>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</si>
  <si>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</si>
  <si>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</si>
  <si>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</si>
  <si>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</si>
  <si>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</si>
  <si>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</si>
  <si>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</si>
  <si>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</si>
  <si>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</si>
  <si>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</si>
  <si>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</si>
  <si>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</si>
  <si>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</si>
  <si>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</si>
  <si>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</si>
  <si>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</si>
  <si>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</si>
  <si>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</si>
  <si>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</si>
  <si>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</si>
  <si>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</si>
  <si>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</si>
  <si>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</si>
  <si>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</si>
  <si>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</si>
  <si>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</si>
  <si>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</si>
  <si>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</si>
  <si>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</si>
  <si>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</si>
  <si>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</si>
  <si>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</si>
  <si>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</si>
  <si>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</si>
  <si>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</si>
  <si>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</si>
  <si>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</si>
  <si>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</si>
  <si>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</si>
  <si>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</si>
  <si>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</si>
  <si>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</si>
  <si>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</si>
  <si>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</si>
  <si>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</si>
  <si>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</si>
  <si>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</si>
  <si>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</si>
  <si>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</si>
  <si>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</si>
  <si>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</si>
  <si>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</si>
  <si>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</si>
  <si>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</si>
  <si>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</si>
  <si>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</si>
  <si>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</si>
  <si>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</si>
  <si>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</si>
  <si>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</si>
  <si>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</si>
  <si>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</si>
  <si>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</si>
  <si>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</si>
  <si>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</si>
  <si>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</si>
  <si>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</si>
  <si>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</si>
  <si>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</si>
  <si>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</si>
  <si>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</si>
  <si>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</si>
  <si>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</si>
  <si>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</si>
  <si>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</si>
  <si>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</si>
  <si>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</si>
  <si>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</si>
  <si>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</si>
  <si>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</si>
  <si>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</si>
  <si>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</si>
  <si>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</si>
  <si>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</si>
  <si>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</si>
  <si>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</si>
  <si>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</si>
  <si>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</si>
  <si>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</si>
  <si>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</si>
  <si>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</si>
  <si>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</si>
  <si>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</si>
  <si>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</si>
  <si>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</si>
  <si>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</si>
  <si>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</si>
  <si>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</si>
  <si>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</si>
  <si>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</si>
  <si>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</si>
  <si>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</si>
  <si>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</si>
  <si>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</si>
  <si>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</si>
  <si>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</si>
  <si>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</si>
  <si>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</si>
  <si>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</si>
  <si>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</si>
  <si>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</si>
  <si>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</si>
  <si>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</si>
  <si>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</si>
  <si>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</si>
  <si>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</si>
  <si>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</si>
  <si>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</si>
  <si>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</si>
  <si>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</si>
  <si>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</si>
  <si>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</si>
  <si>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</si>
  <si>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</si>
  <si>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</si>
  <si>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</si>
  <si>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</si>
  <si>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</si>
  <si>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</si>
  <si>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</si>
  <si>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</si>
  <si>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</si>
  <si>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</si>
  <si>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</si>
  <si>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</si>
  <si>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</si>
  <si>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</si>
  <si>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</si>
  <si>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</si>
  <si>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</si>
  <si>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</si>
  <si>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</si>
  <si>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</si>
  <si>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</si>
  <si>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</si>
  <si>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</si>
  <si>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</si>
  <si>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</si>
  <si>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</si>
  <si>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</si>
  <si>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</si>
  <si>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</si>
  <si>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</si>
  <si>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</si>
  <si>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</si>
  <si>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</si>
  <si>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</si>
  <si>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</si>
  <si>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</si>
  <si>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</si>
  <si>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</si>
  <si>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</si>
  <si>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</si>
  <si>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</si>
  <si>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</si>
  <si>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</si>
  <si>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</si>
  <si>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</si>
  <si>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</si>
  <si>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</si>
  <si>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</si>
  <si>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</si>
  <si>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</si>
  <si>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</si>
  <si>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</si>
  <si>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</si>
  <si>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</si>
  <si>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</si>
  <si>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</si>
  <si>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</si>
  <si>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</si>
  <si>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</si>
  <si>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</si>
  <si>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</si>
  <si>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</si>
  <si>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</si>
  <si>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</si>
  <si>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</si>
  <si>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</si>
  <si>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</si>
  <si>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</si>
  <si>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</si>
  <si>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</si>
  <si>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</si>
  <si>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</si>
  <si>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</si>
  <si>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</si>
  <si>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</si>
  <si>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</si>
  <si>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</si>
  <si>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</si>
  <si>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</si>
  <si>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</si>
  <si>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</si>
  <si>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</si>
  <si>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</si>
  <si>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</si>
  <si>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</si>
  <si>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</si>
  <si>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</si>
  <si>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</si>
  <si>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</si>
  <si>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</si>
  <si>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</si>
  <si>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</si>
  <si>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</si>
  <si>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</si>
  <si>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</si>
  <si>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</si>
  <si>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</si>
  <si>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</si>
  <si>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</si>
  <si>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</si>
  <si>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</si>
  <si>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</si>
  <si>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</si>
  <si>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</si>
  <si>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</si>
  <si>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</si>
  <si>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</si>
  <si>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</si>
  <si>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</si>
  <si>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</si>
  <si>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</si>
  <si>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</si>
  <si>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</si>
  <si>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</si>
  <si>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</si>
  <si>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</si>
  <si>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</si>
  <si>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</si>
  <si>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</si>
  <si>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</si>
  <si>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</si>
  <si>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</si>
  <si>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</si>
  <si>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</si>
  <si>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</si>
  <si>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</si>
  <si>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</si>
  <si>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</si>
  <si>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</si>
  <si>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</si>
  <si>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</si>
  <si>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</si>
  <si>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</si>
  <si>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</si>
  <si>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</si>
  <si>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</si>
  <si>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</si>
  <si>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</si>
  <si>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</si>
  <si>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</si>
  <si>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</si>
  <si>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</si>
  <si>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</si>
  <si>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</si>
  <si>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</si>
  <si>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</si>
  <si>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</si>
  <si>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</si>
  <si>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</si>
  <si>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</si>
  <si>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</si>
  <si>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</si>
  <si>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</si>
  <si>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</si>
  <si>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</si>
  <si>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</si>
  <si>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</si>
  <si>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</si>
  <si>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</si>
  <si>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</si>
  <si>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</si>
  <si>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</si>
  <si>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</si>
  <si>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</si>
  <si>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</si>
  <si>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</si>
  <si>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</si>
  <si>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</si>
  <si>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</si>
  <si>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</si>
  <si>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</si>
  <si>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</si>
  <si>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</si>
  <si>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</si>
  <si>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</si>
  <si>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</si>
  <si>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</si>
  <si>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</si>
  <si>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</si>
  <si>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</si>
  <si>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</si>
  <si>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</si>
  <si>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</si>
  <si>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</si>
  <si>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</si>
  <si>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</si>
  <si>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</si>
  <si>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</si>
  <si>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</si>
  <si>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</si>
  <si>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</si>
  <si>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</si>
  <si>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</si>
  <si>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</si>
  <si>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</si>
  <si>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</si>
  <si>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</si>
  <si>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</si>
  <si>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</si>
  <si>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</si>
  <si>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</si>
  <si>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</si>
  <si>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</si>
  <si>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</si>
  <si>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</si>
  <si>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</si>
  <si>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</si>
  <si>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</si>
  <si>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</si>
  <si>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</si>
  <si>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</si>
  <si>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</si>
  <si>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</si>
  <si>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</si>
  <si>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</si>
  <si>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</si>
  <si>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</si>
  <si>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</si>
  <si>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</si>
  <si>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</si>
  <si>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</si>
  <si>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</si>
  <si>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</si>
  <si>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</si>
  <si>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</si>
  <si>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</si>
  <si>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</si>
  <si>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</si>
  <si>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</si>
  <si>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</si>
  <si>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</si>
  <si>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</si>
  <si>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</si>
  <si>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</si>
  <si>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</si>
  <si>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</si>
  <si>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</si>
  <si>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</si>
  <si>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</si>
  <si>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</si>
  <si>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</si>
  <si>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</si>
  <si>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</si>
  <si>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</si>
  <si>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</si>
  <si>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</si>
  <si>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</si>
  <si>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</si>
  <si>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</si>
  <si>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</si>
  <si>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</si>
  <si>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</si>
  <si>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</si>
  <si>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</si>
  <si>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</si>
  <si>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</si>
  <si>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</si>
  <si>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</si>
  <si>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</si>
  <si>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</si>
  <si>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</si>
  <si>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</si>
  <si>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</si>
  <si>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</si>
  <si>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</si>
  <si>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</si>
  <si>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</si>
  <si>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</si>
  <si>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</si>
  <si>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</si>
  <si>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</si>
  <si>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</si>
  <si>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</si>
  <si>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</si>
  <si>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</si>
  <si>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</si>
  <si>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</si>
  <si>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</si>
  <si>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</si>
  <si>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</si>
  <si>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</si>
  <si>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</si>
  <si>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</si>
  <si>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</si>
  <si>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</si>
  <si>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</si>
  <si>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</si>
  <si>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</si>
  <si>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</si>
  <si>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</si>
  <si>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</si>
  <si>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</si>
  <si>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</si>
  <si>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</si>
  <si>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</si>
  <si>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</si>
  <si>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</si>
  <si>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</si>
  <si>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</si>
  <si>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</si>
  <si>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</si>
  <si>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</si>
  <si>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</si>
  <si>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</si>
  <si>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</si>
  <si>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</si>
  <si>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</si>
  <si>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</si>
  <si>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</si>
  <si>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</si>
  <si>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</si>
  <si>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</si>
  <si>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</si>
  <si>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</si>
  <si>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</si>
  <si>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</si>
  <si>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</si>
  <si>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</si>
  <si>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</si>
  <si>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</si>
  <si>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</si>
  <si>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</si>
  <si>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</si>
  <si>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</si>
  <si>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</si>
  <si>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</si>
  <si>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</si>
  <si>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</si>
  <si>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</si>
  <si>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</si>
  <si>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</si>
  <si>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</si>
  <si>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</si>
  <si>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</si>
  <si>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</si>
  <si>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</si>
  <si>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</si>
  <si>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</si>
  <si>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</si>
  <si>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</si>
  <si>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</si>
  <si>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</si>
  <si>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</si>
  <si>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</si>
  <si>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</si>
  <si>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</si>
  <si>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</si>
  <si>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</si>
  <si>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</si>
  <si>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</si>
  <si>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</si>
  <si>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</si>
  <si>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</si>
  <si>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</si>
  <si>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</si>
  <si>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</si>
  <si>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</si>
  <si>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</si>
  <si>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</si>
  <si>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</si>
  <si>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</si>
  <si>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</si>
  <si>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</si>
  <si>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</si>
  <si>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</si>
  <si>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</si>
  <si>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</si>
  <si>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</si>
  <si>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</si>
  <si>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</si>
  <si>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</si>
  <si>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</si>
  <si>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</si>
  <si>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</si>
  <si>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</si>
  <si>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</si>
  <si>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</si>
  <si>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</si>
  <si>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</si>
  <si>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</si>
  <si>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</si>
  <si>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</si>
  <si>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</si>
  <si>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</si>
  <si>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</si>
  <si>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</si>
  <si>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</si>
  <si>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</si>
  <si>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</si>
  <si>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</si>
  <si>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</si>
  <si>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</si>
  <si>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</si>
  <si>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</si>
  <si>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</si>
  <si>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</si>
  <si>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</si>
  <si>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</si>
  <si>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</si>
  <si>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</si>
  <si>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</si>
  <si>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</si>
  <si>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</si>
  <si>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</si>
  <si>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</si>
  <si>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</si>
  <si>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</si>
  <si>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</si>
  <si>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</si>
  <si>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</si>
  <si>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</si>
  <si>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</si>
  <si>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</si>
  <si>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</si>
  <si>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</si>
  <si>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</si>
  <si>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</si>
  <si>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</si>
  <si>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</si>
  <si>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</si>
  <si>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</si>
  <si>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</si>
  <si>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</si>
  <si>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</si>
  <si>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</si>
  <si>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</si>
  <si>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</si>
  <si>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</si>
  <si>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</si>
  <si>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</si>
  <si>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</si>
  <si>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</si>
  <si>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</si>
  <si>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</si>
  <si>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</si>
  <si>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</si>
  <si>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</si>
  <si>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</si>
  <si>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</si>
  <si>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</si>
  <si>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</si>
  <si>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</si>
  <si>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</si>
  <si>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</si>
  <si>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</si>
  <si>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</si>
  <si>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</si>
  <si>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</si>
  <si>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</si>
  <si>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</si>
  <si>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</si>
  <si>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</si>
  <si>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</si>
  <si>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</si>
  <si>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</si>
  <si>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</si>
  <si>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</si>
  <si>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</si>
  <si>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</si>
  <si>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</si>
  <si>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</si>
  <si>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</si>
  <si>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</si>
  <si>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</si>
  <si>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</si>
  <si>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</si>
  <si>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</si>
  <si>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</si>
  <si>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</si>
  <si>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</si>
  <si>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</si>
  <si>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</si>
  <si>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</si>
  <si>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</si>
  <si>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</si>
  <si>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</si>
  <si>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</si>
  <si>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</si>
  <si>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</si>
  <si>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</si>
  <si>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</si>
  <si>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</si>
  <si>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</si>
  <si>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</si>
  <si>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</si>
  <si>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</si>
  <si>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</si>
  <si>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</si>
  <si>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</si>
  <si>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</si>
  <si>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</si>
  <si>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</si>
  <si>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</si>
  <si>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</si>
  <si>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</si>
  <si>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</si>
  <si>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</si>
  <si>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</si>
  <si>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</si>
  <si>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</si>
  <si>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</si>
  <si>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</si>
  <si>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</si>
  <si>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</si>
  <si>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</si>
  <si>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</si>
  <si>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</si>
  <si>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</si>
  <si>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</si>
  <si>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</si>
  <si>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</si>
  <si>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</si>
  <si>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</si>
  <si>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</si>
  <si>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</si>
  <si>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</si>
  <si>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</si>
  <si>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</si>
  <si>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</si>
  <si>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</si>
  <si>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</si>
  <si>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</si>
  <si>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</si>
  <si>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</si>
  <si>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</si>
  <si>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</si>
  <si>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</si>
  <si>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</si>
  <si>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</si>
  <si>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</si>
  <si>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</si>
  <si>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</si>
  <si>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</si>
  <si>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</si>
  <si>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</si>
  <si>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</si>
  <si>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</si>
  <si>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</si>
  <si>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</si>
  <si>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</si>
  <si>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</si>
  <si>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</si>
  <si>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</si>
  <si>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</si>
  <si>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</si>
  <si>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</si>
  <si>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</si>
  <si>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</si>
  <si>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</si>
  <si>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</si>
  <si>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</si>
  <si>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</si>
  <si>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</si>
  <si>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</si>
  <si>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</si>
  <si>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</si>
  <si>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</si>
  <si>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</si>
  <si>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</si>
  <si>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</si>
  <si>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</si>
  <si>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</si>
  <si>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</si>
  <si>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</si>
  <si>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</si>
  <si>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</si>
  <si>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</si>
  <si>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</si>
  <si>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</si>
  <si>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</si>
  <si>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</si>
  <si>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</si>
  <si>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</si>
  <si>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</si>
  <si>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</si>
  <si>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</si>
  <si>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</si>
  <si>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</si>
  <si>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</si>
  <si>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</si>
  <si>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</si>
  <si>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</si>
  <si>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</si>
  <si>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</si>
  <si>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</si>
  <si>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</si>
  <si>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</si>
  <si>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</si>
  <si>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</si>
  <si>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</si>
  <si>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</si>
  <si>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</si>
  <si>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</si>
  <si>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</si>
  <si>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</si>
  <si>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</si>
  <si>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</si>
  <si>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</si>
  <si>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</si>
  <si>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</si>
  <si>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</si>
  <si>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</si>
  <si>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</si>
  <si>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</si>
  <si>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</si>
  <si>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</si>
  <si>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</si>
  <si>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</si>
  <si>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</si>
  <si>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</si>
  <si>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</si>
  <si>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</si>
  <si>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</si>
  <si>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</si>
  <si>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</si>
  <si>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</si>
  <si>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</si>
  <si>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</si>
  <si>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</si>
  <si>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</si>
  <si>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</si>
  <si>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</si>
  <si>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</si>
  <si>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</si>
  <si>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</si>
  <si>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</si>
  <si>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</si>
  <si>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</si>
  <si>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</si>
  <si>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</si>
  <si>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</si>
  <si>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</si>
  <si>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</si>
  <si>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</si>
  <si>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</si>
  <si>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</si>
  <si>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</si>
  <si>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</si>
  <si>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</si>
  <si>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</si>
  <si>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</si>
  <si>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</si>
  <si>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</si>
  <si>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</si>
  <si>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</si>
  <si>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</si>
  <si>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</si>
  <si>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</si>
  <si>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</si>
  <si>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</si>
  <si>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</si>
  <si>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</si>
  <si>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</si>
  <si>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</si>
  <si>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</si>
  <si>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</si>
  <si>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</si>
  <si>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</si>
  <si>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</si>
  <si>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</si>
  <si>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</si>
  <si>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</si>
  <si>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</si>
  <si>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</si>
  <si>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</si>
  <si>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</si>
  <si>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</si>
  <si>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</si>
  <si>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</si>
  <si>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</si>
  <si>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</si>
  <si>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</si>
  <si>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</si>
  <si>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</si>
  <si>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</si>
  <si>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</si>
  <si>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</si>
  <si>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</si>
  <si>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</si>
  <si>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</si>
  <si>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</si>
  <si>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</si>
  <si>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</si>
  <si>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</si>
  <si>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</si>
  <si>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</si>
  <si>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</si>
  <si>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</si>
  <si>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</si>
  <si>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</si>
  <si>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</si>
  <si>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</si>
  <si>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</si>
  <si>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</si>
  <si>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</si>
  <si>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</si>
  <si>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</si>
  <si>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</si>
  <si>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</si>
  <si>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</si>
  <si>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</si>
  <si>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</si>
  <si>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</si>
  <si>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</si>
  <si>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</si>
  <si>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</si>
  <si>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</si>
  <si>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</si>
  <si>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</si>
  <si>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</si>
  <si>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</si>
  <si>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</si>
  <si>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</si>
  <si>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</si>
  <si>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</si>
  <si>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</si>
  <si>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</si>
  <si>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</si>
  <si>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</si>
  <si>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</si>
  <si>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</si>
  <si>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</si>
  <si>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</si>
  <si>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</si>
  <si>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</si>
  <si>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</si>
  <si>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</si>
  <si>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</si>
  <si>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</si>
  <si>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</si>
  <si>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</si>
  <si>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</si>
  <si>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</si>
  <si>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</si>
  <si>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</si>
  <si>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</si>
  <si>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</si>
  <si>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</si>
  <si>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</si>
  <si>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</si>
  <si>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</si>
  <si>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</si>
  <si>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</si>
  <si>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</si>
  <si>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</si>
  <si>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</si>
  <si>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</si>
  <si>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</si>
  <si>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</si>
  <si>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</si>
  <si>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</si>
  <si>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</si>
  <si>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</si>
  <si>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</si>
  <si>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</si>
  <si>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</si>
  <si>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</si>
  <si>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</si>
  <si>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</si>
  <si>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</si>
  <si>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</si>
  <si>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</si>
  <si>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</si>
  <si>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</si>
  <si>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</si>
  <si>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</si>
  <si>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</si>
  <si>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</si>
  <si>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</si>
  <si>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</si>
  <si>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</si>
  <si>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</si>
  <si>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</si>
  <si>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</si>
  <si>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</si>
  <si>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</si>
  <si>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</si>
  <si>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</si>
  <si>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</si>
  <si>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</si>
  <si>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</si>
  <si>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</si>
  <si>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</si>
  <si>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</si>
  <si>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</si>
  <si>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</si>
  <si>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</si>
  <si>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</si>
  <si>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</si>
  <si>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</si>
  <si>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</si>
  <si>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</si>
  <si>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</si>
  <si>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</si>
  <si>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</si>
  <si>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</si>
  <si>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</si>
  <si>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</si>
  <si>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</si>
  <si>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</si>
  <si>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</si>
  <si>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</si>
  <si>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</si>
  <si>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</si>
  <si>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</si>
  <si>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</si>
  <si>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</si>
  <si>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</si>
  <si>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</si>
  <si>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</si>
  <si>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</si>
  <si>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</si>
  <si>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</si>
  <si>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</si>
  <si>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</si>
  <si>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</si>
  <si>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</si>
  <si>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</si>
  <si>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</si>
  <si>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</si>
  <si>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</si>
  <si>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</si>
  <si>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</si>
  <si>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</si>
  <si>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</si>
  <si>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</si>
  <si>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</si>
  <si>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</si>
  <si>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</si>
  <si>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</si>
  <si>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</si>
  <si>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</si>
  <si>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</si>
  <si>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</si>
  <si>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</si>
  <si>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</si>
  <si>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</si>
  <si>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</si>
  <si>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</si>
  <si>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</si>
  <si>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</si>
  <si>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</si>
  <si>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</si>
  <si>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</si>
  <si>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</si>
  <si>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</si>
  <si>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</si>
  <si>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</si>
  <si>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</si>
  <si>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</si>
  <si>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</si>
  <si>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</si>
  <si>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</si>
  <si>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</si>
  <si>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</si>
  <si>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</si>
  <si>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</si>
  <si>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</si>
  <si>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</si>
  <si>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</si>
  <si>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</si>
  <si>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</si>
  <si>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</si>
  <si>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</si>
  <si>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</si>
  <si>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</si>
  <si>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</si>
  <si>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</si>
  <si>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</si>
  <si>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</si>
  <si>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</si>
  <si>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</si>
  <si>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</si>
  <si>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</si>
  <si>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</si>
  <si>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</si>
  <si>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</si>
  <si>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</si>
  <si>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</si>
  <si>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</si>
  <si>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</si>
  <si>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</si>
  <si>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</si>
  <si>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</si>
  <si>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</si>
  <si>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</si>
  <si>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</si>
  <si>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</si>
  <si>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</si>
  <si>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</si>
  <si>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</si>
  <si>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</si>
  <si>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</si>
  <si>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</si>
  <si>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</si>
  <si>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</si>
  <si>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</si>
  <si>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</si>
  <si>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</si>
  <si>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</si>
  <si>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</si>
  <si>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</si>
  <si>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</si>
  <si>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</si>
  <si>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</si>
  <si>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</si>
  <si>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</si>
  <si>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</si>
  <si>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</si>
  <si>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</si>
  <si>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</si>
  <si>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</si>
  <si>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</si>
  <si>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</si>
  <si>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</si>
  <si>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</si>
  <si>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</si>
  <si>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</si>
  <si>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</si>
  <si>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</si>
  <si>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</si>
  <si>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</si>
  <si>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</si>
  <si>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</si>
  <si>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</si>
  <si>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</si>
  <si>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</si>
  <si>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</si>
  <si>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</si>
  <si>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</si>
  <si>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</si>
  <si>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</si>
  <si>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</si>
  <si>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</si>
  <si>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</si>
  <si>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</si>
  <si>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</si>
  <si>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</si>
  <si>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</si>
  <si>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</si>
  <si>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</si>
  <si>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</si>
  <si>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</si>
  <si>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</si>
  <si>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</si>
  <si>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</si>
  <si>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</si>
  <si>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</si>
  <si>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</si>
  <si>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</si>
  <si>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</si>
  <si>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</si>
  <si>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</si>
  <si>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</si>
  <si>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</si>
  <si>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</si>
  <si>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</si>
  <si>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</si>
  <si>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</si>
  <si>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</si>
  <si>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</si>
  <si>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</si>
  <si>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</si>
  <si>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</si>
  <si>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</si>
  <si>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</si>
  <si>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</si>
  <si>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</si>
  <si>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</si>
  <si>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</si>
  <si>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</si>
  <si>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</si>
  <si>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</si>
  <si>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</si>
  <si>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</si>
  <si>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</si>
  <si>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</si>
  <si>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</si>
  <si>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</si>
  <si>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</si>
  <si>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</si>
  <si>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</si>
  <si>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</si>
  <si>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</si>
  <si>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</si>
  <si>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</si>
  <si>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</si>
  <si>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</si>
  <si>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</si>
  <si>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</si>
  <si>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</si>
  <si>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</si>
  <si>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</si>
  <si>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</si>
  <si>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</si>
  <si>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</si>
  <si>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</si>
  <si>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</si>
  <si>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</si>
  <si>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</si>
  <si>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</si>
  <si>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</si>
  <si>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</si>
  <si>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</si>
  <si>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</si>
  <si>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</si>
  <si>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</si>
  <si>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</si>
  <si>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</si>
  <si>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</si>
  <si>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</si>
  <si>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</si>
  <si>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</si>
  <si>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</si>
  <si>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</si>
  <si>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</si>
  <si>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</si>
  <si>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</si>
  <si>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</si>
  <si>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</si>
  <si>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</si>
  <si>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</si>
  <si>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</si>
  <si>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</si>
  <si>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</si>
  <si>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</si>
  <si>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</si>
  <si>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</si>
  <si>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</si>
  <si>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</si>
  <si>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</si>
  <si>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</si>
  <si>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</si>
  <si>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</si>
  <si>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</si>
  <si>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</si>
  <si>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</si>
  <si>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</si>
  <si>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</si>
  <si>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</si>
  <si>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</si>
  <si>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</si>
  <si>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</si>
  <si>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</si>
  <si>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</si>
  <si>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</si>
  <si>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</si>
  <si>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</si>
  <si>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</si>
  <si>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</si>
  <si>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</si>
  <si>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</si>
  <si>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</si>
  <si>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</si>
  <si>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</si>
  <si>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</si>
  <si>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</si>
  <si>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</si>
  <si>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</si>
  <si>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</si>
  <si>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</si>
  <si>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</si>
  <si>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</si>
  <si>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</si>
  <si>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</si>
  <si>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</si>
  <si>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</si>
  <si>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</si>
  <si>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</si>
  <si>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</si>
  <si>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</si>
  <si>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</si>
  <si>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</si>
  <si>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</si>
  <si>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</si>
  <si>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</si>
  <si>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</si>
  <si>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</si>
  <si>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</si>
  <si>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</si>
  <si>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</si>
  <si>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</si>
  <si>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</si>
  <si>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</si>
  <si>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</si>
  <si>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</si>
  <si>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</si>
  <si>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</si>
  <si>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</si>
  <si>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</si>
  <si>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</si>
  <si>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</si>
  <si>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</si>
  <si>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</si>
  <si>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</si>
  <si>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</si>
  <si>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</si>
  <si>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</si>
  <si>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</si>
  <si>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</si>
  <si>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</si>
  <si>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</si>
  <si>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</si>
  <si>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</si>
  <si>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</si>
  <si>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</si>
  <si>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</si>
  <si>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</si>
  <si>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</si>
  <si>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</si>
  <si>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</si>
  <si>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</si>
  <si>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</si>
  <si>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</si>
  <si>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</si>
  <si>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</si>
  <si>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</si>
  <si>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</si>
  <si>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</si>
  <si>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</si>
  <si>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</si>
  <si>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</si>
  <si>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</si>
  <si>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</si>
  <si>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</si>
  <si>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</si>
  <si>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</si>
  <si>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</si>
  <si>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</si>
  <si>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</si>
  <si>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</si>
  <si>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</si>
  <si>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</si>
  <si>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</si>
  <si>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</si>
  <si>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</si>
  <si>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</si>
  <si>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</si>
  <si>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</si>
  <si>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</si>
  <si>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</si>
  <si>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</si>
  <si>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</si>
  <si>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</si>
  <si>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</si>
  <si>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</si>
  <si>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</si>
  <si>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</si>
  <si>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</si>
  <si>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</si>
  <si>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</si>
  <si>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</si>
  <si>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</si>
  <si>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</si>
  <si>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</si>
  <si>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</si>
  <si>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</si>
  <si>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</si>
  <si>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</si>
  <si>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</si>
  <si>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</si>
  <si>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</si>
  <si>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</si>
  <si>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</si>
  <si>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</si>
  <si>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</si>
  <si>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</si>
  <si>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</si>
  <si>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</si>
  <si>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</si>
  <si>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</si>
  <si>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</si>
  <si>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</si>
  <si>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</si>
  <si>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</si>
  <si>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</si>
  <si>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</si>
  <si>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</si>
  <si>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</si>
  <si>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</si>
  <si>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</si>
  <si>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</si>
  <si>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</si>
  <si>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</si>
  <si>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</si>
  <si>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</si>
  <si>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</si>
  <si>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</si>
  <si>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</si>
  <si>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</si>
  <si>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</si>
  <si>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</si>
  <si>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</si>
  <si>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</si>
  <si>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</si>
  <si>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</si>
  <si>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</si>
  <si>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</si>
  <si>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</si>
  <si>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</si>
  <si>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</si>
  <si>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</si>
  <si>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</si>
  <si>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</si>
  <si>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</si>
  <si>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</si>
  <si>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</si>
  <si>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</si>
  <si>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</si>
  <si>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</si>
  <si>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</si>
  <si>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</si>
  <si>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</si>
  <si>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</si>
  <si>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</si>
  <si>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</si>
  <si>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</si>
  <si>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</si>
  <si>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</si>
  <si>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</si>
  <si>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</si>
  <si>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</si>
  <si>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</si>
  <si>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</si>
  <si>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</si>
  <si>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</si>
  <si>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</si>
  <si>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</si>
  <si>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</si>
  <si>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</si>
  <si>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</si>
  <si>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</si>
  <si>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</si>
  <si>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</si>
  <si>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</si>
  <si>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</si>
  <si>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</si>
  <si>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</si>
  <si>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</si>
  <si>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</si>
  <si>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</si>
  <si>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</si>
  <si>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</si>
  <si>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</si>
  <si>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</si>
  <si>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</si>
  <si>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</si>
  <si>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</si>
  <si>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</si>
  <si>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</si>
  <si>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</si>
  <si>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</si>
  <si>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</si>
  <si>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</si>
  <si>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</si>
  <si>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</si>
  <si>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</si>
  <si>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</si>
  <si>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</si>
  <si>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</si>
  <si>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</si>
  <si>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</si>
  <si>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</si>
  <si>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</si>
  <si>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</si>
  <si>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</si>
  <si>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</si>
  <si>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</si>
  <si>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</si>
  <si>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</si>
  <si>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</si>
  <si>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</si>
  <si>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</si>
  <si>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</si>
  <si>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</si>
  <si>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</si>
  <si>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</si>
  <si>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</si>
  <si>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</si>
  <si>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</si>
  <si>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</si>
  <si>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</si>
  <si>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</si>
  <si>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</si>
  <si>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</si>
  <si>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</si>
  <si>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</si>
  <si>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</si>
  <si>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</si>
  <si>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</si>
  <si>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</si>
  <si>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</si>
  <si>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</si>
  <si>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</si>
  <si>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</si>
  <si>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</si>
  <si>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</si>
  <si>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</si>
  <si>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</si>
  <si>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</si>
  <si>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</si>
  <si>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</si>
  <si>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</si>
  <si>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</si>
  <si>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</si>
  <si>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</si>
  <si>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</si>
  <si>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</si>
  <si>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</si>
  <si>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</si>
  <si>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</si>
  <si>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</si>
  <si>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</si>
  <si>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</si>
  <si>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</si>
  <si>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</si>
  <si>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</si>
  <si>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</si>
  <si>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</si>
  <si>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</si>
  <si>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</si>
  <si>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</si>
  <si>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</si>
  <si>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</si>
  <si>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</si>
  <si>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</si>
  <si>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</si>
  <si>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</si>
  <si>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</si>
  <si>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</si>
  <si>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</si>
  <si>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</si>
  <si>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</si>
  <si>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</si>
  <si>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</si>
  <si>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</si>
  <si>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</si>
  <si>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</si>
  <si>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</si>
  <si>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</si>
  <si>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</si>
  <si>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</si>
  <si>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</si>
  <si>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</si>
  <si>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</si>
  <si>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</si>
  <si>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</si>
  <si>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</si>
  <si>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</si>
  <si>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</si>
  <si>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</si>
  <si>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</si>
  <si>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</si>
  <si>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</si>
  <si>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</si>
  <si>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</si>
  <si>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</si>
  <si>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</si>
  <si>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</si>
  <si>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</si>
  <si>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</si>
  <si>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</si>
  <si>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</si>
  <si>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</si>
  <si>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</si>
  <si>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</si>
  <si>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</si>
  <si>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</si>
  <si>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</si>
  <si>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</si>
  <si>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</si>
  <si>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</si>
  <si>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</si>
  <si>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</si>
  <si>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</si>
  <si>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</si>
  <si>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</si>
  <si>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</si>
  <si>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</si>
  <si>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</si>
  <si>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</si>
  <si>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</si>
  <si>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</si>
  <si>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</si>
  <si>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</si>
  <si>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</si>
  <si>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</si>
  <si>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</si>
  <si>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</si>
  <si>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</si>
  <si>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</si>
  <si>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</si>
  <si>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</si>
  <si>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</si>
  <si>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</si>
  <si>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</si>
  <si>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</si>
  <si>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</si>
  <si>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</si>
  <si>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</si>
  <si>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</si>
  <si>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</si>
  <si>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</si>
  <si>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</si>
  <si>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</si>
  <si>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</si>
  <si>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</si>
  <si>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</si>
  <si>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</si>
  <si>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</si>
  <si>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</si>
  <si>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</si>
  <si>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</si>
  <si>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</si>
  <si>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</si>
  <si>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</si>
  <si>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</si>
  <si>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</si>
  <si>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</si>
  <si>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</si>
  <si>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</si>
  <si>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</si>
  <si>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</si>
  <si>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</si>
  <si>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</si>
  <si>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</si>
  <si>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</si>
  <si>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</si>
  <si>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</si>
  <si>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</si>
  <si>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</si>
  <si>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</si>
  <si>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</si>
  <si>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</si>
  <si>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</si>
  <si>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</si>
  <si>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</si>
  <si>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</si>
  <si>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</si>
  <si>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</si>
  <si>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</si>
  <si>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</si>
  <si>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</si>
  <si>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</si>
  <si>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</si>
  <si>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</si>
  <si>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</si>
  <si>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</si>
  <si>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</si>
  <si>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</si>
  <si>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</si>
  <si>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</si>
  <si>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</si>
  <si>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</si>
  <si>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</si>
  <si>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</si>
  <si>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</si>
  <si>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</si>
  <si>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</si>
  <si>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</si>
  <si>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</si>
  <si>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</si>
  <si>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</si>
  <si>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</si>
  <si>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</si>
  <si>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</si>
  <si>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</si>
  <si>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</si>
  <si>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</si>
  <si>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</si>
  <si>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</si>
  <si>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</si>
  <si>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</si>
  <si>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</si>
  <si>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</si>
  <si>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</si>
  <si>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</si>
  <si>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</si>
  <si>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</si>
  <si>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</si>
  <si>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</si>
  <si>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</si>
  <si>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</si>
  <si>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</si>
  <si>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</si>
  <si>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</si>
  <si>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</si>
  <si>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</si>
  <si>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</si>
  <si>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</si>
  <si>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</si>
  <si>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</si>
  <si>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</si>
  <si>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</si>
  <si>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</si>
  <si>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</si>
  <si>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</si>
  <si>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</si>
  <si>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</si>
  <si>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</si>
  <si>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</si>
  <si>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</si>
  <si>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</si>
  <si>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</si>
  <si>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</si>
  <si>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</si>
  <si>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</si>
  <si>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</si>
  <si>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</si>
  <si>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</si>
  <si>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</si>
  <si>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</si>
  <si>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</si>
  <si>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</si>
  <si>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</si>
  <si>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</si>
  <si>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</si>
  <si>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</si>
  <si>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</si>
  <si>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</si>
  <si>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</si>
  <si>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</si>
  <si>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</si>
  <si>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</si>
  <si>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</si>
  <si>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</si>
  <si>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</si>
  <si>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</si>
  <si>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</si>
  <si>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</si>
  <si>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</si>
  <si>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</si>
  <si>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</si>
  <si>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</si>
  <si>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</si>
  <si>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</si>
  <si>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</si>
  <si>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</si>
  <si>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</si>
  <si>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</si>
  <si>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</si>
  <si>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</si>
  <si>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</si>
  <si>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</si>
  <si>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</si>
  <si>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</si>
  <si>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</si>
  <si>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</si>
  <si>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</si>
  <si>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</si>
  <si>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</si>
  <si>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</si>
  <si>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</si>
  <si>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</si>
  <si>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</si>
  <si>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</si>
  <si>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</si>
  <si>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</si>
  <si>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</si>
  <si>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</si>
  <si>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</si>
  <si>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</si>
  <si>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</si>
  <si>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</si>
  <si>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</si>
  <si>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</si>
  <si>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</si>
  <si>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</si>
  <si>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</si>
  <si>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</si>
  <si>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</si>
  <si>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</si>
  <si>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</si>
  <si>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</si>
  <si>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</si>
  <si>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</si>
  <si>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</si>
  <si>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</si>
  <si>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</si>
  <si>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</si>
  <si>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</si>
  <si>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</si>
  <si>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</si>
  <si>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</si>
  <si>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</si>
  <si>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</si>
  <si>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</si>
  <si>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</si>
  <si>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</si>
  <si>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</si>
  <si>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</si>
  <si>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</si>
  <si>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</si>
  <si>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</si>
  <si>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</si>
  <si>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</si>
  <si>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</si>
  <si>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</si>
  <si>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</si>
  <si>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</si>
  <si>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</si>
  <si>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</si>
  <si>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</si>
  <si>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</si>
  <si>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</si>
  <si>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</si>
  <si>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</si>
  <si>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</si>
  <si>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</si>
  <si>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</si>
  <si>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</si>
  <si>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</si>
  <si>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</si>
  <si>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</si>
  <si>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</si>
  <si>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</si>
  <si>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</si>
  <si>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</si>
  <si>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</si>
  <si>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</si>
  <si>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</si>
  <si>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</si>
  <si>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</si>
  <si>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</si>
  <si>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</si>
  <si>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</si>
  <si>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</si>
  <si>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</si>
  <si>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</si>
  <si>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</si>
  <si>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</si>
  <si>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</si>
  <si>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</si>
  <si>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</si>
  <si>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</si>
  <si>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</si>
  <si>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</si>
  <si>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</si>
  <si>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</si>
  <si>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</si>
  <si>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</si>
  <si>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</si>
  <si>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</si>
  <si>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</si>
  <si>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</si>
  <si>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</si>
  <si>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</si>
  <si>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</si>
  <si>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</si>
  <si>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</si>
  <si>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</si>
  <si>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</si>
  <si>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</si>
  <si>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</si>
  <si>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</si>
  <si>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</si>
  <si>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</si>
  <si>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</si>
  <si>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</si>
  <si>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</si>
  <si>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</si>
  <si>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</si>
  <si>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</si>
  <si>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</si>
  <si>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</si>
  <si>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</si>
  <si>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</si>
  <si>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</si>
  <si>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</si>
  <si>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</si>
  <si>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</si>
  <si>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</si>
  <si>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</si>
  <si>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</si>
  <si>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</si>
  <si>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</si>
  <si>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</si>
  <si>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</si>
  <si>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</si>
  <si>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</si>
  <si>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</si>
  <si>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</si>
  <si>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</si>
  <si>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</si>
  <si>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</si>
  <si>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</si>
  <si>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</si>
  <si>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</si>
  <si>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</si>
  <si>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</si>
  <si>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</si>
  <si>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</si>
  <si>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</si>
  <si>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</si>
  <si>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</si>
  <si>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</si>
  <si>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</si>
  <si>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</si>
  <si>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</si>
  <si>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</si>
  <si>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</si>
  <si>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</si>
  <si>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</si>
  <si>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</si>
  <si>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</si>
  <si>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</si>
  <si>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</si>
  <si>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</si>
  <si>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</si>
  <si>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</si>
  <si>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</si>
  <si>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</si>
  <si>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</si>
  <si>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</si>
  <si>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</si>
  <si>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</si>
  <si>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</si>
  <si>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</si>
  <si>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</si>
  <si>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</si>
  <si>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</si>
  <si>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</si>
  <si>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</si>
  <si>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</si>
  <si>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</si>
  <si>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</si>
  <si>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</si>
  <si>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</si>
  <si>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</si>
  <si>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</si>
  <si>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</si>
  <si>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</si>
  <si>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</si>
  <si>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</si>
  <si>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</si>
  <si>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</si>
  <si>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</si>
  <si>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</si>
  <si>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</si>
  <si>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</si>
  <si>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</si>
  <si>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</si>
  <si>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</si>
  <si>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</si>
  <si>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</si>
  <si>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</si>
  <si>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</si>
  <si>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</si>
  <si>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</si>
  <si>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</si>
  <si>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</si>
  <si>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</si>
  <si>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</si>
  <si>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</si>
  <si>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</si>
  <si>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</si>
  <si>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</si>
  <si>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</si>
  <si>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</si>
  <si>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</si>
  <si>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</si>
  <si>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</si>
  <si>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</si>
  <si>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</si>
  <si>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</si>
  <si>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</si>
  <si>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</si>
  <si>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</si>
  <si>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</si>
  <si>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</si>
  <si>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</si>
  <si>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</si>
  <si>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</si>
  <si>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</si>
  <si>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</si>
  <si>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</si>
  <si>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</si>
  <si>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</si>
  <si>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</si>
  <si>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</si>
  <si>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</si>
  <si>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</si>
  <si>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</si>
  <si>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</si>
  <si>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</si>
  <si>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</si>
  <si>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</si>
  <si>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</si>
  <si>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</si>
  <si>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</si>
  <si>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</si>
  <si>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</si>
  <si>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</si>
  <si>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</si>
  <si>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</si>
  <si>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</si>
  <si>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</si>
  <si>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</si>
  <si>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</si>
  <si>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</si>
  <si>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</si>
  <si>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</si>
  <si>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</si>
  <si>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</si>
  <si>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</si>
  <si>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</si>
  <si>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</si>
  <si>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</si>
  <si>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</si>
  <si>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</si>
  <si>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</si>
  <si>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</si>
  <si>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</si>
  <si>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</si>
  <si>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</si>
  <si>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</si>
  <si>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</si>
  <si>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</si>
  <si>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</si>
  <si>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</si>
  <si>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</si>
  <si>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</si>
  <si>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</si>
  <si>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</si>
  <si>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</si>
  <si>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</si>
  <si>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</si>
  <si>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</si>
  <si>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</si>
  <si>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</si>
  <si>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</si>
  <si>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</si>
  <si>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</si>
  <si>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</si>
  <si>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</si>
  <si>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</si>
  <si>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</si>
  <si>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</si>
  <si>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</si>
  <si>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</si>
  <si>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</si>
  <si>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</si>
  <si>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</si>
  <si>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</si>
  <si>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</si>
  <si>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</si>
  <si>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</si>
  <si>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</si>
  <si>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</si>
  <si>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</si>
  <si>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</si>
  <si>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</si>
  <si>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</si>
  <si>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</si>
  <si>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</si>
  <si>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</si>
  <si>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</si>
  <si>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</si>
  <si>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</si>
  <si>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</si>
  <si>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</si>
  <si>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</si>
  <si>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</si>
  <si>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</si>
  <si>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</si>
  <si>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</si>
  <si>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</si>
  <si>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</si>
  <si>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</si>
  <si>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</si>
  <si>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</si>
  <si>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</si>
  <si>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</si>
  <si>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</si>
  <si>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</si>
  <si>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</si>
  <si>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</si>
  <si>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</si>
  <si>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</si>
  <si>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</si>
  <si>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</si>
  <si>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</si>
  <si>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</si>
  <si>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</si>
  <si>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</si>
  <si>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</si>
  <si>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</si>
  <si>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</si>
  <si>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</si>
  <si>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</si>
  <si>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</si>
  <si>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</si>
  <si>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</si>
  <si>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</si>
  <si>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</si>
  <si>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</si>
  <si>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</si>
  <si>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</si>
  <si>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</si>
  <si>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</si>
  <si>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</si>
  <si>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</si>
  <si>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</si>
  <si>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</si>
  <si>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</si>
  <si>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</si>
  <si>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</si>
  <si>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</si>
  <si>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</si>
  <si>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</si>
  <si>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</si>
  <si>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</si>
  <si>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</si>
  <si>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</si>
  <si>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</si>
  <si>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</si>
  <si>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</si>
  <si>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</si>
  <si>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</si>
  <si>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</si>
  <si>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</si>
  <si>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</si>
  <si>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</si>
  <si>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</si>
  <si>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</si>
  <si>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</si>
  <si>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</si>
  <si>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</si>
  <si>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</si>
  <si>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</si>
  <si>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</si>
  <si>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</si>
  <si>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</si>
  <si>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</si>
  <si>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</si>
  <si>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</si>
  <si>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</si>
  <si>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</si>
  <si>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</si>
  <si>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</si>
  <si>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</si>
  <si>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</si>
  <si>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</si>
  <si>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</si>
  <si>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</si>
  <si>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</si>
  <si>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</si>
  <si>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</si>
  <si>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</si>
  <si>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</si>
  <si>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</si>
  <si>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</si>
  <si>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</si>
  <si>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</si>
  <si>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</si>
  <si>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</si>
  <si>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</si>
  <si>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</si>
  <si>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</si>
  <si>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</si>
  <si>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</si>
  <si>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</si>
  <si>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</si>
  <si>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</si>
  <si>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</si>
  <si>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</si>
  <si>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</si>
  <si>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</si>
  <si>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</si>
  <si>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</si>
  <si>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</si>
  <si>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</si>
  <si>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</si>
  <si>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</si>
  <si>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</si>
  <si>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</si>
  <si>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</si>
  <si>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</si>
  <si>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</si>
  <si>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</si>
  <si>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</si>
  <si>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</si>
  <si>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</si>
  <si>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</si>
  <si>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</si>
  <si>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</si>
  <si>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</si>
  <si>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</si>
  <si>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</si>
  <si>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</si>
  <si>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</si>
  <si>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</si>
  <si>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</si>
  <si>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</si>
  <si>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</si>
  <si>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</si>
  <si>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</si>
  <si>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</si>
  <si>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</si>
  <si>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</si>
  <si>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</si>
  <si>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</si>
  <si>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</si>
  <si>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</si>
  <si>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</si>
  <si>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</si>
  <si>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</si>
  <si>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</si>
  <si>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</si>
  <si>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</si>
  <si>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</si>
  <si>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</si>
  <si>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</si>
  <si>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</si>
  <si>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</si>
  <si>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</si>
  <si>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</si>
  <si>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</si>
  <si>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</si>
  <si>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</si>
  <si>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</si>
  <si>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</si>
  <si>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</si>
  <si>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</si>
  <si>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</si>
  <si>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</si>
  <si>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</si>
  <si>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</si>
  <si>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</si>
  <si>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</si>
  <si>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</si>
  <si>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</si>
  <si>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</si>
  <si>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</si>
  <si>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</si>
  <si>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</si>
  <si>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</si>
  <si>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</si>
  <si>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</si>
  <si>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</si>
  <si>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</si>
  <si>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</si>
  <si>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</si>
  <si>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</si>
  <si>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</si>
  <si>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</si>
  <si>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</si>
  <si>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</si>
  <si>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</si>
  <si>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</si>
  <si>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</si>
  <si>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</si>
  <si>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</si>
  <si>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</si>
  <si>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</si>
  <si>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</si>
  <si>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</si>
  <si>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</si>
  <si>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</si>
  <si>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</si>
  <si>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</si>
  <si>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</si>
  <si>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</si>
  <si>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</si>
  <si>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</si>
  <si>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</si>
  <si>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</si>
  <si>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</si>
  <si>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</si>
  <si>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</si>
  <si>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</si>
  <si>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</si>
  <si>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</si>
  <si>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</si>
  <si>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</si>
  <si>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</si>
  <si>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</si>
  <si>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</si>
  <si>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</si>
  <si>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</si>
  <si>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</si>
  <si>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</si>
  <si>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</si>
  <si>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</si>
  <si>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</si>
  <si>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</si>
  <si>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</si>
  <si>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</si>
  <si>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</si>
  <si>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</si>
  <si>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</si>
  <si>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</si>
  <si>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</si>
  <si>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</si>
  <si>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</si>
  <si>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</si>
  <si>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</si>
  <si>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</si>
  <si>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</si>
  <si>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</si>
  <si>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</si>
  <si>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</si>
  <si>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</si>
  <si>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</si>
  <si>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</si>
  <si>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</si>
  <si>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</si>
  <si>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</si>
  <si>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</si>
  <si>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</si>
  <si>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</si>
  <si>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</si>
  <si>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</si>
  <si>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</si>
  <si>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</si>
  <si>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</si>
  <si>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</si>
  <si>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</si>
  <si>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</si>
  <si>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</si>
  <si>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</si>
  <si>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</si>
  <si>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</si>
  <si>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</si>
  <si>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</si>
  <si>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</si>
  <si>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</si>
  <si>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</si>
  <si>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</si>
  <si>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</si>
  <si>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</si>
  <si>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</si>
  <si>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</si>
  <si>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</si>
  <si>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</si>
  <si>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</si>
  <si>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</si>
  <si>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</si>
  <si>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</si>
  <si>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</si>
  <si>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</si>
  <si>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</si>
  <si>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</si>
  <si>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</si>
  <si>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</si>
  <si>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</si>
  <si>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</si>
  <si>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</si>
  <si>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</si>
  <si>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</si>
  <si>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</si>
  <si>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</si>
  <si>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</si>
  <si>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</si>
  <si>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</si>
  <si>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</si>
  <si>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</si>
  <si>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</si>
  <si>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</si>
  <si>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</si>
  <si>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</si>
  <si>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</si>
  <si>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</si>
  <si>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</si>
  <si>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</si>
  <si>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</si>
  <si>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</si>
  <si>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</si>
  <si>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</si>
  <si>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</si>
  <si>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</si>
  <si>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</si>
  <si>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</si>
  <si>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</si>
  <si>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</si>
  <si>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</si>
  <si>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</si>
  <si>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</si>
  <si>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</si>
  <si>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</si>
  <si>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</si>
  <si>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</si>
  <si>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</si>
  <si>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</si>
  <si>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</si>
  <si>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</si>
  <si>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</si>
  <si>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</si>
  <si>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</si>
  <si>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</si>
  <si>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</si>
  <si>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</si>
  <si>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</si>
  <si>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</si>
  <si>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</si>
  <si>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</si>
  <si>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</si>
  <si>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</si>
  <si>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</si>
  <si>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</si>
  <si>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</si>
  <si>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</si>
  <si>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</si>
  <si>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</si>
  <si>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</si>
  <si>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</si>
  <si>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</si>
  <si>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</si>
  <si>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</si>
  <si>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</si>
  <si>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</si>
  <si>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</si>
  <si>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</si>
  <si>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</si>
  <si>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</si>
  <si>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</si>
  <si>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</si>
  <si>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</si>
  <si>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</si>
  <si>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</si>
  <si>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</si>
  <si>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</si>
  <si>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</si>
  <si>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</si>
  <si>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</si>
  <si>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</si>
  <si>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</si>
  <si>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</si>
  <si>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</si>
  <si>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</si>
  <si>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</si>
  <si>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</si>
  <si>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</si>
  <si>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</si>
  <si>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</si>
  <si>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</si>
  <si>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</si>
  <si>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</si>
  <si>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</si>
  <si>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</si>
  <si>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</si>
  <si>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</si>
  <si>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</si>
  <si>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</si>
  <si>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</si>
  <si>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</si>
  <si>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</si>
  <si>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</si>
  <si>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</si>
  <si>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</si>
  <si>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</si>
  <si>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</si>
  <si>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</si>
  <si>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</si>
  <si>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</si>
  <si>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</si>
  <si>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</si>
  <si>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</si>
  <si>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</si>
  <si>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</si>
  <si>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</si>
  <si>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</si>
  <si>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</si>
  <si>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</si>
  <si>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</si>
  <si>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</si>
  <si>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</si>
  <si>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</si>
  <si>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</si>
  <si>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</si>
  <si>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</si>
  <si>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</si>
  <si>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</si>
  <si>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</si>
  <si>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</si>
  <si>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</si>
  <si>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</si>
  <si>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</si>
  <si>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</si>
  <si>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</si>
  <si>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</si>
  <si>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</si>
  <si>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</si>
  <si>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</si>
  <si>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</si>
  <si>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</si>
  <si>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</si>
  <si>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</si>
  <si>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</si>
  <si>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</si>
  <si>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</si>
  <si>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</si>
  <si>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</si>
  <si>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</si>
  <si>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</si>
  <si>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</si>
  <si>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</si>
  <si>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</si>
  <si>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</si>
  <si>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</si>
  <si>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</si>
  <si>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</si>
  <si>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</si>
  <si>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</si>
  <si>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</si>
  <si>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</si>
  <si>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</si>
  <si>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</si>
  <si>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</si>
  <si>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</si>
  <si>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</si>
  <si>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</si>
  <si>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</si>
  <si>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</si>
  <si>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</si>
  <si>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</si>
  <si>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</si>
  <si>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</si>
  <si>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</si>
  <si>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</si>
  <si>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</si>
  <si>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</si>
  <si>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</si>
  <si>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</si>
  <si>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</si>
  <si>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</si>
  <si>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</si>
  <si>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</si>
  <si>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</si>
  <si>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</si>
  <si>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</si>
  <si>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</si>
  <si>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</si>
  <si>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</si>
  <si>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</si>
  <si>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</si>
  <si>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</si>
  <si>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</si>
  <si>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</si>
  <si>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</si>
  <si>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</si>
  <si>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</si>
  <si>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</si>
  <si>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</si>
  <si>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</si>
  <si>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</si>
  <si>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</si>
  <si>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</si>
  <si>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</si>
  <si>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</si>
  <si>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</si>
  <si>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</si>
  <si>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</si>
  <si>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</si>
  <si>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</si>
  <si>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</si>
  <si>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</si>
  <si>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</si>
  <si>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</si>
  <si>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</si>
  <si>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</si>
  <si>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</si>
  <si>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</si>
  <si>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</si>
  <si>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</si>
  <si>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</si>
  <si>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</si>
  <si>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</si>
  <si>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</si>
  <si>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</si>
  <si>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</si>
  <si>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</si>
  <si>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</si>
  <si>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</si>
  <si>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</si>
  <si>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</si>
  <si>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</si>
  <si>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</si>
  <si>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</si>
  <si>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</si>
  <si>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</si>
  <si>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</si>
  <si>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</si>
  <si>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</si>
  <si>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</si>
  <si>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</si>
  <si>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</si>
  <si>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</si>
  <si>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</si>
  <si>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</si>
  <si>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</si>
  <si>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</si>
  <si>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</si>
  <si>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</si>
  <si>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</si>
  <si>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</si>
  <si>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</si>
  <si>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</si>
  <si>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</si>
  <si>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</si>
  <si>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</si>
  <si>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</si>
  <si>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</si>
  <si>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</si>
  <si>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</si>
  <si>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</si>
  <si>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</si>
  <si>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</si>
  <si>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</si>
  <si>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</si>
  <si>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</si>
  <si>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</si>
  <si>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</si>
  <si>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</si>
  <si>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</si>
  <si>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</si>
  <si>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</si>
  <si>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</si>
  <si>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</si>
  <si>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</si>
  <si>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</si>
  <si>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</si>
  <si>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</si>
  <si>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</si>
  <si>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</si>
  <si>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</si>
  <si>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</si>
  <si>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</si>
  <si>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</si>
  <si>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</si>
  <si>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</si>
  <si>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</si>
  <si>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</si>
  <si>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</si>
  <si>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</si>
  <si>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</si>
  <si>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</si>
  <si>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</si>
  <si>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</si>
  <si>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</si>
  <si>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</si>
  <si>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</si>
  <si>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</si>
  <si>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</si>
  <si>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</si>
  <si>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</si>
  <si>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</si>
  <si>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</si>
  <si>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</si>
  <si>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</si>
  <si>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</si>
  <si>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</si>
  <si>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</si>
  <si>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</si>
  <si>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</si>
  <si>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</si>
  <si>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</si>
  <si>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</si>
  <si>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</si>
  <si>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</si>
  <si>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</si>
  <si>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</si>
  <si>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</si>
  <si>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</si>
  <si>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</si>
  <si>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</si>
  <si>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</si>
  <si>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</si>
  <si>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</si>
  <si>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</si>
  <si>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</si>
  <si>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</si>
  <si>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</si>
  <si>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</si>
  <si>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</si>
  <si>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</si>
  <si>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</si>
  <si>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</si>
  <si>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</si>
  <si>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</si>
  <si>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</si>
  <si>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</si>
  <si>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</si>
  <si>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</si>
  <si>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</si>
  <si>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</si>
  <si>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</si>
  <si>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</si>
  <si>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</si>
  <si>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</si>
  <si>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</si>
  <si>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</si>
  <si>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</si>
  <si>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</si>
  <si>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</si>
  <si>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</si>
  <si>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</si>
  <si>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</si>
  <si>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</si>
  <si>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</si>
  <si>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</si>
  <si>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</si>
  <si>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</si>
  <si>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</si>
  <si>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</si>
  <si>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</si>
  <si>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</si>
  <si>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</si>
  <si>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</si>
  <si>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</si>
  <si>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</si>
  <si>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</si>
  <si>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</si>
  <si>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</si>
  <si>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</si>
  <si>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</si>
  <si>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</si>
  <si>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</si>
  <si>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</si>
  <si>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</si>
  <si>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</si>
  <si>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</si>
  <si>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</si>
  <si>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</si>
  <si>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</si>
  <si>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</si>
  <si>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</si>
  <si>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</si>
  <si>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</si>
  <si>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</si>
  <si>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</si>
  <si>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</si>
  <si>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</si>
  <si>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</si>
  <si>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</si>
  <si>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</si>
  <si>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</si>
  <si>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</si>
  <si>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</si>
  <si>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</si>
  <si>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</si>
  <si>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</si>
  <si>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</si>
  <si>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</si>
  <si>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</si>
  <si>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</si>
  <si>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</si>
  <si>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</si>
  <si>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</si>
  <si>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</si>
  <si>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</si>
  <si>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</si>
  <si>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</si>
  <si>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</si>
  <si>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</si>
  <si>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</si>
  <si>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</si>
  <si>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</si>
  <si>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</si>
  <si>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</si>
  <si>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</si>
  <si>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</si>
  <si>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</si>
  <si>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</si>
  <si>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</si>
  <si>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</si>
  <si>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</si>
  <si>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</si>
  <si>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</si>
  <si>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</si>
  <si>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</si>
  <si>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</si>
  <si>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</si>
  <si>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</si>
  <si>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</si>
  <si>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</si>
  <si>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</si>
  <si>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</si>
  <si>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</si>
  <si>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</si>
  <si>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</si>
  <si>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</si>
  <si>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</si>
  <si>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</si>
  <si>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</si>
  <si>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</si>
  <si>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</si>
  <si>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</si>
  <si>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</si>
  <si>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</si>
  <si>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</si>
  <si>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</si>
  <si>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</si>
  <si>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</si>
  <si>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</si>
  <si>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</si>
  <si>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</si>
  <si>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</si>
  <si>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</si>
  <si>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</si>
  <si>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</si>
  <si>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</si>
  <si>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</si>
  <si>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</si>
  <si>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</si>
  <si>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</si>
  <si>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</si>
  <si>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</si>
  <si>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</si>
  <si>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</si>
  <si>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</si>
  <si>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</si>
  <si>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</si>
  <si>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</si>
  <si>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</si>
  <si>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</si>
  <si>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</si>
  <si>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</si>
  <si>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</si>
  <si>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</si>
  <si>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</si>
  <si>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</si>
  <si>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</si>
  <si>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</si>
  <si>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</si>
  <si>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</si>
  <si>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</si>
  <si>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</si>
  <si>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</si>
  <si>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</si>
  <si>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</si>
  <si>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</si>
  <si>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</si>
  <si>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</si>
  <si>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</si>
  <si>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</si>
  <si>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</si>
  <si>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</si>
  <si>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</si>
  <si>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</si>
  <si>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</si>
  <si>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</si>
  <si>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</si>
  <si>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</si>
  <si>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</si>
  <si>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</si>
  <si>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</si>
  <si>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</si>
  <si>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</si>
  <si>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</si>
  <si>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</si>
  <si>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</si>
  <si>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</si>
  <si>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</si>
  <si>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</si>
  <si>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</si>
  <si>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</si>
  <si>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</si>
  <si>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</si>
  <si>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</si>
  <si>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</si>
  <si>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</si>
  <si>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</si>
  <si>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</si>
  <si>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</si>
  <si>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</si>
  <si>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</si>
  <si>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</si>
  <si>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</si>
  <si>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</si>
  <si>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</si>
  <si>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</si>
  <si>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</si>
  <si>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</si>
  <si>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</si>
  <si>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</si>
  <si>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</si>
  <si>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</si>
  <si>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</si>
  <si>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</si>
  <si>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</si>
  <si>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</si>
  <si>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</si>
  <si>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</si>
  <si>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</si>
  <si>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</si>
  <si>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</si>
  <si>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</si>
  <si>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</si>
  <si>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</si>
  <si>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</si>
  <si>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</si>
  <si>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</si>
  <si>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</si>
  <si>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</si>
  <si>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</si>
  <si>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</si>
  <si>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</si>
  <si>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</si>
  <si>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</si>
  <si>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</si>
  <si>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</si>
  <si>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</si>
  <si>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</si>
  <si>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</si>
  <si>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</si>
  <si>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</si>
  <si>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</si>
  <si>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</si>
  <si>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</si>
  <si>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</si>
  <si>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</si>
  <si>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</si>
  <si>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</si>
  <si>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</si>
  <si>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</si>
  <si>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</si>
  <si>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</si>
  <si>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</si>
  <si>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</si>
  <si>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</si>
  <si>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</si>
  <si>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</si>
  <si>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</si>
  <si>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</si>
  <si>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</si>
  <si>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</si>
  <si>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</si>
  <si>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</si>
  <si>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</si>
  <si>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</si>
  <si>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</si>
  <si>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</si>
  <si>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</si>
  <si>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</si>
  <si>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</si>
  <si>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</si>
  <si>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</si>
  <si>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</si>
  <si>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</si>
  <si>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</si>
  <si>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</si>
  <si>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</si>
  <si>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</si>
  <si>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</si>
  <si>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</si>
  <si>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</si>
  <si>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</si>
  <si>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</si>
  <si>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</si>
  <si>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</si>
  <si>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</si>
  <si>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</si>
  <si>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</si>
  <si>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</si>
  <si>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</si>
  <si>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</si>
  <si>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</si>
  <si>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</si>
  <si>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</si>
  <si>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</si>
  <si>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</si>
  <si>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</si>
  <si>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</si>
  <si>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</si>
  <si>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</si>
  <si>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</si>
  <si>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</si>
  <si>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</si>
  <si>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</si>
  <si>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</si>
  <si>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</si>
  <si>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</si>
  <si>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</si>
  <si>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</si>
  <si>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</si>
  <si>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</si>
  <si>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</si>
  <si>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</si>
  <si>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</si>
  <si>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</si>
  <si>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</si>
  <si>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</si>
  <si>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</si>
  <si>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</si>
  <si>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</si>
  <si>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</si>
  <si>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</si>
  <si>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</si>
  <si>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</si>
  <si>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</si>
  <si>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</si>
  <si>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</si>
  <si>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</si>
  <si>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</si>
  <si>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</si>
  <si>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</si>
  <si>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</si>
  <si>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</si>
  <si>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</si>
  <si>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</si>
  <si>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</si>
  <si>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</si>
  <si>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</si>
  <si>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</si>
  <si>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</si>
  <si>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</si>
  <si>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</si>
  <si>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</si>
  <si>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</si>
  <si>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</si>
  <si>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</si>
  <si>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</si>
  <si>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</si>
  <si>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</si>
  <si>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</si>
  <si>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</si>
  <si>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</si>
  <si>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</si>
  <si>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</si>
  <si>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</si>
  <si>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</si>
  <si>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</si>
  <si>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</si>
  <si>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</si>
  <si>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</si>
  <si>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</si>
  <si>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</si>
  <si>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</si>
  <si>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</si>
  <si>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</si>
  <si>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</si>
  <si>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</si>
  <si>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</si>
  <si>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</si>
  <si>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</si>
  <si>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</si>
  <si>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</si>
  <si>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</si>
  <si>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</si>
  <si>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</si>
  <si>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</si>
  <si>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</si>
  <si>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</si>
  <si>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</si>
  <si>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</si>
  <si>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</si>
  <si>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</si>
  <si>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</si>
  <si>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</si>
  <si>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</si>
  <si>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</si>
  <si>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</si>
  <si>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</si>
  <si>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</si>
  <si>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</si>
  <si>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</si>
  <si>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</si>
  <si>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</si>
  <si>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</si>
  <si>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</si>
  <si>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</si>
  <si>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</si>
  <si>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</si>
  <si>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</si>
  <si>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</si>
  <si>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</si>
  <si>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</si>
  <si>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</si>
  <si>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</si>
  <si>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</si>
  <si>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</si>
  <si>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</si>
  <si>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</si>
  <si>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</si>
  <si>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</si>
  <si>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</si>
  <si>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</si>
  <si>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</si>
  <si>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</si>
  <si>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</si>
  <si>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</si>
  <si>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</si>
  <si>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</si>
  <si>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</si>
  <si>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</si>
  <si>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</si>
  <si>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</si>
  <si>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</si>
  <si>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</si>
  <si>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</si>
  <si>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</si>
  <si>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</si>
  <si>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</si>
  <si>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</si>
  <si>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</si>
  <si>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</si>
  <si>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</si>
  <si>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</si>
  <si>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</si>
  <si>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</si>
  <si>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</si>
  <si>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</si>
  <si>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</si>
  <si>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</si>
  <si>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</si>
  <si>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</si>
  <si>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</si>
  <si>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</si>
  <si>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</si>
  <si>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</si>
  <si>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</si>
  <si>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</si>
  <si>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</si>
  <si>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</si>
  <si>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</si>
  <si>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</si>
  <si>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</si>
  <si>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</si>
  <si>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</si>
  <si>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</si>
  <si>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</si>
  <si>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</si>
  <si>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</si>
  <si>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</si>
  <si>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</si>
  <si>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</si>
  <si>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</si>
  <si>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</si>
  <si>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</si>
  <si>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</si>
  <si>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</si>
  <si>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</si>
  <si>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</si>
  <si>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</si>
  <si>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</si>
  <si>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</si>
  <si>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</si>
  <si>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</si>
  <si>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</si>
  <si>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</si>
  <si>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</si>
  <si>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</si>
  <si>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</si>
  <si>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</si>
  <si>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</si>
  <si>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</si>
  <si>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</si>
  <si>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</si>
  <si>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</si>
  <si>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</si>
  <si>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</si>
  <si>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</si>
  <si>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</si>
  <si>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</si>
  <si>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</si>
  <si>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</si>
  <si>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</si>
  <si>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</si>
  <si>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</si>
  <si>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</si>
  <si>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</si>
  <si>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</si>
  <si>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</si>
  <si>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</si>
  <si>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</si>
  <si>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</si>
  <si>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</si>
  <si>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</si>
  <si>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</si>
  <si>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</si>
  <si>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</si>
  <si>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</si>
  <si>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</si>
  <si>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</si>
  <si>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</si>
  <si>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</si>
  <si>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</si>
  <si>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</si>
  <si>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</si>
  <si>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</si>
  <si>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</si>
  <si>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</si>
  <si>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</si>
  <si>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</si>
  <si>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</si>
  <si>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</si>
  <si>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</si>
  <si>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</si>
  <si>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</si>
  <si>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</si>
  <si>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</si>
  <si>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</si>
  <si>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</si>
  <si>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</si>
  <si>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</si>
  <si>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</si>
  <si>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</si>
  <si>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</si>
  <si>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</si>
  <si>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</si>
  <si>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</si>
  <si>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</si>
  <si>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</si>
  <si>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</si>
  <si>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</si>
  <si>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</si>
  <si>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</si>
  <si>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</si>
  <si>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</si>
  <si>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</si>
  <si>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</si>
  <si>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</si>
  <si>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</si>
  <si>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</si>
  <si>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</si>
  <si>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</si>
  <si>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</si>
  <si>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</si>
  <si>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</si>
  <si>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</si>
  <si>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</si>
  <si>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</si>
  <si>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</si>
  <si>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</si>
  <si>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</si>
  <si>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</si>
  <si>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</si>
  <si>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</si>
  <si>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</si>
  <si>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</si>
  <si>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</si>
  <si>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</si>
  <si>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</si>
  <si>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</si>
  <si>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</si>
  <si>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</si>
  <si>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</si>
  <si>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</si>
  <si>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</si>
  <si>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</si>
  <si>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</si>
  <si>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</si>
  <si>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</si>
  <si>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</si>
  <si>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</si>
  <si>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</si>
  <si>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</si>
  <si>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</si>
  <si>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</si>
  <si>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</si>
  <si>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</si>
  <si>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</si>
  <si>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</si>
  <si>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</si>
  <si>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</si>
  <si>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</si>
  <si>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</si>
  <si>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</si>
  <si>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</si>
  <si>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</si>
  <si>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</si>
  <si>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</si>
  <si>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</si>
  <si>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</si>
  <si>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</si>
  <si>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</si>
  <si>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</si>
  <si>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</si>
  <si>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</si>
  <si>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</si>
  <si>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</si>
  <si>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</si>
  <si>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</si>
  <si>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</si>
  <si>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</si>
  <si>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</si>
  <si>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</si>
  <si>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</si>
  <si>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</si>
  <si>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</si>
  <si>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</si>
  <si>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</si>
  <si>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</si>
  <si>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</si>
  <si>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</si>
  <si>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</si>
  <si>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</si>
  <si>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</si>
  <si>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</si>
  <si>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</si>
  <si>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</si>
  <si>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</si>
  <si>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</si>
  <si>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</si>
  <si>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</si>
  <si>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</si>
  <si>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</si>
  <si>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</si>
  <si>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</si>
  <si>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</si>
  <si>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</si>
  <si>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</si>
  <si>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</si>
  <si>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</si>
  <si>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</si>
  <si>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</si>
  <si>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</si>
  <si>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</si>
  <si>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</si>
  <si>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</si>
  <si>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</si>
  <si>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</si>
  <si>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</si>
  <si>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</si>
  <si>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</si>
  <si>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</si>
  <si>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</si>
  <si>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</si>
  <si>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</si>
  <si>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</si>
  <si>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</si>
  <si>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</si>
  <si>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</si>
  <si>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</si>
  <si>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</si>
  <si>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</si>
  <si>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</si>
  <si>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</si>
  <si>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</si>
  <si>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</si>
  <si>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</si>
  <si>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</si>
  <si>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</si>
  <si>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</si>
  <si>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</si>
  <si>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</si>
  <si>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</si>
  <si>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</si>
  <si>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</si>
  <si>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</si>
  <si>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</si>
  <si>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</si>
  <si>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</si>
  <si>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</si>
  <si>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</si>
  <si>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</si>
  <si>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</si>
  <si>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</si>
  <si>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</si>
  <si>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</si>
  <si>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</si>
  <si>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</si>
  <si>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</si>
  <si>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</si>
  <si>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</si>
  <si>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</si>
  <si>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</si>
  <si>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</si>
  <si>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</si>
  <si>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</si>
  <si>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</si>
  <si>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</si>
  <si>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</si>
  <si>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</si>
  <si>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</si>
  <si>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</si>
  <si>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</si>
  <si>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</si>
  <si>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</si>
  <si>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</si>
  <si>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</si>
  <si>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</si>
  <si>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</si>
  <si>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</si>
  <si>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</si>
  <si>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</si>
  <si>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</si>
  <si>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</si>
  <si>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</si>
  <si>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</si>
  <si>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</si>
  <si>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</si>
  <si>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</si>
  <si>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</si>
  <si>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</si>
  <si>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</si>
  <si>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</si>
  <si>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</si>
  <si>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</si>
  <si>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</si>
  <si>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</si>
  <si>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</si>
  <si>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</si>
  <si>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</si>
  <si>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</si>
  <si>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</si>
  <si>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</si>
  <si>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</si>
  <si>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</si>
  <si>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</si>
  <si>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</si>
  <si>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</si>
  <si>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</si>
  <si>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</si>
  <si>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</si>
  <si>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</si>
  <si>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</si>
  <si>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</si>
  <si>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</si>
  <si>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</si>
  <si>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</si>
  <si>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</si>
  <si>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</si>
  <si>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</si>
  <si>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</si>
  <si>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</si>
  <si>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</si>
  <si>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</si>
  <si>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</si>
  <si>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</si>
  <si>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</si>
  <si>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</si>
  <si>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</si>
  <si>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</si>
  <si>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</si>
  <si>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</si>
  <si>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</si>
  <si>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</si>
  <si>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</si>
  <si>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</si>
  <si>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</si>
  <si>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</si>
  <si>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</si>
  <si>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</si>
  <si>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</si>
  <si>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</si>
  <si>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</si>
  <si>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</si>
  <si>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</si>
  <si>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</si>
  <si>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</si>
  <si>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</si>
  <si>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</si>
  <si>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</si>
  <si>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</si>
  <si>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</si>
  <si>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</si>
  <si>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</si>
  <si>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</si>
  <si>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</si>
  <si>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</si>
  <si>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</si>
  <si>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</si>
  <si>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</si>
  <si>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</si>
  <si>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</si>
  <si>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</si>
  <si>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</si>
  <si>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</si>
  <si>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</si>
  <si>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</si>
  <si>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</si>
  <si>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</si>
  <si>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</si>
  <si>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</si>
  <si>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</si>
  <si>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</si>
  <si>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</si>
  <si>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</si>
  <si>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</si>
  <si>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</si>
  <si>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</si>
  <si>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</si>
  <si>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</si>
  <si>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</si>
  <si>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</si>
  <si>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</si>
  <si>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</si>
  <si>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</si>
  <si>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</si>
  <si>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</si>
  <si>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</si>
  <si>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</si>
  <si>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</si>
  <si>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</si>
  <si>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</si>
  <si>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</si>
  <si>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</si>
  <si>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</si>
  <si>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</si>
  <si>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</si>
  <si>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</si>
  <si>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</si>
  <si>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</si>
  <si>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</si>
  <si>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</si>
  <si>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</si>
  <si>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</si>
  <si>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</si>
  <si>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</si>
  <si>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</si>
  <si>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</si>
  <si>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</si>
  <si>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</si>
  <si>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</si>
  <si>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</si>
  <si>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</si>
  <si>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</si>
  <si>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</si>
  <si>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</si>
  <si>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</si>
  <si>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</si>
  <si>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</si>
  <si>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</si>
  <si>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</si>
  <si>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</si>
  <si>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</si>
  <si>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</si>
  <si>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</si>
  <si>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</si>
  <si>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</si>
  <si>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</si>
  <si>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</si>
  <si>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</si>
  <si>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</si>
  <si>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</si>
  <si>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</si>
  <si>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</si>
  <si>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</si>
  <si>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</si>
  <si>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</si>
  <si>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</si>
  <si>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</si>
  <si>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</si>
  <si>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</si>
  <si>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</si>
  <si>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</si>
  <si>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</si>
  <si>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</si>
  <si>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</si>
  <si>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</si>
  <si>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</si>
  <si>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</si>
  <si>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</si>
  <si>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</si>
  <si>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</si>
  <si>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</si>
  <si>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</si>
  <si>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</si>
  <si>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</si>
  <si>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</si>
  <si>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</si>
  <si>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</si>
  <si>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</si>
  <si>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</si>
  <si>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</si>
  <si>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</si>
  <si>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</si>
  <si>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</si>
  <si>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</si>
  <si>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</si>
  <si>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</si>
  <si>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</si>
  <si>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</si>
  <si>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</si>
  <si>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</si>
  <si>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</si>
  <si>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</si>
  <si>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</si>
  <si>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</si>
  <si>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</si>
  <si>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</si>
  <si>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</si>
  <si>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</si>
  <si>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</si>
  <si>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</si>
  <si>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</si>
  <si>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</si>
  <si>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</si>
  <si>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</si>
  <si>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</si>
  <si>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</si>
  <si>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</si>
  <si>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</si>
  <si>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</si>
  <si>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</si>
  <si>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</si>
  <si>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</si>
  <si>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</si>
  <si>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</si>
  <si>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</si>
  <si>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</si>
  <si>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</si>
  <si>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</si>
  <si>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</si>
  <si>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</si>
  <si>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</si>
  <si>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</si>
  <si>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</si>
  <si>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</si>
  <si>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</si>
  <si>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</si>
  <si>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</si>
  <si>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</si>
  <si>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</si>
  <si>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</si>
  <si>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</si>
  <si>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</si>
  <si>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</si>
  <si>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</si>
  <si>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</si>
  <si>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</si>
  <si>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</si>
  <si>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</si>
  <si>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</si>
  <si>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</si>
  <si>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</si>
  <si>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</si>
  <si>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</si>
  <si>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</si>
  <si>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</si>
  <si>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</si>
  <si>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</si>
  <si>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</si>
  <si>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</si>
  <si>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</si>
  <si>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</si>
  <si>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</si>
  <si>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</si>
  <si>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</si>
  <si>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</si>
  <si>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</si>
  <si>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</si>
  <si>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</si>
  <si>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</si>
  <si>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</si>
  <si>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</si>
  <si>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</si>
  <si>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</si>
  <si>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</si>
  <si>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</si>
  <si>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</si>
  <si>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</si>
  <si>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</si>
  <si>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</si>
  <si>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</si>
  <si>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</si>
  <si>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</si>
  <si>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</si>
  <si>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</si>
  <si>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</si>
  <si>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</si>
  <si>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</si>
  <si>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</si>
  <si>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</si>
  <si>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</si>
  <si>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</si>
  <si>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</si>
  <si>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</si>
  <si>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</si>
  <si>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</si>
  <si>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</si>
  <si>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</si>
  <si>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</si>
  <si>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</si>
  <si>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</si>
  <si>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</si>
  <si>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</si>
  <si>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</si>
  <si>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</si>
  <si>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</si>
  <si>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</si>
  <si>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</si>
  <si>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</si>
  <si>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</si>
  <si>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</si>
  <si>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</si>
  <si>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</si>
  <si>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</si>
  <si>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</si>
  <si>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</si>
  <si>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</si>
  <si>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</si>
  <si>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</si>
  <si>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</si>
  <si>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</si>
  <si>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</si>
  <si>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</si>
  <si>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</si>
  <si>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</si>
  <si>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</si>
  <si>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</si>
  <si>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</si>
  <si>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</si>
  <si>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</si>
  <si>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</si>
  <si>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</si>
  <si>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</si>
  <si>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</si>
  <si>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</si>
  <si>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</si>
  <si>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</si>
  <si>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</si>
  <si>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</si>
  <si>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</si>
  <si>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</si>
  <si>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</si>
  <si>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</si>
  <si>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</si>
  <si>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</si>
  <si>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</si>
  <si>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</si>
  <si>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</si>
  <si>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</si>
  <si>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</si>
  <si>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</si>
  <si>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</si>
  <si>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</si>
  <si>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</si>
  <si>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</si>
  <si>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</si>
  <si>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</si>
  <si>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</si>
  <si>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</si>
  <si>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</si>
  <si>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</si>
  <si>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</si>
  <si>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</si>
  <si>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</si>
  <si>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</si>
  <si>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</si>
  <si>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</si>
  <si>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</si>
  <si>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</si>
  <si>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</si>
  <si>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</si>
  <si>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</si>
  <si>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</si>
  <si>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</si>
  <si>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</si>
  <si>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</si>
  <si>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</si>
  <si>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</si>
  <si>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</si>
  <si>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</si>
  <si>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</si>
  <si>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</si>
  <si>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</si>
  <si>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</si>
  <si>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</si>
  <si>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</si>
  <si>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</si>
  <si>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</si>
  <si>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</si>
  <si>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</si>
  <si>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</si>
  <si>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</si>
  <si>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</si>
  <si>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</si>
  <si>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</si>
  <si>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</si>
  <si>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</si>
  <si>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</si>
  <si>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</si>
  <si>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</si>
  <si>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</si>
  <si>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</si>
  <si>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</si>
  <si>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</si>
  <si>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</si>
  <si>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</si>
  <si>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</si>
  <si>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</si>
  <si>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</si>
  <si>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</si>
  <si>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</si>
  <si>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</si>
  <si>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</si>
  <si>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</si>
  <si>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</si>
  <si>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</si>
  <si>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</si>
  <si>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</si>
  <si>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</si>
  <si>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</si>
  <si>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</si>
  <si>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</si>
  <si>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</si>
  <si>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</si>
  <si>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</si>
  <si>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</si>
  <si>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</si>
  <si>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</si>
  <si>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</si>
  <si>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</si>
  <si>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</si>
  <si>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</si>
  <si>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</si>
  <si>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</si>
  <si>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</si>
  <si>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</si>
  <si>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</si>
  <si>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</si>
  <si>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</si>
  <si>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</si>
  <si>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</si>
  <si>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</si>
  <si>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</si>
  <si>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</si>
  <si>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</si>
  <si>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</si>
  <si>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</si>
  <si>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</si>
  <si>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</si>
  <si>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</si>
  <si>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</si>
  <si>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</si>
  <si>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</si>
  <si>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</si>
  <si>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</si>
  <si>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</si>
  <si>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</si>
  <si>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</si>
  <si>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</si>
  <si>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</si>
  <si>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</si>
  <si>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</si>
  <si>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</si>
  <si>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</si>
  <si>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</si>
  <si>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</si>
  <si>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</si>
  <si>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</si>
  <si>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</si>
  <si>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</si>
  <si>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</si>
  <si>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</si>
  <si>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</si>
  <si>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</si>
  <si>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</si>
  <si>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</si>
  <si>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</si>
  <si>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</si>
  <si>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</si>
  <si>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</si>
  <si>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</si>
  <si>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</si>
  <si>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</si>
  <si>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</si>
  <si>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</si>
  <si>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</si>
  <si>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</si>
  <si>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</si>
  <si>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</si>
  <si>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</si>
  <si>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</si>
  <si>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</si>
  <si>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</si>
  <si>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</si>
  <si>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</si>
  <si>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</si>
  <si>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</si>
  <si>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</si>
  <si>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</si>
  <si>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</si>
  <si>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</si>
  <si>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</si>
  <si>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</si>
  <si>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</si>
  <si>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</si>
  <si>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</si>
  <si>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</si>
  <si>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</si>
  <si>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</si>
  <si>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</si>
  <si>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</si>
  <si>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</si>
  <si>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</si>
  <si>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</si>
  <si>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</si>
  <si>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</si>
  <si>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</si>
  <si>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</si>
  <si>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</si>
  <si>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</si>
  <si>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</si>
  <si>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</si>
  <si>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</si>
  <si>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</si>
  <si>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</si>
  <si>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</si>
  <si>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</si>
  <si>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</si>
  <si>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</si>
  <si>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</si>
  <si>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</si>
  <si>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</si>
  <si>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</si>
  <si>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</si>
  <si>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</si>
  <si>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</si>
  <si>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</si>
  <si>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</si>
  <si>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</si>
  <si>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</si>
  <si>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</si>
  <si>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</si>
  <si>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</si>
  <si>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</si>
  <si>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</si>
  <si>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</si>
  <si>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</si>
  <si>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</si>
  <si>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</si>
  <si>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</si>
  <si>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</si>
  <si>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</si>
  <si>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</si>
  <si>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</si>
  <si>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</si>
  <si>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</si>
  <si>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</si>
  <si>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</si>
  <si>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</si>
  <si>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</si>
  <si>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</si>
  <si>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</si>
  <si>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</si>
  <si>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</si>
  <si>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</si>
  <si>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</si>
  <si>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</si>
  <si>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</si>
  <si>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</si>
  <si>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</si>
  <si>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</si>
  <si>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</si>
  <si>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</si>
  <si>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</si>
  <si>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</si>
  <si>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</si>
  <si>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</si>
  <si>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</si>
  <si>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</si>
  <si>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</si>
  <si>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</si>
  <si>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</si>
  <si>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</si>
  <si>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</si>
  <si>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</si>
  <si>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</si>
  <si>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</si>
  <si>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</si>
  <si>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</si>
  <si>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</si>
  <si>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</si>
  <si>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</si>
  <si>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</si>
  <si>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</si>
  <si>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</si>
  <si>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</si>
  <si>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</si>
  <si>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</si>
  <si>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</si>
  <si>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</si>
  <si>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</si>
  <si>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</si>
  <si>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</si>
  <si>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</si>
  <si>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</si>
  <si>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</si>
  <si>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</si>
  <si>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</si>
  <si>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</si>
  <si>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</si>
  <si>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</si>
  <si>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</si>
  <si>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</si>
  <si>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</si>
  <si>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</si>
  <si>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</si>
  <si>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</si>
  <si>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</si>
  <si>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</si>
  <si>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</si>
  <si>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</si>
  <si>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</si>
  <si>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</si>
  <si>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</si>
  <si>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</si>
  <si>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</si>
  <si>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</si>
  <si>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</si>
  <si>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</si>
  <si>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</si>
  <si>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</si>
  <si>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</si>
  <si>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</si>
  <si>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</si>
  <si>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</si>
  <si>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</si>
  <si>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</si>
  <si>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</si>
  <si>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</si>
  <si>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</si>
  <si>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</si>
  <si>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</si>
  <si>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</si>
  <si>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</si>
  <si>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</si>
  <si>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</si>
  <si>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</si>
  <si>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</si>
  <si>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</si>
  <si>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</si>
  <si>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</si>
  <si>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</si>
  <si>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</si>
  <si>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</si>
  <si>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</si>
  <si>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</si>
  <si>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</si>
  <si>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</si>
  <si>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</si>
  <si>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</si>
  <si>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</si>
  <si>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</si>
  <si>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</si>
  <si>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</si>
  <si>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</si>
  <si>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</si>
  <si>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</si>
  <si>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</si>
  <si>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</si>
  <si>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</si>
  <si>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</si>
  <si>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</si>
  <si>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</si>
  <si>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</si>
  <si>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</si>
  <si>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</si>
  <si>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</si>
  <si>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</si>
  <si>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</si>
  <si>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</si>
  <si>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</si>
  <si>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</si>
  <si>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</si>
  <si>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</si>
  <si>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</si>
  <si>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</si>
  <si>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</si>
  <si>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</si>
  <si>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</si>
  <si>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</si>
  <si>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</si>
  <si>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</si>
  <si>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</si>
  <si>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</si>
  <si>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</si>
  <si>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</si>
  <si>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</si>
  <si>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</si>
  <si>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</si>
  <si>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</si>
  <si>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</si>
  <si>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</si>
  <si>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</si>
  <si>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</si>
  <si>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</si>
  <si>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</si>
  <si>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</si>
  <si>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</si>
  <si>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</si>
  <si>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</si>
  <si>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</si>
  <si>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</si>
  <si>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</si>
  <si>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</si>
  <si>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</si>
  <si>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</si>
  <si>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</si>
  <si>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</si>
  <si>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</si>
  <si>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</si>
  <si>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</si>
  <si>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</si>
  <si>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</si>
  <si>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</si>
  <si>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</si>
  <si>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</si>
  <si>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</si>
  <si>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</si>
  <si>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</si>
  <si>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</si>
  <si>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</si>
  <si>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</si>
  <si>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</si>
  <si>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</si>
  <si>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</si>
  <si>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</si>
  <si>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</si>
  <si>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</si>
  <si>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</si>
  <si>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</si>
  <si>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</si>
  <si>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</si>
  <si>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</si>
  <si>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</si>
  <si>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</si>
  <si>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</si>
  <si>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</si>
  <si>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</si>
  <si>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</si>
  <si>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</si>
  <si>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</si>
  <si>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</si>
  <si>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</si>
  <si>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</si>
  <si>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</si>
  <si>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</si>
  <si>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</si>
  <si>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</si>
  <si>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</si>
  <si>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</si>
  <si>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</si>
  <si>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</si>
  <si>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</si>
  <si>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</si>
  <si>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</si>
  <si>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</si>
  <si>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</si>
  <si>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</si>
  <si>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</si>
  <si>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</si>
  <si>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</si>
  <si>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</si>
  <si>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</si>
  <si>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</si>
  <si>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</si>
  <si>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</si>
  <si>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</si>
  <si>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</si>
  <si>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</si>
  <si>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</si>
  <si>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</si>
  <si>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</si>
  <si>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</si>
  <si>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</si>
  <si>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</si>
  <si>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</si>
  <si>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</si>
  <si>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</si>
  <si>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</si>
  <si>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</si>
  <si>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</si>
  <si>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</si>
  <si>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</si>
  <si>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</si>
  <si>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</si>
  <si>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</si>
  <si>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</si>
  <si>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</si>
  <si>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</si>
  <si>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</si>
  <si>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</si>
  <si>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</si>
  <si>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</si>
  <si>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</si>
  <si>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</si>
  <si>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</si>
  <si>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</si>
  <si>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</si>
  <si>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</si>
  <si>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</si>
  <si>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</si>
  <si>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</si>
  <si>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</si>
  <si>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</si>
  <si>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</si>
  <si>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</si>
  <si>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</si>
  <si>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</si>
  <si>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</si>
  <si>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</si>
  <si>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</si>
  <si>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</si>
  <si>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</si>
  <si>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</si>
  <si>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</si>
  <si>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</si>
  <si>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</si>
  <si>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</si>
  <si>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</si>
  <si>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</si>
  <si>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</si>
  <si>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</si>
  <si>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</si>
  <si>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</si>
  <si>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</si>
  <si>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</si>
  <si>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</si>
  <si>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</si>
  <si>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</si>
  <si>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</si>
  <si>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</si>
  <si>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</si>
  <si>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</si>
  <si>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</si>
  <si>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</si>
  <si>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</si>
  <si>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</si>
  <si>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</si>
  <si>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</si>
  <si>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</si>
  <si>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</si>
  <si>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</si>
  <si>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</si>
  <si>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</si>
  <si>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</si>
  <si>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</si>
  <si>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</si>
  <si>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</si>
  <si>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</si>
  <si>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</si>
  <si>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</si>
  <si>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</si>
  <si>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</si>
  <si>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</si>
  <si>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</si>
  <si>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</si>
  <si>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</si>
  <si>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</si>
  <si>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</si>
  <si>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</si>
  <si>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</si>
  <si>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</si>
  <si>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</si>
  <si>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</si>
  <si>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</si>
  <si>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</si>
  <si>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</si>
  <si>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</si>
  <si>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</si>
  <si>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</si>
  <si>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</si>
  <si>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</si>
  <si>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</si>
  <si>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</si>
  <si>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</si>
  <si>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</si>
  <si>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</si>
  <si>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</si>
  <si>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</si>
  <si>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</si>
  <si>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</si>
  <si>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</si>
  <si>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</si>
  <si>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</si>
  <si>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</si>
  <si>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</si>
  <si>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</si>
  <si>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</si>
  <si>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</si>
  <si>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</si>
  <si>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</si>
  <si>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</si>
  <si>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</si>
  <si>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</si>
  <si>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</si>
  <si>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</si>
  <si>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</si>
  <si>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</si>
  <si>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</si>
  <si>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</si>
  <si>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</si>
  <si>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</si>
  <si>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</si>
  <si>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</si>
  <si>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</si>
  <si>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</si>
  <si>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</si>
  <si>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</si>
  <si>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</si>
  <si>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</si>
  <si>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</si>
  <si>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</si>
  <si>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</si>
  <si>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</si>
  <si>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</si>
  <si>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</si>
  <si>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</si>
  <si>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</si>
  <si>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</si>
  <si>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</si>
  <si>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</si>
  <si>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</si>
  <si>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</si>
  <si>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</si>
  <si>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</si>
  <si>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</si>
  <si>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</si>
  <si>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</si>
  <si>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</si>
  <si>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</si>
  <si>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</si>
  <si>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</si>
  <si>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</si>
  <si>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</si>
  <si>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</si>
  <si>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</si>
  <si>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</si>
  <si>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</si>
  <si>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</si>
  <si>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</si>
  <si>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</si>
  <si>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</si>
  <si>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</si>
  <si>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</si>
  <si>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</si>
  <si>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</si>
  <si>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</si>
  <si>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</si>
  <si>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</si>
  <si>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</si>
  <si>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</si>
  <si>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</si>
  <si>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</si>
  <si>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</si>
  <si>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</si>
  <si>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</si>
  <si>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</si>
  <si>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</si>
  <si>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</si>
  <si>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</si>
  <si>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</si>
  <si>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</si>
  <si>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</si>
  <si>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</si>
  <si>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</si>
  <si>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</si>
  <si>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</si>
  <si>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</si>
  <si>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</si>
  <si>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</si>
  <si>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</si>
  <si>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</si>
  <si>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</si>
  <si>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</si>
  <si>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</si>
  <si>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</si>
  <si>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</si>
  <si>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</si>
  <si>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</si>
  <si>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</si>
  <si>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</si>
  <si>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</si>
  <si>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</si>
  <si>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</si>
  <si>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</si>
  <si>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</si>
  <si>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</si>
  <si>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</si>
  <si>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</si>
  <si>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</si>
  <si>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</si>
  <si>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</si>
  <si>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</si>
  <si>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</si>
  <si>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</si>
  <si>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</si>
  <si>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</si>
  <si>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</si>
  <si>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</si>
  <si>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</si>
  <si>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</si>
  <si>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</si>
  <si>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</si>
  <si>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</si>
  <si>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</si>
  <si>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</si>
  <si>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</si>
  <si>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</si>
  <si>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</si>
  <si>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</si>
  <si>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</si>
  <si>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</si>
  <si>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</si>
  <si>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</si>
  <si>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</si>
  <si>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</si>
  <si>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</si>
  <si>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</si>
  <si>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</si>
  <si>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</si>
  <si>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</si>
  <si>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</si>
  <si>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</si>
  <si>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</si>
  <si>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</si>
  <si>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</si>
  <si>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</si>
  <si>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</si>
  <si>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</si>
  <si>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</si>
  <si>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</si>
  <si>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</si>
  <si>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</si>
  <si>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</si>
  <si>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</si>
  <si>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</si>
  <si>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</si>
  <si>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</si>
  <si>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</si>
  <si>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</si>
  <si>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</si>
  <si>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</si>
  <si>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</si>
  <si>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</si>
  <si>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</si>
  <si>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</si>
  <si>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</si>
  <si>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</si>
  <si>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</si>
  <si>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</si>
  <si>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</si>
  <si>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</si>
  <si>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</si>
  <si>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</si>
  <si>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</si>
  <si>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</si>
  <si>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</si>
  <si>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</si>
  <si>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</si>
  <si>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</si>
  <si>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</si>
  <si>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</si>
  <si>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</si>
  <si>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</si>
  <si>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</si>
  <si>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</si>
  <si>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</si>
  <si>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</si>
  <si>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</si>
  <si>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</si>
  <si>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</si>
  <si>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</si>
  <si>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</si>
  <si>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</si>
  <si>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</si>
  <si>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</si>
  <si>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</si>
  <si>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</si>
  <si>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</si>
  <si>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</si>
  <si>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</si>
  <si>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</si>
  <si>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</si>
  <si>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</si>
  <si>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</si>
  <si>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</si>
  <si>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</si>
  <si>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</si>
  <si>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</si>
  <si>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</si>
  <si>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</si>
  <si>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</si>
  <si>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</si>
  <si>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</si>
  <si>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</si>
  <si>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</si>
  <si>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</si>
  <si>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</si>
  <si>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</si>
  <si>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</si>
  <si>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</si>
  <si>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</si>
  <si>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</si>
  <si>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</si>
  <si>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</si>
  <si>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</si>
  <si>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</si>
  <si>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</si>
  <si>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</si>
  <si>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</si>
  <si>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</si>
  <si>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</si>
  <si>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</si>
  <si>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</si>
  <si>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</si>
  <si>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</si>
  <si>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</si>
  <si>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</si>
  <si>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</si>
  <si>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</si>
  <si>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</si>
  <si>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</si>
  <si>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</si>
  <si>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</si>
  <si>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</si>
  <si>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</si>
  <si>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</si>
  <si>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</si>
  <si>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</si>
  <si>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</si>
  <si>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</si>
  <si>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</si>
  <si>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</si>
  <si>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</si>
  <si>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</si>
  <si>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</si>
  <si>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</si>
  <si>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</si>
  <si>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</si>
  <si>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</si>
  <si>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</si>
  <si>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</si>
  <si>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</si>
  <si>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</si>
  <si>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</si>
  <si>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</si>
  <si>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</si>
  <si>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</si>
  <si>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</si>
  <si>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</si>
  <si>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</si>
  <si>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</si>
  <si>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</si>
  <si>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</si>
  <si>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</si>
  <si>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</si>
  <si>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</si>
  <si>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</si>
  <si>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</si>
  <si>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</si>
  <si>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</si>
  <si>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</si>
  <si>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</si>
  <si>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</si>
  <si>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</si>
  <si>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</si>
  <si>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</si>
  <si>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</si>
  <si>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</si>
  <si>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</si>
  <si>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</si>
  <si>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</si>
  <si>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</si>
  <si>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</si>
  <si>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</si>
  <si>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</si>
  <si>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</si>
  <si>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</si>
  <si>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</si>
  <si>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</si>
  <si>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</si>
  <si>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</si>
  <si>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</si>
  <si>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</si>
  <si>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</si>
  <si>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</si>
  <si>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</si>
  <si>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</si>
  <si>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</si>
  <si>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</si>
  <si>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</si>
  <si>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</si>
  <si>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</si>
  <si>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</si>
  <si>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</si>
  <si>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</si>
  <si>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</si>
  <si>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</si>
  <si>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</si>
  <si>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</si>
  <si>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</si>
  <si>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</si>
  <si>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</si>
  <si>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</si>
  <si>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</si>
  <si>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</si>
  <si>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</si>
  <si>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</si>
  <si>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</si>
  <si>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</si>
  <si>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</si>
  <si>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</si>
  <si>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</si>
  <si>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</si>
  <si>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</si>
  <si>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</si>
  <si>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</si>
  <si>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</si>
  <si>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</si>
  <si>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</si>
  <si>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</si>
  <si>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</si>
  <si>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</si>
  <si>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</si>
  <si>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</si>
  <si>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</si>
  <si>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</si>
  <si>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</si>
  <si>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</si>
  <si>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</si>
  <si>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</si>
  <si>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</si>
  <si>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</si>
  <si>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</si>
  <si>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</si>
  <si>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</si>
  <si>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</si>
  <si>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</si>
  <si>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</si>
  <si>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</si>
  <si>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</si>
  <si>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</si>
  <si>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</si>
  <si>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</si>
  <si>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</si>
  <si>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</si>
  <si>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</si>
  <si>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</si>
  <si>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</si>
  <si>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</si>
  <si>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</si>
  <si>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</si>
  <si>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</si>
  <si>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Catergory</t>
  </si>
  <si>
    <t>Sub-Category</t>
  </si>
  <si>
    <t>Row Labels</t>
  </si>
  <si>
    <t>Grand Total</t>
  </si>
  <si>
    <t>(All)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</si>
  <si>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</si>
  <si>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</si>
  <si>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</si>
  <si>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</si>
  <si>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</si>
  <si>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</si>
  <si>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</si>
  <si>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</si>
  <si>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</si>
  <si>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Count of Catergory</t>
  </si>
  <si>
    <t>Count of state</t>
  </si>
  <si>
    <t>Column Labels</t>
  </si>
  <si>
    <t>Parent Catergory</t>
  </si>
  <si>
    <t>musical</t>
  </si>
  <si>
    <t>plays</t>
  </si>
  <si>
    <t>spaces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</si>
  <si>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</si>
  <si>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</si>
  <si>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</si>
  <si>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</si>
  <si>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</si>
  <si>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</si>
  <si>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</si>
  <si>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</si>
  <si>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</si>
  <si>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</si>
  <si>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</si>
  <si>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</si>
  <si>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</si>
  <si>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</si>
  <si>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</si>
  <si>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</si>
  <si>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</si>
  <si>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</si>
  <si>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</si>
  <si>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</si>
  <si>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</si>
  <si>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</si>
  <si>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</si>
  <si>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</si>
  <si>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</si>
  <si>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</si>
  <si>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</si>
  <si>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</si>
  <si>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</si>
  <si>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</si>
  <si>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</si>
  <si>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</si>
  <si>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</si>
  <si>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</si>
  <si>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50000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</si>
  <si>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</si>
  <si>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</si>
  <si>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</si>
  <si>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</si>
  <si>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</si>
  <si>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</si>
  <si>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</si>
  <si>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</si>
  <si>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</si>
  <si>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</si>
  <si>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</si>
  <si>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</si>
  <si>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</si>
  <si>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Successful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</si>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</sst>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9" fontId="0" fillId="0" borderId="0" xfId="2" applyFon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Continuous"/>
    </xf>
  </cellXfs>
  <cellStyles count="3">
    <cellStyle name="Currency" xfId="1" builtinId="4"/>
    <cellStyle name="Normal" xfId="0" builtinId="0"/>
    <cellStyle name="Percent" xfId="2" builtinId="5"/>
  </cellStyles>
  <dxfs count="12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[StarterBook.xlsx]Category Pivot!PivotTable1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Pivot'!$B$3:$B$4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3-469D-9E70-5D5F3579DB89}"/>
            </c:ext>
          </c:extLst>
        </c:ser>
        <c:ser>
          <c:idx val="1"/>
          <c:order val="1"/>
          <c:tx>
            <c:strRef>
              <c:f>'Category Pivot'!$C$3:$C$4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E3-469D-9E70-5D5F3579DB89}"/>
            </c:ext>
          </c:extLst>
        </c:ser>
        <c:ser>
          <c:idx val="2"/>
          <c:order val="2"/>
          <c:tx>
            <c:strRef>
              <c:f>'Category Pivot'!$D$3:$D$4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E3-469D-9E70-5D5F3579DB89}"/>
            </c:ext>
          </c:extLst>
        </c:ser>
        <c:ser>
          <c:idx val="3"/>
          <c:order val="3"/>
          <c:tx>
            <c:strRef>
              <c:f>'Category Pivot'!$E$3:$E$4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E3-469D-9E70-5D5F3579D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4305024"/>
        <c:axId val="904303360"/>
      </c:barChart>
      <c:catAx>
        <c:axId val="90430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03360"/>
        <c:crosses val="autoZero"/>
        <c:auto val="1"/>
        <c:lblAlgn val="ctr"/>
        <c:lblOffset val="100"/>
        <c:noMultiLvlLbl val="0"/>
      </c:catAx>
      <c:valAx>
        <c:axId val="9043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[StarterBook.xlsx]Sub Cat Pivot!PivotTable2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 Cat Pivot'!$B$4:$B$5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 Cat Pivot'!$A$6:$A$9</c:f>
              <c:strCache>
                <c:ptCount val="3"/>
                <c:pt idx="0">
                  <c:v>musical</c:v>
                </c:pt>
                <c:pt idx="1">
                  <c:v>plays</c:v>
                </c:pt>
                <c:pt idx="2">
                  <c:v>spaces</c:v>
                </c:pt>
              </c:strCache>
            </c:strRef>
          </c:cat>
          <c:val>
            <c:numRef>
              <c:f>'Sub Cat Pivot'!$B$6:$B$9</c:f>
              <c:numCache>
                <c:formatCode>General</c:formatCode>
                <c:ptCount val="3"/>
                <c:pt idx="0">
                  <c:v>60</c:v>
                </c:pt>
                <c:pt idx="1">
                  <c:v>694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5-4416-9FBB-336CDC9236DA}"/>
            </c:ext>
          </c:extLst>
        </c:ser>
        <c:ser>
          <c:idx val="1"/>
          <c:order val="1"/>
          <c:tx>
            <c:strRef>
              <c:f>'Sub Cat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 Cat Pivot'!$A$6:$A$9</c:f>
              <c:strCache>
                <c:ptCount val="3"/>
                <c:pt idx="0">
                  <c:v>musical</c:v>
                </c:pt>
                <c:pt idx="1">
                  <c:v>plays</c:v>
                </c:pt>
                <c:pt idx="2">
                  <c:v>spaces</c:v>
                </c:pt>
              </c:strCache>
            </c:strRef>
          </c:cat>
          <c:val>
            <c:numRef>
              <c:f>'Sub Cat Pivot'!$C$6:$C$9</c:f>
              <c:numCache>
                <c:formatCode>General</c:formatCode>
                <c:ptCount val="3"/>
                <c:pt idx="0">
                  <c:v>60</c:v>
                </c:pt>
                <c:pt idx="1">
                  <c:v>353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5-4416-9FBB-336CDC9236DA}"/>
            </c:ext>
          </c:extLst>
        </c:ser>
        <c:ser>
          <c:idx val="2"/>
          <c:order val="2"/>
          <c:tx>
            <c:strRef>
              <c:f>'Sub Cat Pivot'!$D$4:$D$5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 Cat Pivot'!$A$6:$A$9</c:f>
              <c:strCache>
                <c:ptCount val="3"/>
                <c:pt idx="0">
                  <c:v>musical</c:v>
                </c:pt>
                <c:pt idx="1">
                  <c:v>plays</c:v>
                </c:pt>
                <c:pt idx="2">
                  <c:v>spaces</c:v>
                </c:pt>
              </c:strCache>
            </c:strRef>
          </c:cat>
          <c:val>
            <c:numRef>
              <c:f>'Sub Cat Pivot'!$D$6:$D$9</c:f>
              <c:numCache>
                <c:formatCode>General</c:formatCode>
                <c:ptCount val="3"/>
                <c:pt idx="0">
                  <c:v>20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25-4416-9FBB-336CDC9236DA}"/>
            </c:ext>
          </c:extLst>
        </c:ser>
        <c:ser>
          <c:idx val="3"/>
          <c:order val="3"/>
          <c:tx>
            <c:strRef>
              <c:f>'Sub Cat Pivot'!$E$4:$E$5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 Cat Pivot'!$A$6:$A$9</c:f>
              <c:strCache>
                <c:ptCount val="3"/>
                <c:pt idx="0">
                  <c:v>musical</c:v>
                </c:pt>
                <c:pt idx="1">
                  <c:v>plays</c:v>
                </c:pt>
                <c:pt idx="2">
                  <c:v>spaces</c:v>
                </c:pt>
              </c:strCache>
            </c:strRef>
          </c:cat>
          <c:val>
            <c:numRef>
              <c:f>'Sub Cat Pivot'!$E$6:$E$9</c:f>
              <c:numCache>
                <c:formatCode>General</c:formatCode>
                <c:ptCount val="3"/>
                <c:pt idx="1">
                  <c:v>19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25-4416-9FBB-336CDC923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9443344"/>
        <c:axId val="899442096"/>
      </c:barChart>
      <c:catAx>
        <c:axId val="89944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2096"/>
        <c:crosses val="autoZero"/>
        <c:auto val="1"/>
        <c:lblAlgn val="ctr"/>
        <c:lblOffset val="100"/>
        <c:noMultiLvlLbl val="0"/>
      </c:catAx>
      <c:valAx>
        <c:axId val="899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[StarterBook.xlsx]Date Pivot!PivotTable3</c:name>
    <c:fmtId val="9"/>
  </c:pivotSource>
  <c:chart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'Date Pivot'!$B$4:$B$5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3-4A00-BE08-DA299FBBD894}"/>
            </c:ext>
          </c:extLst>
        </c:ser>
        <c:ser>
          <c:idx val="1"/>
          <c:order val="1"/>
          <c:tx>
            <c:strRef>
              <c:f>'Date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3-4A00-BE08-DA299FBBD894}"/>
            </c:ext>
          </c:extLst>
        </c:ser>
        <c:ser>
          <c:idx val="2"/>
          <c:order val="2"/>
          <c:tx>
            <c:strRef>
              <c:f>'Date Pivot'!$D$4:$D$5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'Date Pivot'!$A$6:$A$18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'Date Pivot'!$D$6:$D$18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03-4A00-BE08-DA299FBB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356384"/>
        <c:axId val="843368448"/>
      </c:lineChart>
      <c:catAx>
        <c:axId val="84335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68448"/>
        <c:crosses val="autoZero"/>
        <c:auto val="1"/>
        <c:lblAlgn val="ctr"/>
        <c:lblOffset val="100"/>
        <c:noMultiLvlLbl val="0"/>
      </c:catAx>
      <c:valAx>
        <c:axId val="84336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5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Bonus!$F$2:$F$13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E-4E16-8DD5-DE3548B71114}"/>
            </c:ext>
          </c:extLst>
        </c:ser>
        <c:ser>
          <c:idx val="1"/>
          <c:order val="1"/>
          <c:tx>
            <c:strRef>
              <c:f>Bonus!$G$1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Bonus!$G$2:$G$13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E-4E16-8DD5-DE3548B71114}"/>
            </c:ext>
          </c:extLst>
        </c:ser>
        <c:ser>
          <c:idx val="2"/>
          <c:order val="2"/>
          <c:tx>
            <c:strRef>
              <c:f>Bonus!$H$1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Bonus!$A$2:$A$13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Bonus!$H$2:$H$13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E-4E16-8DD5-DE3548B71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939744"/>
        <c:axId val="1085940576"/>
      </c:lineChart>
      <c:catAx>
        <c:axId val="108593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40576"/>
        <c:crosses val="autoZero"/>
        <c:auto val="1"/>
        <c:lblAlgn val="ctr"/>
        <c:lblOffset val="100"/>
        <c:noMultiLvlLbl val="0"/>
      </c:catAx>
      <c:valAx>
        <c:axId val="10859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3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1</xdr:row>
      <xdr:rowOff>171450</xdr:rowOff>
    </xdr:from>
    <xdr:to>
      <xdr:col>15</xdr:col>
      <xdr:colOff>45720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CC6D9-8EBD-49FD-8287-42D42E320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3</xdr:row>
      <xdr:rowOff>49530</xdr:rowOff>
    </xdr:from>
    <xdr:to>
      <xdr:col>19</xdr:col>
      <xdr:colOff>403860</xdr:colOff>
      <xdr:row>27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C76EA-7816-43A1-8271-6D82E25D8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662940</xdr:colOff>
      <xdr:row>3</xdr:row>
      <xdr:rowOff>26670</xdr:rowOff>
    </xdr:from>
    <xdr:to>
      <xdr:col>13</xdr:col>
      <xdr:colOff>228600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E9CAA-548E-43A5-8937-D4F864DC1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13</xdr:row>
      <xdr:rowOff>171450</xdr:rowOff>
    </xdr:from>
    <xdr:to>
      <xdr:col>8</xdr:col>
      <xdr:colOff>0</xdr:colOff>
      <xdr:row>31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AB063-D754-4223-BA28-4AD8D3F4D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Romano" refreshedDate="44276.590487037036" createdVersion="6" refreshedVersion="6" minRefreshableVersion="3" recordCount="4114" xr:uid="{4F18BAAB-F456-4092-A07C-56C014D9ED42}">
  <cacheSource type="worksheet">
    <worksheetSource ref="A1:R4115" sheet="Data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44">
      <sharedItems containsMixedTypes="1" containsNumber="1" minValue="1" maxValue="3304"/>
    </cacheField>
    <cacheField name="Cater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Romano" refreshedDate="44276.648059490741" createdVersion="6" refreshedVersion="6" minRefreshableVersion="3" recordCount="4114" xr:uid="{636329A2-D5E2-4A02-AB6A-82DDF46DBDE2}">
  <cacheSource type="worksheet">
    <worksheetSource ref="A1:T4115" sheet="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 Donation" numFmtId="44">
      <sharedItems containsMixedTypes="1" containsNumber="1" minValue="1" maxValue="3304"/>
    </cacheField>
    <cacheField name="Parent Cater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9ADEC-B2BA-4A17-AD65-0E6A880663B9}" name="PivotTable1" cacheId="6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dataField="1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Catergory" fld="1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2E407-FA9D-496D-8C57-424C80AD4894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F9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multipleItemSelectionAllowed="1" showAll="0">
      <items count="10">
        <item h="1" x="0"/>
        <item h="1" x="7"/>
        <item h="1" x="6"/>
        <item h="1" x="5"/>
        <item h="1" x="4"/>
        <item h="1" x="8"/>
        <item h="1" x="3"/>
        <item h="1"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">
    <i>
      <x v="18"/>
    </i>
    <i>
      <x v="24"/>
    </i>
    <i>
      <x v="3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20A8B-65B0-4A01-AFDC-002B3A35E1BC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16" hier="-1"/>
    <pageField fld="21" hier="-1"/>
  </pageFields>
  <dataFields count="1">
    <dataField name="Count of state" fld="5" subtotal="count" baseField="0" baseItem="0"/>
  </dataField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T4115"/>
  <sheetViews>
    <sheetView tabSelected="1" topLeftCell="D1" zoomScale="85" zoomScaleNormal="85" workbookViewId="0">
      <selection activeCell="L1" activeCellId="1" sqref="F1:F1048576 L1:L1048576"/>
    </sheetView>
  </sheetViews>
  <sheetFormatPr defaultRowHeight="42.6" customHeight="1"/>
  <cols>
    <col min="1" max="1" width="7.77734375" bestFit="1" customWidth="1"/>
    <col min="2" max="2" width="41.109375" style="3" bestFit="1" customWidth="1"/>
    <col min="3" max="3" width="108.33203125" style="3" bestFit="1" customWidth="1"/>
    <col min="4" max="4" width="10.33203125" bestFit="1" customWidth="1"/>
    <col min="5" max="5" width="13.33203125" bestFit="1" customWidth="1"/>
    <col min="6" max="6" width="10.5546875" bestFit="1" customWidth="1"/>
    <col min="7" max="7" width="13.21875" bestFit="1" customWidth="1"/>
    <col min="8" max="8" width="14" bestFit="1" customWidth="1"/>
    <col min="9" max="9" width="13.88671875" bestFit="1" customWidth="1"/>
    <col min="10" max="10" width="17.21875" bestFit="1" customWidth="1"/>
    <col min="11" max="11" width="14.77734375" bestFit="1" customWidth="1"/>
    <col min="12" max="12" width="19.33203125" bestFit="1" customWidth="1"/>
    <col min="13" max="13" width="14.109375" bestFit="1" customWidth="1"/>
    <col min="14" max="14" width="31" bestFit="1" customWidth="1"/>
    <col min="15" max="15" width="20.33203125" bestFit="1" customWidth="1"/>
    <col min="16" max="16" width="22.44140625" bestFit="1" customWidth="1"/>
    <col min="17" max="17" width="16.33203125" bestFit="1" customWidth="1"/>
    <col min="18" max="18" width="15.21875" bestFit="1" customWidth="1"/>
    <col min="19" max="19" width="23.33203125" bestFit="1" customWidth="1"/>
    <col min="20" max="20" width="21.88671875" bestFit="1" customWidth="1"/>
  </cols>
  <sheetData>
    <row r="1" spans="1:20" ht="42.6" customHeight="1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1" t="s">
        <v>8307</v>
      </c>
      <c r="Q1" s="1" t="s">
        <v>8325</v>
      </c>
      <c r="R1" s="1" t="s">
        <v>8309</v>
      </c>
      <c r="S1" s="1" t="s">
        <v>8329</v>
      </c>
      <c r="T1" s="1" t="s">
        <v>8330</v>
      </c>
    </row>
    <row r="2" spans="1:20" ht="42.6" hidden="1" customHeight="1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5">
        <f>E2/D2</f>
        <v>1.3685882352941177</v>
      </c>
      <c r="P2" s="6">
        <f>E2/L2</f>
        <v>63.917582417582416</v>
      </c>
      <c r="Q2" t="str">
        <f>LEFT(N2,(FIND("/",N2))-1)</f>
        <v>film &amp; video</v>
      </c>
      <c r="R2" t="str">
        <f>RIGHT(N2,LEN(N2)-FIND("/",N2))</f>
        <v>television</v>
      </c>
      <c r="S2" s="10">
        <f>(((J2/60)/60)/24)+DATE(1970,1,1)</f>
        <v>42177.007071759261</v>
      </c>
      <c r="T2" s="10">
        <f>(((I2/60)/60)/24)+DATE(1970,1,1)</f>
        <v>42208.125</v>
      </c>
    </row>
    <row r="3" spans="1:20" ht="42.6" hidden="1" customHeight="1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5">
        <f t="shared" ref="O3:O66" si="0">E3/D3</f>
        <v>1.4260827250608272</v>
      </c>
      <c r="P3" s="6">
        <f t="shared" ref="P3:P66" si="1">E3/L3</f>
        <v>185.48101265822785</v>
      </c>
      <c r="Q3" t="str">
        <f t="shared" ref="Q3:Q66" si="2">LEFT(N3,(FIND("/",N3))-1)</f>
        <v>film &amp; video</v>
      </c>
      <c r="R3" t="str">
        <f t="shared" ref="R3:R66" si="3">RIGHT(N3,LEN(N3)-FIND("/",N3))</f>
        <v>television</v>
      </c>
      <c r="S3" s="10">
        <f t="shared" ref="S3:S66" si="4">(((J3/60)/60)/24)+DATE(1970,1,1)</f>
        <v>42766.600497685184</v>
      </c>
      <c r="T3" s="10">
        <f t="shared" ref="T3:T66" si="5">(((I3/60)/60)/24)+DATE(1970,1,1)</f>
        <v>42796.600497685184</v>
      </c>
    </row>
    <row r="4" spans="1:20" ht="42.6" hidden="1" customHeight="1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5">
        <f t="shared" si="0"/>
        <v>1.05</v>
      </c>
      <c r="P4" s="6">
        <f t="shared" si="1"/>
        <v>15</v>
      </c>
      <c r="Q4" t="str">
        <f t="shared" si="2"/>
        <v>film &amp; video</v>
      </c>
      <c r="R4" t="str">
        <f t="shared" si="3"/>
        <v>television</v>
      </c>
      <c r="S4" s="10">
        <f t="shared" si="4"/>
        <v>42405.702349537038</v>
      </c>
      <c r="T4" s="10">
        <f t="shared" si="5"/>
        <v>42415.702349537038</v>
      </c>
    </row>
    <row r="5" spans="1:20" ht="42.6" hidden="1" customHeight="1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5">
        <f t="shared" si="0"/>
        <v>1.0389999999999999</v>
      </c>
      <c r="P5" s="6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10">
        <f t="shared" si="4"/>
        <v>41828.515127314815</v>
      </c>
      <c r="T5" s="10">
        <f t="shared" si="5"/>
        <v>41858.515127314815</v>
      </c>
    </row>
    <row r="6" spans="1:20" ht="42.6" hidden="1" customHeight="1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5">
        <f t="shared" si="0"/>
        <v>1.2299154545454545</v>
      </c>
      <c r="P6" s="6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10">
        <f t="shared" si="4"/>
        <v>42327.834247685183</v>
      </c>
      <c r="T6" s="10">
        <f t="shared" si="5"/>
        <v>42357.834247685183</v>
      </c>
    </row>
    <row r="7" spans="1:20" ht="42.6" hidden="1" customHeight="1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5">
        <f t="shared" si="0"/>
        <v>1.0977744436109027</v>
      </c>
      <c r="P7" s="6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10">
        <f t="shared" si="4"/>
        <v>42563.932951388888</v>
      </c>
      <c r="T7" s="10">
        <f t="shared" si="5"/>
        <v>42580.232638888891</v>
      </c>
    </row>
    <row r="8" spans="1:20" ht="42.6" hidden="1" customHeight="1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5">
        <f t="shared" si="0"/>
        <v>1.064875</v>
      </c>
      <c r="P8" s="6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10">
        <f t="shared" si="4"/>
        <v>41794.072337962964</v>
      </c>
      <c r="T8" s="10">
        <f t="shared" si="5"/>
        <v>41804.072337962964</v>
      </c>
    </row>
    <row r="9" spans="1:20" ht="42.6" hidden="1" customHeight="1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5">
        <f t="shared" si="0"/>
        <v>1.0122222222222221</v>
      </c>
      <c r="P9" s="6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10">
        <f t="shared" si="4"/>
        <v>42516.047071759262</v>
      </c>
      <c r="T9" s="10">
        <f t="shared" si="5"/>
        <v>42556.047071759262</v>
      </c>
    </row>
    <row r="10" spans="1:20" ht="42.6" hidden="1" customHeight="1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5">
        <f t="shared" si="0"/>
        <v>1.0004342857142856</v>
      </c>
      <c r="P10" s="6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10">
        <f t="shared" si="4"/>
        <v>42468.94458333333</v>
      </c>
      <c r="T10" s="10">
        <f t="shared" si="5"/>
        <v>42475.875</v>
      </c>
    </row>
    <row r="11" spans="1:20" ht="42.6" hidden="1" customHeight="1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5">
        <f t="shared" si="0"/>
        <v>1.2599800000000001</v>
      </c>
      <c r="P11" s="6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10">
        <f t="shared" si="4"/>
        <v>42447.103518518517</v>
      </c>
      <c r="T11" s="10">
        <f t="shared" si="5"/>
        <v>42477.103518518517</v>
      </c>
    </row>
    <row r="12" spans="1:20" ht="42.6" hidden="1" customHeight="1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5">
        <f t="shared" si="0"/>
        <v>1.0049999999999999</v>
      </c>
      <c r="P12" s="6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10">
        <f t="shared" si="4"/>
        <v>41780.068043981482</v>
      </c>
      <c r="T12" s="10">
        <f t="shared" si="5"/>
        <v>41815.068043981482</v>
      </c>
    </row>
    <row r="13" spans="1:20" ht="42.6" hidden="1" customHeight="1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5">
        <f t="shared" si="0"/>
        <v>1.2050000000000001</v>
      </c>
      <c r="P13" s="6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10">
        <f t="shared" si="4"/>
        <v>42572.778495370367</v>
      </c>
      <c r="T13" s="10">
        <f t="shared" si="5"/>
        <v>42604.125</v>
      </c>
    </row>
    <row r="14" spans="1:20" ht="42.6" hidden="1" customHeight="1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5">
        <f t="shared" si="0"/>
        <v>1.6529333333333334</v>
      </c>
      <c r="P14" s="6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10">
        <f t="shared" si="4"/>
        <v>41791.713252314818</v>
      </c>
      <c r="T14" s="10">
        <f t="shared" si="5"/>
        <v>41836.125</v>
      </c>
    </row>
    <row r="15" spans="1:20" ht="42.6" hidden="1" customHeight="1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5">
        <f t="shared" si="0"/>
        <v>1.5997142857142856</v>
      </c>
      <c r="P15" s="6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10">
        <f t="shared" si="4"/>
        <v>42508.677187499998</v>
      </c>
      <c r="T15" s="10">
        <f t="shared" si="5"/>
        <v>42544.852083333331</v>
      </c>
    </row>
    <row r="16" spans="1:20" ht="42.6" hidden="1" customHeight="1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5">
        <f t="shared" si="0"/>
        <v>1.0093333333333334</v>
      </c>
      <c r="P16" s="6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10">
        <f t="shared" si="4"/>
        <v>41808.02648148148</v>
      </c>
      <c r="T16" s="10">
        <f t="shared" si="5"/>
        <v>41833.582638888889</v>
      </c>
    </row>
    <row r="17" spans="1:20" ht="42.6" hidden="1" customHeight="1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5">
        <f t="shared" si="0"/>
        <v>1.0660000000000001</v>
      </c>
      <c r="P17" s="6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10">
        <f t="shared" si="4"/>
        <v>42256.391875000001</v>
      </c>
      <c r="T17" s="10">
        <f t="shared" si="5"/>
        <v>42274.843055555553</v>
      </c>
    </row>
    <row r="18" spans="1:20" ht="42.6" hidden="1" customHeight="1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5">
        <f t="shared" si="0"/>
        <v>1.0024166666666667</v>
      </c>
      <c r="P18" s="6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10">
        <f t="shared" si="4"/>
        <v>41760.796423611115</v>
      </c>
      <c r="T18" s="10">
        <f t="shared" si="5"/>
        <v>41806.229166666664</v>
      </c>
    </row>
    <row r="19" spans="1:20" ht="42.6" hidden="1" customHeight="1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5">
        <f t="shared" si="0"/>
        <v>1.0066666666666666</v>
      </c>
      <c r="P19" s="6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10">
        <f t="shared" si="4"/>
        <v>41917.731736111113</v>
      </c>
      <c r="T19" s="10">
        <f t="shared" si="5"/>
        <v>41947.773402777777</v>
      </c>
    </row>
    <row r="20" spans="1:20" ht="42.6" hidden="1" customHeight="1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5">
        <f t="shared" si="0"/>
        <v>1.0632110000000001</v>
      </c>
      <c r="P20" s="6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10">
        <f t="shared" si="4"/>
        <v>41869.542314814818</v>
      </c>
      <c r="T20" s="10">
        <f t="shared" si="5"/>
        <v>41899.542314814818</v>
      </c>
    </row>
    <row r="21" spans="1:20" ht="42.6" hidden="1" customHeight="1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5">
        <f t="shared" si="0"/>
        <v>1.4529411764705882</v>
      </c>
      <c r="P21" s="6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10">
        <f t="shared" si="4"/>
        <v>42175.816365740742</v>
      </c>
      <c r="T21" s="10">
        <f t="shared" si="5"/>
        <v>42205.816365740742</v>
      </c>
    </row>
    <row r="22" spans="1:20" ht="42.6" hidden="1" customHeight="1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5">
        <f t="shared" si="0"/>
        <v>1.002</v>
      </c>
      <c r="P22" s="6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10">
        <f t="shared" si="4"/>
        <v>42200.758240740746</v>
      </c>
      <c r="T22" s="10">
        <f t="shared" si="5"/>
        <v>42260.758240740746</v>
      </c>
    </row>
    <row r="23" spans="1:20" ht="42.6" hidden="1" customHeight="1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5">
        <f t="shared" si="0"/>
        <v>1.0913513513513513</v>
      </c>
      <c r="P23" s="6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10">
        <f t="shared" si="4"/>
        <v>41878.627187500002</v>
      </c>
      <c r="T23" s="10">
        <f t="shared" si="5"/>
        <v>41908.627187500002</v>
      </c>
    </row>
    <row r="24" spans="1:20" ht="42.6" hidden="1" customHeight="1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5">
        <f t="shared" si="0"/>
        <v>1.1714285714285715</v>
      </c>
      <c r="P24" s="6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10">
        <f t="shared" si="4"/>
        <v>41989.91134259259</v>
      </c>
      <c r="T24" s="10">
        <f t="shared" si="5"/>
        <v>42005.332638888889</v>
      </c>
    </row>
    <row r="25" spans="1:20" ht="42.6" hidden="1" customHeight="1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5">
        <f t="shared" si="0"/>
        <v>1.1850000000000001</v>
      </c>
      <c r="P25" s="6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10">
        <f t="shared" si="4"/>
        <v>42097.778946759259</v>
      </c>
      <c r="T25" s="10">
        <f t="shared" si="5"/>
        <v>42124.638888888891</v>
      </c>
    </row>
    <row r="26" spans="1:20" ht="42.6" hidden="1" customHeight="1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5">
        <f t="shared" si="0"/>
        <v>1.0880768571428572</v>
      </c>
      <c r="P26" s="6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10">
        <f t="shared" si="4"/>
        <v>42229.820173611108</v>
      </c>
      <c r="T26" s="10">
        <f t="shared" si="5"/>
        <v>42262.818750000006</v>
      </c>
    </row>
    <row r="27" spans="1:20" ht="42.6" hidden="1" customHeight="1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5">
        <f t="shared" si="0"/>
        <v>1.3333333333333333</v>
      </c>
      <c r="P27" s="6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10">
        <f t="shared" si="4"/>
        <v>42318.025011574078</v>
      </c>
      <c r="T27" s="10">
        <f t="shared" si="5"/>
        <v>42378.025011574078</v>
      </c>
    </row>
    <row r="28" spans="1:20" ht="42.6" hidden="1" customHeight="1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5">
        <f t="shared" si="0"/>
        <v>1.552</v>
      </c>
      <c r="P28" s="6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10">
        <f t="shared" si="4"/>
        <v>41828.515555555554</v>
      </c>
      <c r="T28" s="10">
        <f t="shared" si="5"/>
        <v>41868.515555555554</v>
      </c>
    </row>
    <row r="29" spans="1:20" ht="42.6" hidden="1" customHeight="1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5">
        <f t="shared" si="0"/>
        <v>1.1172500000000001</v>
      </c>
      <c r="P29" s="6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10">
        <f t="shared" si="4"/>
        <v>41929.164733796293</v>
      </c>
      <c r="T29" s="10">
        <f t="shared" si="5"/>
        <v>41959.206400462965</v>
      </c>
    </row>
    <row r="30" spans="1:20" ht="42.6" hidden="1" customHeight="1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5">
        <f t="shared" si="0"/>
        <v>1.0035000000000001</v>
      </c>
      <c r="P30" s="6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10">
        <f t="shared" si="4"/>
        <v>42324.96393518518</v>
      </c>
      <c r="T30" s="10">
        <f t="shared" si="5"/>
        <v>42354.96393518518</v>
      </c>
    </row>
    <row r="31" spans="1:20" ht="42.6" hidden="1" customHeight="1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5">
        <f t="shared" si="0"/>
        <v>1.2333333333333334</v>
      </c>
      <c r="P31" s="6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10">
        <f t="shared" si="4"/>
        <v>41812.67324074074</v>
      </c>
      <c r="T31" s="10">
        <f t="shared" si="5"/>
        <v>41842.67324074074</v>
      </c>
    </row>
    <row r="32" spans="1:20" ht="42.6" hidden="1" customHeight="1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5">
        <f t="shared" si="0"/>
        <v>1.0129975</v>
      </c>
      <c r="P32" s="6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10">
        <f t="shared" si="4"/>
        <v>41842.292997685188</v>
      </c>
      <c r="T32" s="10">
        <f t="shared" si="5"/>
        <v>41872.292997685188</v>
      </c>
    </row>
    <row r="33" spans="1:20" ht="42.6" hidden="1" customHeight="1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5">
        <f t="shared" si="0"/>
        <v>1</v>
      </c>
      <c r="P33" s="6">
        <f t="shared" si="1"/>
        <v>13</v>
      </c>
      <c r="Q33" t="str">
        <f t="shared" si="2"/>
        <v>film &amp; video</v>
      </c>
      <c r="R33" t="str">
        <f t="shared" si="3"/>
        <v>television</v>
      </c>
      <c r="S33" s="10">
        <f t="shared" si="4"/>
        <v>42376.79206018518</v>
      </c>
      <c r="T33" s="10">
        <f t="shared" si="5"/>
        <v>42394.79206018518</v>
      </c>
    </row>
    <row r="34" spans="1:20" ht="42.6" hidden="1" customHeight="1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5">
        <f t="shared" si="0"/>
        <v>1.0024604569420035</v>
      </c>
      <c r="P34" s="6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10">
        <f t="shared" si="4"/>
        <v>42461.627511574072</v>
      </c>
      <c r="T34" s="10">
        <f t="shared" si="5"/>
        <v>42503.165972222225</v>
      </c>
    </row>
    <row r="35" spans="1:20" ht="42.6" hidden="1" customHeight="1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5">
        <f t="shared" si="0"/>
        <v>1.0209523809523811</v>
      </c>
      <c r="P35" s="6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10">
        <f t="shared" si="4"/>
        <v>42286.660891203705</v>
      </c>
      <c r="T35" s="10">
        <f t="shared" si="5"/>
        <v>42316.702557870376</v>
      </c>
    </row>
    <row r="36" spans="1:20" ht="42.6" hidden="1" customHeight="1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5">
        <f t="shared" si="0"/>
        <v>1.3046153846153845</v>
      </c>
      <c r="P36" s="6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10">
        <f t="shared" si="4"/>
        <v>41841.321770833332</v>
      </c>
      <c r="T36" s="10">
        <f t="shared" si="5"/>
        <v>41856.321770833332</v>
      </c>
    </row>
    <row r="37" spans="1:20" ht="42.6" hidden="1" customHeight="1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5">
        <f t="shared" si="0"/>
        <v>1.665</v>
      </c>
      <c r="P37" s="6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10">
        <f t="shared" si="4"/>
        <v>42098.291828703703</v>
      </c>
      <c r="T37" s="10">
        <f t="shared" si="5"/>
        <v>42122</v>
      </c>
    </row>
    <row r="38" spans="1:20" ht="42.6" hidden="1" customHeight="1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5">
        <f t="shared" si="0"/>
        <v>1.4215</v>
      </c>
      <c r="P38" s="6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10">
        <f t="shared" si="4"/>
        <v>42068.307002314818</v>
      </c>
      <c r="T38" s="10">
        <f t="shared" si="5"/>
        <v>42098.265335648146</v>
      </c>
    </row>
    <row r="39" spans="1:20" ht="42.6" hidden="1" customHeight="1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5">
        <f t="shared" si="0"/>
        <v>1.8344090909090909</v>
      </c>
      <c r="P39" s="6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10">
        <f t="shared" si="4"/>
        <v>42032.693043981482</v>
      </c>
      <c r="T39" s="10">
        <f t="shared" si="5"/>
        <v>42062.693043981482</v>
      </c>
    </row>
    <row r="40" spans="1:20" ht="42.6" hidden="1" customHeight="1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5">
        <f t="shared" si="0"/>
        <v>1.1004</v>
      </c>
      <c r="P40" s="6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10">
        <f t="shared" si="4"/>
        <v>41375.057222222218</v>
      </c>
      <c r="T40" s="10">
        <f t="shared" si="5"/>
        <v>41405.057222222218</v>
      </c>
    </row>
    <row r="41" spans="1:20" ht="42.6" hidden="1" customHeight="1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5">
        <f t="shared" si="0"/>
        <v>1.3098000000000001</v>
      </c>
      <c r="P41" s="6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10">
        <f t="shared" si="4"/>
        <v>41754.047083333331</v>
      </c>
      <c r="T41" s="10">
        <f t="shared" si="5"/>
        <v>41784.957638888889</v>
      </c>
    </row>
    <row r="42" spans="1:20" ht="42.6" hidden="1" customHeight="1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5">
        <f t="shared" si="0"/>
        <v>1.0135000000000001</v>
      </c>
      <c r="P42" s="6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10">
        <f t="shared" si="4"/>
        <v>41789.21398148148</v>
      </c>
      <c r="T42" s="10">
        <f t="shared" si="5"/>
        <v>41809.166666666664</v>
      </c>
    </row>
    <row r="43" spans="1:20" ht="42.6" hidden="1" customHeight="1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5">
        <f t="shared" si="0"/>
        <v>1</v>
      </c>
      <c r="P43" s="6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10">
        <f t="shared" si="4"/>
        <v>41887.568912037037</v>
      </c>
      <c r="T43" s="10">
        <f t="shared" si="5"/>
        <v>41917.568912037037</v>
      </c>
    </row>
    <row r="44" spans="1:20" ht="42.6" hidden="1" customHeight="1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5">
        <f t="shared" si="0"/>
        <v>1.4185714285714286</v>
      </c>
      <c r="P44" s="6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10">
        <f t="shared" si="4"/>
        <v>41971.639189814814</v>
      </c>
      <c r="T44" s="10">
        <f t="shared" si="5"/>
        <v>42001.639189814814</v>
      </c>
    </row>
    <row r="45" spans="1:20" ht="42.6" hidden="1" customHeight="1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5">
        <f t="shared" si="0"/>
        <v>3.0865999999999998</v>
      </c>
      <c r="P45" s="6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10">
        <f t="shared" si="4"/>
        <v>41802.790347222224</v>
      </c>
      <c r="T45" s="10">
        <f t="shared" si="5"/>
        <v>41833</v>
      </c>
    </row>
    <row r="46" spans="1:20" ht="42.6" hidden="1" customHeight="1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5">
        <f t="shared" si="0"/>
        <v>1</v>
      </c>
      <c r="P46" s="6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10">
        <f t="shared" si="4"/>
        <v>41874.098807870374</v>
      </c>
      <c r="T46" s="10">
        <f t="shared" si="5"/>
        <v>41919.098807870374</v>
      </c>
    </row>
    <row r="47" spans="1:20" ht="42.6" hidden="1" customHeight="1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5">
        <f t="shared" si="0"/>
        <v>1.2</v>
      </c>
      <c r="P47" s="6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10">
        <f t="shared" si="4"/>
        <v>42457.623923611114</v>
      </c>
      <c r="T47" s="10">
        <f t="shared" si="5"/>
        <v>42487.623923611114</v>
      </c>
    </row>
    <row r="48" spans="1:20" ht="42.6" hidden="1" customHeight="1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5">
        <f t="shared" si="0"/>
        <v>1.0416666666666667</v>
      </c>
      <c r="P48" s="6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10">
        <f t="shared" si="4"/>
        <v>42323.964976851858</v>
      </c>
      <c r="T48" s="10">
        <f t="shared" si="5"/>
        <v>42353.964976851858</v>
      </c>
    </row>
    <row r="49" spans="1:20" ht="42.6" hidden="1" customHeight="1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5">
        <f t="shared" si="0"/>
        <v>1.0761100000000001</v>
      </c>
      <c r="P49" s="6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10">
        <f t="shared" si="4"/>
        <v>41932.819525462961</v>
      </c>
      <c r="T49" s="10">
        <f t="shared" si="5"/>
        <v>41992.861192129625</v>
      </c>
    </row>
    <row r="50" spans="1:20" ht="42.6" hidden="1" customHeight="1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5">
        <f t="shared" si="0"/>
        <v>1.0794999999999999</v>
      </c>
      <c r="P50" s="6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10">
        <f t="shared" si="4"/>
        <v>42033.516898148147</v>
      </c>
      <c r="T50" s="10">
        <f t="shared" si="5"/>
        <v>42064.5</v>
      </c>
    </row>
    <row r="51" spans="1:20" ht="42.6" hidden="1" customHeight="1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5">
        <f t="shared" si="0"/>
        <v>1</v>
      </c>
      <c r="P51" s="6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10">
        <f t="shared" si="4"/>
        <v>42271.176446759258</v>
      </c>
      <c r="T51" s="10">
        <f t="shared" si="5"/>
        <v>42301.176446759258</v>
      </c>
    </row>
    <row r="52" spans="1:20" ht="42.6" hidden="1" customHeight="1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5">
        <f t="shared" si="0"/>
        <v>1</v>
      </c>
      <c r="P52" s="6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10">
        <f t="shared" si="4"/>
        <v>41995.752986111111</v>
      </c>
      <c r="T52" s="10">
        <f t="shared" si="5"/>
        <v>42034.708333333328</v>
      </c>
    </row>
    <row r="53" spans="1:20" ht="42.6" hidden="1" customHeight="1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5">
        <f t="shared" si="0"/>
        <v>1.2801818181818181</v>
      </c>
      <c r="P53" s="6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10">
        <f t="shared" si="4"/>
        <v>42196.928668981483</v>
      </c>
      <c r="T53" s="10">
        <f t="shared" si="5"/>
        <v>42226.928668981483</v>
      </c>
    </row>
    <row r="54" spans="1:20" ht="42.6" hidden="1" customHeight="1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5">
        <f t="shared" si="0"/>
        <v>1.1620999999999999</v>
      </c>
      <c r="P54" s="6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10">
        <f t="shared" si="4"/>
        <v>41807.701921296299</v>
      </c>
      <c r="T54" s="10">
        <f t="shared" si="5"/>
        <v>41837.701921296299</v>
      </c>
    </row>
    <row r="55" spans="1:20" ht="42.6" hidden="1" customHeight="1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5">
        <f t="shared" si="0"/>
        <v>1.0963333333333334</v>
      </c>
      <c r="P55" s="6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10">
        <f t="shared" si="4"/>
        <v>41719.549131944441</v>
      </c>
      <c r="T55" s="10">
        <f t="shared" si="5"/>
        <v>41733.916666666664</v>
      </c>
    </row>
    <row r="56" spans="1:20" ht="42.6" hidden="1" customHeight="1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5">
        <f t="shared" si="0"/>
        <v>1.01</v>
      </c>
      <c r="P56" s="6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10">
        <f t="shared" si="4"/>
        <v>42333.713206018518</v>
      </c>
      <c r="T56" s="10">
        <f t="shared" si="5"/>
        <v>42363.713206018518</v>
      </c>
    </row>
    <row r="57" spans="1:20" ht="42.6" hidden="1" customHeight="1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5">
        <f t="shared" si="0"/>
        <v>1.2895348837209302</v>
      </c>
      <c r="P57" s="6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10">
        <f t="shared" si="4"/>
        <v>42496.968935185185</v>
      </c>
      <c r="T57" s="10">
        <f t="shared" si="5"/>
        <v>42517.968935185185</v>
      </c>
    </row>
    <row r="58" spans="1:20" ht="42.6" hidden="1" customHeight="1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5">
        <f t="shared" si="0"/>
        <v>1.0726249999999999</v>
      </c>
      <c r="P58" s="6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10">
        <f t="shared" si="4"/>
        <v>42149.548888888887</v>
      </c>
      <c r="T58" s="10">
        <f t="shared" si="5"/>
        <v>42163.666666666672</v>
      </c>
    </row>
    <row r="59" spans="1:20" ht="42.6" hidden="1" customHeight="1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5">
        <f t="shared" si="0"/>
        <v>1.0189999999999999</v>
      </c>
      <c r="P59" s="6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10">
        <f t="shared" si="4"/>
        <v>42089.83289351852</v>
      </c>
      <c r="T59" s="10">
        <f t="shared" si="5"/>
        <v>42119.83289351852</v>
      </c>
    </row>
    <row r="60" spans="1:20" ht="42.6" hidden="1" customHeight="1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5">
        <f t="shared" si="0"/>
        <v>1.0290999999999999</v>
      </c>
      <c r="P60" s="6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10">
        <f t="shared" si="4"/>
        <v>41932.745046296295</v>
      </c>
      <c r="T60" s="10">
        <f t="shared" si="5"/>
        <v>41962.786712962959</v>
      </c>
    </row>
    <row r="61" spans="1:20" ht="42.6" hidden="1" customHeight="1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5">
        <f t="shared" si="0"/>
        <v>1.0012570000000001</v>
      </c>
      <c r="P61" s="6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10">
        <f t="shared" si="4"/>
        <v>42230.23583333334</v>
      </c>
      <c r="T61" s="10">
        <f t="shared" si="5"/>
        <v>42261.875</v>
      </c>
    </row>
    <row r="62" spans="1:20" ht="42.6" hidden="1" customHeight="1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5">
        <f t="shared" si="0"/>
        <v>1.0329622222222221</v>
      </c>
      <c r="P62" s="6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10">
        <f t="shared" si="4"/>
        <v>41701.901817129627</v>
      </c>
      <c r="T62" s="10">
        <f t="shared" si="5"/>
        <v>41721</v>
      </c>
    </row>
    <row r="63" spans="1:20" ht="42.6" hidden="1" customHeight="1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5">
        <f t="shared" si="0"/>
        <v>1.4830000000000001</v>
      </c>
      <c r="P63" s="6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10">
        <f t="shared" si="4"/>
        <v>41409.814317129632</v>
      </c>
      <c r="T63" s="10">
        <f t="shared" si="5"/>
        <v>41431.814317129632</v>
      </c>
    </row>
    <row r="64" spans="1:20" ht="42.6" hidden="1" customHeight="1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5">
        <f t="shared" si="0"/>
        <v>1.5473333333333332</v>
      </c>
      <c r="P64" s="6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10">
        <f t="shared" si="4"/>
        <v>41311.799513888887</v>
      </c>
      <c r="T64" s="10">
        <f t="shared" si="5"/>
        <v>41336.799513888887</v>
      </c>
    </row>
    <row r="65" spans="1:20" ht="42.6" hidden="1" customHeight="1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5">
        <f t="shared" si="0"/>
        <v>1.1351849999999999</v>
      </c>
      <c r="P65" s="6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10">
        <f t="shared" si="4"/>
        <v>41612.912187499998</v>
      </c>
      <c r="T65" s="10">
        <f t="shared" si="5"/>
        <v>41636.207638888889</v>
      </c>
    </row>
    <row r="66" spans="1:20" ht="42.6" hidden="1" customHeight="1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5">
        <f t="shared" si="0"/>
        <v>1.7333333333333334</v>
      </c>
      <c r="P66" s="6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10">
        <f t="shared" si="4"/>
        <v>41433.01829861111</v>
      </c>
      <c r="T66" s="10">
        <f t="shared" si="5"/>
        <v>41463.01829861111</v>
      </c>
    </row>
    <row r="67" spans="1:20" ht="42.6" hidden="1" customHeight="1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5">
        <f t="shared" ref="O67:O130" si="6">E67/D67</f>
        <v>1.0752857142857142</v>
      </c>
      <c r="P67" s="6">
        <f t="shared" ref="P67:P130" si="7">E67/L67</f>
        <v>132.05263157894737</v>
      </c>
      <c r="Q67" t="str">
        <f t="shared" ref="Q67:Q130" si="8">LEFT(N67,(FIND("/",N67))-1)</f>
        <v>film &amp; video</v>
      </c>
      <c r="R67" t="str">
        <f t="shared" ref="R67:R130" si="9">RIGHT(N67,LEN(N67)-FIND("/",N67))</f>
        <v>shorts</v>
      </c>
      <c r="S67" s="10">
        <f t="shared" ref="S67:S130" si="10">(((J67/60)/60)/24)+DATE(1970,1,1)</f>
        <v>41835.821226851855</v>
      </c>
      <c r="T67" s="10">
        <f t="shared" ref="T67:T130" si="11">(((I67/60)/60)/24)+DATE(1970,1,1)</f>
        <v>41862.249305555553</v>
      </c>
    </row>
    <row r="68" spans="1:20" ht="42.6" hidden="1" customHeight="1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5">
        <f t="shared" si="6"/>
        <v>1.1859999999999999</v>
      </c>
      <c r="P68" s="6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10">
        <f t="shared" si="10"/>
        <v>42539.849768518514</v>
      </c>
      <c r="T68" s="10">
        <f t="shared" si="11"/>
        <v>42569.849768518514</v>
      </c>
    </row>
    <row r="69" spans="1:20" ht="42.6" hidden="1" customHeight="1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5">
        <f t="shared" si="6"/>
        <v>1.1625000000000001</v>
      </c>
      <c r="P69" s="6">
        <f t="shared" si="7"/>
        <v>116.25</v>
      </c>
      <c r="Q69" t="str">
        <f t="shared" si="8"/>
        <v>film &amp; video</v>
      </c>
      <c r="R69" t="str">
        <f t="shared" si="9"/>
        <v>shorts</v>
      </c>
      <c r="S69" s="10">
        <f t="shared" si="10"/>
        <v>41075.583379629628</v>
      </c>
      <c r="T69" s="10">
        <f t="shared" si="11"/>
        <v>41105.583379629628</v>
      </c>
    </row>
    <row r="70" spans="1:20" ht="42.6" hidden="1" customHeight="1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5">
        <f t="shared" si="6"/>
        <v>1.2716666666666667</v>
      </c>
      <c r="P70" s="6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10">
        <f t="shared" si="10"/>
        <v>41663.569340277776</v>
      </c>
      <c r="T70" s="10">
        <f t="shared" si="11"/>
        <v>41693.569340277776</v>
      </c>
    </row>
    <row r="71" spans="1:20" ht="42.6" hidden="1" customHeight="1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5">
        <f t="shared" si="6"/>
        <v>1.109423</v>
      </c>
      <c r="P71" s="6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10">
        <f t="shared" si="10"/>
        <v>40786.187789351854</v>
      </c>
      <c r="T71" s="10">
        <f t="shared" si="11"/>
        <v>40818.290972222225</v>
      </c>
    </row>
    <row r="72" spans="1:20" ht="42.6" hidden="1" customHeight="1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5">
        <f t="shared" si="6"/>
        <v>1.272</v>
      </c>
      <c r="P72" s="6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10">
        <f t="shared" si="10"/>
        <v>40730.896354166667</v>
      </c>
      <c r="T72" s="10">
        <f t="shared" si="11"/>
        <v>40790.896354166667</v>
      </c>
    </row>
    <row r="73" spans="1:20" ht="42.6" hidden="1" customHeight="1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5">
        <f t="shared" si="6"/>
        <v>1.2394444444444443</v>
      </c>
      <c r="P73" s="6">
        <f t="shared" si="7"/>
        <v>69.71875</v>
      </c>
      <c r="Q73" t="str">
        <f t="shared" si="8"/>
        <v>film &amp; video</v>
      </c>
      <c r="R73" t="str">
        <f t="shared" si="9"/>
        <v>shorts</v>
      </c>
      <c r="S73" s="10">
        <f t="shared" si="10"/>
        <v>40997.271493055552</v>
      </c>
      <c r="T73" s="10">
        <f t="shared" si="11"/>
        <v>41057.271493055552</v>
      </c>
    </row>
    <row r="74" spans="1:20" ht="42.6" hidden="1" customHeight="1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5">
        <f t="shared" si="6"/>
        <v>1.084090909090909</v>
      </c>
      <c r="P74" s="6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10">
        <f t="shared" si="10"/>
        <v>41208.010196759256</v>
      </c>
      <c r="T74" s="10">
        <f t="shared" si="11"/>
        <v>41228</v>
      </c>
    </row>
    <row r="75" spans="1:20" ht="42.6" hidden="1" customHeight="1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5">
        <f t="shared" si="6"/>
        <v>1</v>
      </c>
      <c r="P75" s="6">
        <f t="shared" si="7"/>
        <v>50</v>
      </c>
      <c r="Q75" t="str">
        <f t="shared" si="8"/>
        <v>film &amp; video</v>
      </c>
      <c r="R75" t="str">
        <f t="shared" si="9"/>
        <v>shorts</v>
      </c>
      <c r="S75" s="10">
        <f t="shared" si="10"/>
        <v>40587.75675925926</v>
      </c>
      <c r="T75" s="10">
        <f t="shared" si="11"/>
        <v>40666.165972222225</v>
      </c>
    </row>
    <row r="76" spans="1:20" ht="42.6" hidden="1" customHeight="1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5">
        <f t="shared" si="6"/>
        <v>1.1293199999999999</v>
      </c>
      <c r="P76" s="6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10">
        <f t="shared" si="10"/>
        <v>42360.487210648149</v>
      </c>
      <c r="T76" s="10">
        <f t="shared" si="11"/>
        <v>42390.487210648149</v>
      </c>
    </row>
    <row r="77" spans="1:20" ht="42.6" hidden="1" customHeight="1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5">
        <f t="shared" si="6"/>
        <v>1.1542857142857144</v>
      </c>
      <c r="P77" s="6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10">
        <f t="shared" si="10"/>
        <v>41357.209166666667</v>
      </c>
      <c r="T77" s="10">
        <f t="shared" si="11"/>
        <v>41387.209166666667</v>
      </c>
    </row>
    <row r="78" spans="1:20" ht="42.6" hidden="1" customHeight="1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5">
        <f t="shared" si="6"/>
        <v>1.5333333333333334</v>
      </c>
      <c r="P78" s="6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10">
        <f t="shared" si="10"/>
        <v>40844.691643518519</v>
      </c>
      <c r="T78" s="10">
        <f t="shared" si="11"/>
        <v>40904.733310185184</v>
      </c>
    </row>
    <row r="79" spans="1:20" ht="42.6" hidden="1" customHeight="1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5">
        <f t="shared" si="6"/>
        <v>3.9249999999999998</v>
      </c>
      <c r="P79" s="6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10">
        <f t="shared" si="10"/>
        <v>40997.144872685189</v>
      </c>
      <c r="T79" s="10">
        <f t="shared" si="11"/>
        <v>41050.124305555553</v>
      </c>
    </row>
    <row r="80" spans="1:20" ht="42.6" hidden="1" customHeight="1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5">
        <f t="shared" si="6"/>
        <v>27.02</v>
      </c>
      <c r="P80" s="6">
        <f t="shared" si="7"/>
        <v>38.6</v>
      </c>
      <c r="Q80" t="str">
        <f t="shared" si="8"/>
        <v>film &amp; video</v>
      </c>
      <c r="R80" t="str">
        <f t="shared" si="9"/>
        <v>shorts</v>
      </c>
      <c r="S80" s="10">
        <f t="shared" si="10"/>
        <v>42604.730567129634</v>
      </c>
      <c r="T80" s="10">
        <f t="shared" si="11"/>
        <v>42614.730567129634</v>
      </c>
    </row>
    <row r="81" spans="1:20" ht="42.6" hidden="1" customHeight="1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5">
        <f t="shared" si="6"/>
        <v>1.27</v>
      </c>
      <c r="P81" s="6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10">
        <f t="shared" si="10"/>
        <v>41724.776539351849</v>
      </c>
      <c r="T81" s="10">
        <f t="shared" si="11"/>
        <v>41754.776539351849</v>
      </c>
    </row>
    <row r="82" spans="1:20" ht="42.6" hidden="1" customHeight="1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5">
        <f t="shared" si="6"/>
        <v>1.0725</v>
      </c>
      <c r="P82" s="6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10">
        <f t="shared" si="10"/>
        <v>41583.083981481483</v>
      </c>
      <c r="T82" s="10">
        <f t="shared" si="11"/>
        <v>41618.083981481483</v>
      </c>
    </row>
    <row r="83" spans="1:20" ht="42.6" hidden="1" customHeight="1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5">
        <f t="shared" si="6"/>
        <v>1.98</v>
      </c>
      <c r="P83" s="6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10">
        <f t="shared" si="10"/>
        <v>41100.158877314818</v>
      </c>
      <c r="T83" s="10">
        <f t="shared" si="11"/>
        <v>41104.126388888886</v>
      </c>
    </row>
    <row r="84" spans="1:20" ht="42.6" hidden="1" customHeight="1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5">
        <f t="shared" si="6"/>
        <v>1.0001249999999999</v>
      </c>
      <c r="P84" s="6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10">
        <f t="shared" si="10"/>
        <v>40795.820150462961</v>
      </c>
      <c r="T84" s="10">
        <f t="shared" si="11"/>
        <v>40825.820150462961</v>
      </c>
    </row>
    <row r="85" spans="1:20" ht="42.6" hidden="1" customHeight="1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5">
        <f t="shared" si="6"/>
        <v>1.0249999999999999</v>
      </c>
      <c r="P85" s="6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10">
        <f t="shared" si="10"/>
        <v>42042.615613425922</v>
      </c>
      <c r="T85" s="10">
        <f t="shared" si="11"/>
        <v>42057.479166666672</v>
      </c>
    </row>
    <row r="86" spans="1:20" ht="42.6" hidden="1" customHeight="1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5">
        <f t="shared" si="6"/>
        <v>1</v>
      </c>
      <c r="P86" s="6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10">
        <f t="shared" si="10"/>
        <v>40648.757939814815</v>
      </c>
      <c r="T86" s="10">
        <f t="shared" si="11"/>
        <v>40678.757939814815</v>
      </c>
    </row>
    <row r="87" spans="1:20" ht="42.6" hidden="1" customHeight="1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5">
        <f t="shared" si="6"/>
        <v>1.2549999999999999</v>
      </c>
      <c r="P87" s="6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10">
        <f t="shared" si="10"/>
        <v>40779.125428240739</v>
      </c>
      <c r="T87" s="10">
        <f t="shared" si="11"/>
        <v>40809.125428240739</v>
      </c>
    </row>
    <row r="88" spans="1:20" ht="42.6" hidden="1" customHeight="1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5">
        <f t="shared" si="6"/>
        <v>1.0646666666666667</v>
      </c>
      <c r="P88" s="6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10">
        <f t="shared" si="10"/>
        <v>42291.556076388893</v>
      </c>
      <c r="T88" s="10">
        <f t="shared" si="11"/>
        <v>42365.59774305555</v>
      </c>
    </row>
    <row r="89" spans="1:20" ht="42.6" hidden="1" customHeight="1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5">
        <f t="shared" si="6"/>
        <v>1.046</v>
      </c>
      <c r="P89" s="6">
        <f t="shared" si="7"/>
        <v>104.6</v>
      </c>
      <c r="Q89" t="str">
        <f t="shared" si="8"/>
        <v>film &amp; video</v>
      </c>
      <c r="R89" t="str">
        <f t="shared" si="9"/>
        <v>shorts</v>
      </c>
      <c r="S89" s="10">
        <f t="shared" si="10"/>
        <v>40322.53938657407</v>
      </c>
      <c r="T89" s="10">
        <f t="shared" si="11"/>
        <v>40332.070138888892</v>
      </c>
    </row>
    <row r="90" spans="1:20" ht="42.6" hidden="1" customHeight="1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5">
        <f t="shared" si="6"/>
        <v>1.0285714285714285</v>
      </c>
      <c r="P90" s="6">
        <f t="shared" si="7"/>
        <v>60</v>
      </c>
      <c r="Q90" t="str">
        <f t="shared" si="8"/>
        <v>film &amp; video</v>
      </c>
      <c r="R90" t="str">
        <f t="shared" si="9"/>
        <v>shorts</v>
      </c>
      <c r="S90" s="10">
        <f t="shared" si="10"/>
        <v>41786.65892361111</v>
      </c>
      <c r="T90" s="10">
        <f t="shared" si="11"/>
        <v>41812.65892361111</v>
      </c>
    </row>
    <row r="91" spans="1:20" ht="42.6" hidden="1" customHeight="1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5">
        <f t="shared" si="6"/>
        <v>1.1506666666666667</v>
      </c>
      <c r="P91" s="6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10">
        <f t="shared" si="10"/>
        <v>41402.752222222225</v>
      </c>
      <c r="T91" s="10">
        <f t="shared" si="11"/>
        <v>41427.752222222225</v>
      </c>
    </row>
    <row r="92" spans="1:20" ht="42.6" hidden="1" customHeight="1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5">
        <f t="shared" si="6"/>
        <v>1.004</v>
      </c>
      <c r="P92" s="6">
        <f t="shared" si="7"/>
        <v>31.375</v>
      </c>
      <c r="Q92" t="str">
        <f t="shared" si="8"/>
        <v>film &amp; video</v>
      </c>
      <c r="R92" t="str">
        <f t="shared" si="9"/>
        <v>shorts</v>
      </c>
      <c r="S92" s="10">
        <f t="shared" si="10"/>
        <v>40706.297442129631</v>
      </c>
      <c r="T92" s="10">
        <f t="shared" si="11"/>
        <v>40736.297442129631</v>
      </c>
    </row>
    <row r="93" spans="1:20" ht="42.6" hidden="1" customHeight="1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5">
        <f t="shared" si="6"/>
        <v>1.2</v>
      </c>
      <c r="P93" s="6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10">
        <f t="shared" si="10"/>
        <v>40619.402361111112</v>
      </c>
      <c r="T93" s="10">
        <f t="shared" si="11"/>
        <v>40680.402361111112</v>
      </c>
    </row>
    <row r="94" spans="1:20" ht="42.6" hidden="1" customHeight="1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5">
        <f t="shared" si="6"/>
        <v>1.052</v>
      </c>
      <c r="P94" s="6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10">
        <f t="shared" si="10"/>
        <v>42721.198877314819</v>
      </c>
      <c r="T94" s="10">
        <f t="shared" si="11"/>
        <v>42767.333333333328</v>
      </c>
    </row>
    <row r="95" spans="1:20" ht="42.6" hidden="1" customHeight="1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5">
        <f t="shared" si="6"/>
        <v>1.1060000000000001</v>
      </c>
      <c r="P95" s="6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10">
        <f t="shared" si="10"/>
        <v>41065.858067129629</v>
      </c>
      <c r="T95" s="10">
        <f t="shared" si="11"/>
        <v>41093.875</v>
      </c>
    </row>
    <row r="96" spans="1:20" ht="42.6" hidden="1" customHeight="1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5">
        <f t="shared" si="6"/>
        <v>1.04</v>
      </c>
      <c r="P96" s="6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10">
        <f t="shared" si="10"/>
        <v>41716.717847222222</v>
      </c>
      <c r="T96" s="10">
        <f t="shared" si="11"/>
        <v>41736.717847222222</v>
      </c>
    </row>
    <row r="97" spans="1:20" ht="42.6" hidden="1" customHeight="1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5">
        <f t="shared" si="6"/>
        <v>1.3142857142857143</v>
      </c>
      <c r="P97" s="6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10">
        <f t="shared" si="10"/>
        <v>40935.005104166667</v>
      </c>
      <c r="T97" s="10">
        <f t="shared" si="11"/>
        <v>40965.005104166667</v>
      </c>
    </row>
    <row r="98" spans="1:20" ht="42.6" hidden="1" customHeight="1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5">
        <f t="shared" si="6"/>
        <v>1.1466666666666667</v>
      </c>
      <c r="P98" s="6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10">
        <f t="shared" si="10"/>
        <v>40324.662511574075</v>
      </c>
      <c r="T98" s="10">
        <f t="shared" si="11"/>
        <v>40391.125</v>
      </c>
    </row>
    <row r="99" spans="1:20" ht="42.6" hidden="1" customHeight="1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5">
        <f t="shared" si="6"/>
        <v>1.0625</v>
      </c>
      <c r="P99" s="6">
        <f t="shared" si="7"/>
        <v>53.125</v>
      </c>
      <c r="Q99" t="str">
        <f t="shared" si="8"/>
        <v>film &amp; video</v>
      </c>
      <c r="R99" t="str">
        <f t="shared" si="9"/>
        <v>shorts</v>
      </c>
      <c r="S99" s="10">
        <f t="shared" si="10"/>
        <v>40706.135208333333</v>
      </c>
      <c r="T99" s="10">
        <f t="shared" si="11"/>
        <v>40736.135208333333</v>
      </c>
    </row>
    <row r="100" spans="1:20" ht="42.6" hidden="1" customHeight="1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5">
        <f t="shared" si="6"/>
        <v>1.0625</v>
      </c>
      <c r="P100" s="6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10">
        <f t="shared" si="10"/>
        <v>41214.79483796296</v>
      </c>
      <c r="T100" s="10">
        <f t="shared" si="11"/>
        <v>41250.979166666664</v>
      </c>
    </row>
    <row r="101" spans="1:20" ht="42.6" hidden="1" customHeight="1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5">
        <f t="shared" si="6"/>
        <v>1.0601933333333333</v>
      </c>
      <c r="P101" s="6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10">
        <f t="shared" si="10"/>
        <v>41631.902766203704</v>
      </c>
      <c r="T101" s="10">
        <f t="shared" si="11"/>
        <v>41661.902766203704</v>
      </c>
    </row>
    <row r="102" spans="1:20" ht="42.6" hidden="1" customHeight="1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5">
        <f t="shared" si="6"/>
        <v>1</v>
      </c>
      <c r="P102" s="6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10">
        <f t="shared" si="10"/>
        <v>41197.753310185188</v>
      </c>
      <c r="T102" s="10">
        <f t="shared" si="11"/>
        <v>41217.794976851852</v>
      </c>
    </row>
    <row r="103" spans="1:20" ht="42.6" hidden="1" customHeight="1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5">
        <f t="shared" si="6"/>
        <v>1</v>
      </c>
      <c r="P103" s="6">
        <f t="shared" si="7"/>
        <v>100</v>
      </c>
      <c r="Q103" t="str">
        <f t="shared" si="8"/>
        <v>film &amp; video</v>
      </c>
      <c r="R103" t="str">
        <f t="shared" si="9"/>
        <v>shorts</v>
      </c>
      <c r="S103" s="10">
        <f t="shared" si="10"/>
        <v>41274.776736111111</v>
      </c>
      <c r="T103" s="10">
        <f t="shared" si="11"/>
        <v>41298.776736111111</v>
      </c>
    </row>
    <row r="104" spans="1:20" ht="42.6" hidden="1" customHeight="1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5">
        <f t="shared" si="6"/>
        <v>1.2775000000000001</v>
      </c>
      <c r="P104" s="6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10">
        <f t="shared" si="10"/>
        <v>40505.131168981483</v>
      </c>
      <c r="T104" s="10">
        <f t="shared" si="11"/>
        <v>40535.131168981483</v>
      </c>
    </row>
    <row r="105" spans="1:20" ht="42.6" hidden="1" customHeight="1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5">
        <f t="shared" si="6"/>
        <v>1.0515384615384615</v>
      </c>
      <c r="P105" s="6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10">
        <f t="shared" si="10"/>
        <v>41682.805902777778</v>
      </c>
      <c r="T105" s="10">
        <f t="shared" si="11"/>
        <v>41705.805902777778</v>
      </c>
    </row>
    <row r="106" spans="1:20" ht="42.6" hidden="1" customHeight="1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5">
        <f t="shared" si="6"/>
        <v>1.2</v>
      </c>
      <c r="P106" s="6">
        <f t="shared" si="7"/>
        <v>60</v>
      </c>
      <c r="Q106" t="str">
        <f t="shared" si="8"/>
        <v>film &amp; video</v>
      </c>
      <c r="R106" t="str">
        <f t="shared" si="9"/>
        <v>shorts</v>
      </c>
      <c r="S106" s="10">
        <f t="shared" si="10"/>
        <v>40612.695208333331</v>
      </c>
      <c r="T106" s="10">
        <f t="shared" si="11"/>
        <v>40636.041666666664</v>
      </c>
    </row>
    <row r="107" spans="1:20" ht="42.6" hidden="1" customHeight="1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5">
        <f t="shared" si="6"/>
        <v>1.074090909090909</v>
      </c>
      <c r="P107" s="6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10">
        <f t="shared" si="10"/>
        <v>42485.724768518514</v>
      </c>
      <c r="T107" s="10">
        <f t="shared" si="11"/>
        <v>42504</v>
      </c>
    </row>
    <row r="108" spans="1:20" ht="42.6" hidden="1" customHeight="1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5">
        <f t="shared" si="6"/>
        <v>1.0049999999999999</v>
      </c>
      <c r="P108" s="6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10">
        <f t="shared" si="10"/>
        <v>40987.776631944449</v>
      </c>
      <c r="T108" s="10">
        <f t="shared" si="11"/>
        <v>41001.776631944449</v>
      </c>
    </row>
    <row r="109" spans="1:20" ht="42.6" hidden="1" customHeight="1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5">
        <f t="shared" si="6"/>
        <v>1.0246666666666666</v>
      </c>
      <c r="P109" s="6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10">
        <f t="shared" si="10"/>
        <v>40635.982488425929</v>
      </c>
      <c r="T109" s="10">
        <f t="shared" si="11"/>
        <v>40657.982488425929</v>
      </c>
    </row>
    <row r="110" spans="1:20" ht="42.6" hidden="1" customHeight="1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5">
        <f t="shared" si="6"/>
        <v>2.4666666666666668</v>
      </c>
      <c r="P110" s="6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10">
        <f t="shared" si="10"/>
        <v>41365.613078703704</v>
      </c>
      <c r="T110" s="10">
        <f t="shared" si="11"/>
        <v>41425.613078703704</v>
      </c>
    </row>
    <row r="111" spans="1:20" ht="42.6" hidden="1" customHeight="1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5">
        <f t="shared" si="6"/>
        <v>2.1949999999999998</v>
      </c>
      <c r="P111" s="6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10">
        <f t="shared" si="10"/>
        <v>40570.025810185187</v>
      </c>
      <c r="T111" s="10">
        <f t="shared" si="11"/>
        <v>40600.025810185187</v>
      </c>
    </row>
    <row r="112" spans="1:20" ht="42.6" hidden="1" customHeight="1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5">
        <f t="shared" si="6"/>
        <v>1.3076923076923077</v>
      </c>
      <c r="P112" s="6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10">
        <f t="shared" si="10"/>
        <v>41557.949687500004</v>
      </c>
      <c r="T112" s="10">
        <f t="shared" si="11"/>
        <v>41592.249305555553</v>
      </c>
    </row>
    <row r="113" spans="1:20" ht="42.6" hidden="1" customHeight="1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5">
        <f t="shared" si="6"/>
        <v>1.5457142857142858</v>
      </c>
      <c r="P113" s="6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10">
        <f t="shared" si="10"/>
        <v>42125.333182870367</v>
      </c>
      <c r="T113" s="10">
        <f t="shared" si="11"/>
        <v>42155.333182870367</v>
      </c>
    </row>
    <row r="114" spans="1:20" ht="42.6" hidden="1" customHeight="1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5">
        <f t="shared" si="6"/>
        <v>1.04</v>
      </c>
      <c r="P114" s="6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10">
        <f t="shared" si="10"/>
        <v>41718.043032407404</v>
      </c>
      <c r="T114" s="10">
        <f t="shared" si="11"/>
        <v>41742.083333333336</v>
      </c>
    </row>
    <row r="115" spans="1:20" ht="42.6" hidden="1" customHeight="1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5">
        <f t="shared" si="6"/>
        <v>1.41</v>
      </c>
      <c r="P115" s="6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10">
        <f t="shared" si="10"/>
        <v>40753.758425925924</v>
      </c>
      <c r="T115" s="10">
        <f t="shared" si="11"/>
        <v>40761.625</v>
      </c>
    </row>
    <row r="116" spans="1:20" ht="42.6" hidden="1" customHeight="1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5">
        <f t="shared" si="6"/>
        <v>1.0333333333333334</v>
      </c>
      <c r="P116" s="6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10">
        <f t="shared" si="10"/>
        <v>40861.27416666667</v>
      </c>
      <c r="T116" s="10">
        <f t="shared" si="11"/>
        <v>40921.27416666667</v>
      </c>
    </row>
    <row r="117" spans="1:20" ht="42.6" hidden="1" customHeight="1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5">
        <f t="shared" si="6"/>
        <v>1.4044444444444444</v>
      </c>
      <c r="P117" s="6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10">
        <f t="shared" si="10"/>
        <v>40918.738935185182</v>
      </c>
      <c r="T117" s="10">
        <f t="shared" si="11"/>
        <v>40943.738935185182</v>
      </c>
    </row>
    <row r="118" spans="1:20" ht="42.6" hidden="1" customHeight="1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5">
        <f t="shared" si="6"/>
        <v>1.1365714285714286</v>
      </c>
      <c r="P118" s="6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10">
        <f t="shared" si="10"/>
        <v>40595.497164351851</v>
      </c>
      <c r="T118" s="10">
        <f t="shared" si="11"/>
        <v>40641.455497685187</v>
      </c>
    </row>
    <row r="119" spans="1:20" ht="42.6" hidden="1" customHeight="1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5">
        <f t="shared" si="6"/>
        <v>1.0049377777777779</v>
      </c>
      <c r="P119" s="6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10">
        <f t="shared" si="10"/>
        <v>40248.834999999999</v>
      </c>
      <c r="T119" s="10">
        <f t="shared" si="11"/>
        <v>40338.791666666664</v>
      </c>
    </row>
    <row r="120" spans="1:20" ht="42.6" hidden="1" customHeight="1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5">
        <f t="shared" si="6"/>
        <v>1.1303159999999999</v>
      </c>
      <c r="P120" s="6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10">
        <f t="shared" si="10"/>
        <v>40723.053657407407</v>
      </c>
      <c r="T120" s="10">
        <f t="shared" si="11"/>
        <v>40753.053657407407</v>
      </c>
    </row>
    <row r="121" spans="1:20" ht="42.6" hidden="1" customHeight="1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5">
        <f t="shared" si="6"/>
        <v>1.0455692307692308</v>
      </c>
      <c r="P121" s="6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10">
        <f t="shared" si="10"/>
        <v>40739.069282407407</v>
      </c>
      <c r="T121" s="10">
        <f t="shared" si="11"/>
        <v>40768.958333333336</v>
      </c>
    </row>
    <row r="122" spans="1:20" ht="42.6" hidden="1" customHeight="1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5">
        <f t="shared" si="6"/>
        <v>1.4285714285714287E-4</v>
      </c>
      <c r="P122" s="6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0">
        <f t="shared" si="10"/>
        <v>42616.049849537041</v>
      </c>
      <c r="T122" s="10">
        <f t="shared" si="11"/>
        <v>42646.049849537041</v>
      </c>
    </row>
    <row r="123" spans="1:20" ht="42.6" hidden="1" customHeight="1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5">
        <f t="shared" si="6"/>
        <v>3.3333333333333332E-4</v>
      </c>
      <c r="P123" s="6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0">
        <f t="shared" si="10"/>
        <v>42096.704976851848</v>
      </c>
      <c r="T123" s="10">
        <f t="shared" si="11"/>
        <v>42112.427777777775</v>
      </c>
    </row>
    <row r="124" spans="1:20" ht="42.6" hidden="1" customHeight="1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5">
        <f t="shared" si="6"/>
        <v>0</v>
      </c>
      <c r="P124" s="6" t="e">
        <f t="shared" si="7"/>
        <v>#DIV/0!</v>
      </c>
      <c r="Q124" t="str">
        <f t="shared" si="8"/>
        <v>film &amp; video</v>
      </c>
      <c r="R124" t="str">
        <f t="shared" si="9"/>
        <v>science fiction</v>
      </c>
      <c r="S124" s="10">
        <f t="shared" si="10"/>
        <v>42593.431793981479</v>
      </c>
      <c r="T124" s="10">
        <f t="shared" si="11"/>
        <v>42653.431793981479</v>
      </c>
    </row>
    <row r="125" spans="1:20" ht="42.6" hidden="1" customHeight="1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5">
        <f t="shared" si="6"/>
        <v>2.7454545454545453E-3</v>
      </c>
      <c r="P125" s="6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0">
        <f t="shared" si="10"/>
        <v>41904.781990740739</v>
      </c>
      <c r="T125" s="10">
        <f t="shared" si="11"/>
        <v>41940.916666666664</v>
      </c>
    </row>
    <row r="126" spans="1:20" ht="42.6" hidden="1" customHeight="1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5">
        <f t="shared" si="6"/>
        <v>0</v>
      </c>
      <c r="P126" s="6" t="e">
        <f t="shared" si="7"/>
        <v>#DIV/0!</v>
      </c>
      <c r="Q126" t="str">
        <f t="shared" si="8"/>
        <v>film &amp; video</v>
      </c>
      <c r="R126" t="str">
        <f t="shared" si="9"/>
        <v>science fiction</v>
      </c>
      <c r="S126" s="10">
        <f t="shared" si="10"/>
        <v>42114.928726851853</v>
      </c>
      <c r="T126" s="10">
        <f t="shared" si="11"/>
        <v>42139.928726851853</v>
      </c>
    </row>
    <row r="127" spans="1:20" ht="42.6" hidden="1" customHeight="1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5">
        <f t="shared" si="6"/>
        <v>0.14000000000000001</v>
      </c>
      <c r="P127" s="6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0">
        <f t="shared" si="10"/>
        <v>42709.993981481486</v>
      </c>
      <c r="T127" s="10">
        <f t="shared" si="11"/>
        <v>42769.993981481486</v>
      </c>
    </row>
    <row r="128" spans="1:20" ht="42.6" hidden="1" customHeight="1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5">
        <f t="shared" si="6"/>
        <v>5.5480000000000002E-2</v>
      </c>
      <c r="P128" s="6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0">
        <f t="shared" si="10"/>
        <v>42135.589548611111</v>
      </c>
      <c r="T128" s="10">
        <f t="shared" si="11"/>
        <v>42166.083333333328</v>
      </c>
    </row>
    <row r="129" spans="1:20" ht="42.6" hidden="1" customHeight="1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5">
        <f t="shared" si="6"/>
        <v>2.375E-2</v>
      </c>
      <c r="P129" s="6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0">
        <f t="shared" si="10"/>
        <v>42067.62431712963</v>
      </c>
      <c r="T129" s="10">
        <f t="shared" si="11"/>
        <v>42097.582650462966</v>
      </c>
    </row>
    <row r="130" spans="1:20" ht="42.6" hidden="1" customHeight="1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5">
        <f t="shared" si="6"/>
        <v>1.8669999999999999E-2</v>
      </c>
      <c r="P130" s="6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10">
        <f t="shared" si="10"/>
        <v>42628.22792824074</v>
      </c>
      <c r="T130" s="10">
        <f t="shared" si="11"/>
        <v>42663.22792824074</v>
      </c>
    </row>
    <row r="131" spans="1:20" ht="42.6" hidden="1" customHeight="1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5">
        <f t="shared" ref="O131:O194" si="12">E131/D131</f>
        <v>0</v>
      </c>
      <c r="P131" s="6" t="e">
        <f t="shared" ref="P131:P194" si="13">E131/L131</f>
        <v>#DIV/0!</v>
      </c>
      <c r="Q131" t="str">
        <f t="shared" ref="Q131:Q194" si="14">LEFT(N131,(FIND("/",N131))-1)</f>
        <v>film &amp; video</v>
      </c>
      <c r="R131" t="str">
        <f t="shared" ref="R131:R194" si="15">RIGHT(N131,LEN(N131)-FIND("/",N131))</f>
        <v>science fiction</v>
      </c>
      <c r="S131" s="10">
        <f t="shared" ref="S131:S194" si="16">(((J131/60)/60)/24)+DATE(1970,1,1)</f>
        <v>41882.937303240738</v>
      </c>
      <c r="T131" s="10">
        <f t="shared" ref="T131:T194" si="17">(((I131/60)/60)/24)+DATE(1970,1,1)</f>
        <v>41942.937303240738</v>
      </c>
    </row>
    <row r="132" spans="1:20" ht="42.6" hidden="1" customHeight="1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5">
        <f t="shared" si="12"/>
        <v>0</v>
      </c>
      <c r="P132" s="6" t="e">
        <f t="shared" si="13"/>
        <v>#DIV/0!</v>
      </c>
      <c r="Q132" t="str">
        <f t="shared" si="14"/>
        <v>film &amp; video</v>
      </c>
      <c r="R132" t="str">
        <f t="shared" si="15"/>
        <v>science fiction</v>
      </c>
      <c r="S132" s="10">
        <f t="shared" si="16"/>
        <v>41778.915416666663</v>
      </c>
      <c r="T132" s="10">
        <f t="shared" si="17"/>
        <v>41806.844444444447</v>
      </c>
    </row>
    <row r="133" spans="1:20" ht="42.6" hidden="1" customHeight="1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5">
        <f t="shared" si="12"/>
        <v>0</v>
      </c>
      <c r="P133" s="6" t="e">
        <f t="shared" si="13"/>
        <v>#DIV/0!</v>
      </c>
      <c r="Q133" t="str">
        <f t="shared" si="14"/>
        <v>film &amp; video</v>
      </c>
      <c r="R133" t="str">
        <f t="shared" si="15"/>
        <v>science fiction</v>
      </c>
      <c r="S133" s="10">
        <f t="shared" si="16"/>
        <v>42541.837511574078</v>
      </c>
      <c r="T133" s="10">
        <f t="shared" si="17"/>
        <v>42557</v>
      </c>
    </row>
    <row r="134" spans="1:20" ht="42.6" hidden="1" customHeight="1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5">
        <f t="shared" si="12"/>
        <v>9.5687499999999995E-2</v>
      </c>
      <c r="P134" s="6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0">
        <f t="shared" si="16"/>
        <v>41905.812581018516</v>
      </c>
      <c r="T134" s="10">
        <f t="shared" si="17"/>
        <v>41950.854247685187</v>
      </c>
    </row>
    <row r="135" spans="1:20" ht="42.6" hidden="1" customHeight="1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5">
        <f t="shared" si="12"/>
        <v>0</v>
      </c>
      <c r="P135" s="6" t="e">
        <f t="shared" si="13"/>
        <v>#DIV/0!</v>
      </c>
      <c r="Q135" t="str">
        <f t="shared" si="14"/>
        <v>film &amp; video</v>
      </c>
      <c r="R135" t="str">
        <f t="shared" si="15"/>
        <v>science fiction</v>
      </c>
      <c r="S135" s="10">
        <f t="shared" si="16"/>
        <v>42491.80768518518</v>
      </c>
      <c r="T135" s="10">
        <f t="shared" si="17"/>
        <v>42521.729861111111</v>
      </c>
    </row>
    <row r="136" spans="1:20" ht="42.6" hidden="1" customHeight="1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5">
        <f t="shared" si="12"/>
        <v>0</v>
      </c>
      <c r="P136" s="6" t="e">
        <f t="shared" si="13"/>
        <v>#DIV/0!</v>
      </c>
      <c r="Q136" t="str">
        <f t="shared" si="14"/>
        <v>film &amp; video</v>
      </c>
      <c r="R136" t="str">
        <f t="shared" si="15"/>
        <v>science fiction</v>
      </c>
      <c r="S136" s="10">
        <f t="shared" si="16"/>
        <v>42221.909930555557</v>
      </c>
      <c r="T136" s="10">
        <f t="shared" si="17"/>
        <v>42251.708333333328</v>
      </c>
    </row>
    <row r="137" spans="1:20" ht="42.6" hidden="1" customHeight="1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5">
        <f t="shared" si="12"/>
        <v>0.13433333333333333</v>
      </c>
      <c r="P137" s="6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0">
        <f t="shared" si="16"/>
        <v>41788.381909722222</v>
      </c>
      <c r="T137" s="10">
        <f t="shared" si="17"/>
        <v>41821.791666666664</v>
      </c>
    </row>
    <row r="138" spans="1:20" ht="42.6" hidden="1" customHeight="1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5">
        <f t="shared" si="12"/>
        <v>0</v>
      </c>
      <c r="P138" s="6" t="e">
        <f t="shared" si="13"/>
        <v>#DIV/0!</v>
      </c>
      <c r="Q138" t="str">
        <f t="shared" si="14"/>
        <v>film &amp; video</v>
      </c>
      <c r="R138" t="str">
        <f t="shared" si="15"/>
        <v>science fiction</v>
      </c>
      <c r="S138" s="10">
        <f t="shared" si="16"/>
        <v>42096.410115740742</v>
      </c>
      <c r="T138" s="10">
        <f t="shared" si="17"/>
        <v>42140.427777777775</v>
      </c>
    </row>
    <row r="139" spans="1:20" ht="42.6" hidden="1" customHeight="1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5">
        <f t="shared" si="12"/>
        <v>0</v>
      </c>
      <c r="P139" s="6" t="e">
        <f t="shared" si="13"/>
        <v>#DIV/0!</v>
      </c>
      <c r="Q139" t="str">
        <f t="shared" si="14"/>
        <v>film &amp; video</v>
      </c>
      <c r="R139" t="str">
        <f t="shared" si="15"/>
        <v>science fiction</v>
      </c>
      <c r="S139" s="10">
        <f t="shared" si="16"/>
        <v>42239.573993055557</v>
      </c>
      <c r="T139" s="10">
        <f t="shared" si="17"/>
        <v>42289.573993055557</v>
      </c>
    </row>
    <row r="140" spans="1:20" ht="42.6" hidden="1" customHeight="1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5">
        <f t="shared" si="12"/>
        <v>3.1413333333333335E-2</v>
      </c>
      <c r="P140" s="6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0">
        <f t="shared" si="16"/>
        <v>42186.257418981477</v>
      </c>
      <c r="T140" s="10">
        <f t="shared" si="17"/>
        <v>42217.207638888889</v>
      </c>
    </row>
    <row r="141" spans="1:20" ht="42.6" hidden="1" customHeight="1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5">
        <f t="shared" si="12"/>
        <v>1</v>
      </c>
      <c r="P141" s="6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0">
        <f t="shared" si="16"/>
        <v>42187.920972222222</v>
      </c>
      <c r="T141" s="10">
        <f t="shared" si="17"/>
        <v>42197.920972222222</v>
      </c>
    </row>
    <row r="142" spans="1:20" ht="42.6" hidden="1" customHeight="1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5">
        <f t="shared" si="12"/>
        <v>0</v>
      </c>
      <c r="P142" s="6" t="e">
        <f t="shared" si="13"/>
        <v>#DIV/0!</v>
      </c>
      <c r="Q142" t="str">
        <f t="shared" si="14"/>
        <v>film &amp; video</v>
      </c>
      <c r="R142" t="str">
        <f t="shared" si="15"/>
        <v>science fiction</v>
      </c>
      <c r="S142" s="10">
        <f t="shared" si="16"/>
        <v>42053.198287037041</v>
      </c>
      <c r="T142" s="10">
        <f t="shared" si="17"/>
        <v>42083.15662037037</v>
      </c>
    </row>
    <row r="143" spans="1:20" ht="42.6" hidden="1" customHeight="1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5">
        <f t="shared" si="12"/>
        <v>0.10775</v>
      </c>
      <c r="P143" s="6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0">
        <f t="shared" si="16"/>
        <v>42110.153043981481</v>
      </c>
      <c r="T143" s="10">
        <f t="shared" si="17"/>
        <v>42155.153043981481</v>
      </c>
    </row>
    <row r="144" spans="1:20" ht="42.6" hidden="1" customHeight="1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5">
        <f t="shared" si="12"/>
        <v>3.3333333333333335E-3</v>
      </c>
      <c r="P144" s="6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0">
        <f t="shared" si="16"/>
        <v>41938.893263888887</v>
      </c>
      <c r="T144" s="10">
        <f t="shared" si="17"/>
        <v>41959.934930555552</v>
      </c>
    </row>
    <row r="145" spans="1:20" ht="42.6" hidden="1" customHeight="1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5">
        <f t="shared" si="12"/>
        <v>0</v>
      </c>
      <c r="P145" s="6" t="e">
        <f t="shared" si="13"/>
        <v>#DIV/0!</v>
      </c>
      <c r="Q145" t="str">
        <f t="shared" si="14"/>
        <v>film &amp; video</v>
      </c>
      <c r="R145" t="str">
        <f t="shared" si="15"/>
        <v>science fiction</v>
      </c>
      <c r="S145" s="10">
        <f t="shared" si="16"/>
        <v>42559.064143518524</v>
      </c>
      <c r="T145" s="10">
        <f t="shared" si="17"/>
        <v>42616.246527777781</v>
      </c>
    </row>
    <row r="146" spans="1:20" ht="42.6" hidden="1" customHeight="1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5">
        <f t="shared" si="12"/>
        <v>0.27600000000000002</v>
      </c>
      <c r="P146" s="6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0">
        <f t="shared" si="16"/>
        <v>42047.762407407412</v>
      </c>
      <c r="T146" s="10">
        <f t="shared" si="17"/>
        <v>42107.72074074074</v>
      </c>
    </row>
    <row r="147" spans="1:20" ht="42.6" hidden="1" customHeight="1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5">
        <f t="shared" si="12"/>
        <v>7.5111111111111115E-2</v>
      </c>
      <c r="P147" s="6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0">
        <f t="shared" si="16"/>
        <v>42200.542268518519</v>
      </c>
      <c r="T147" s="10">
        <f t="shared" si="17"/>
        <v>42227.542268518519</v>
      </c>
    </row>
    <row r="148" spans="1:20" ht="42.6" hidden="1" customHeight="1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5">
        <f t="shared" si="12"/>
        <v>5.7499999999999999E-3</v>
      </c>
      <c r="P148" s="6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0">
        <f t="shared" si="16"/>
        <v>42693.016180555554</v>
      </c>
      <c r="T148" s="10">
        <f t="shared" si="17"/>
        <v>42753.016180555554</v>
      </c>
    </row>
    <row r="149" spans="1:20" ht="42.6" hidden="1" customHeight="1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5">
        <f t="shared" si="12"/>
        <v>0</v>
      </c>
      <c r="P149" s="6" t="e">
        <f t="shared" si="13"/>
        <v>#DIV/0!</v>
      </c>
      <c r="Q149" t="str">
        <f t="shared" si="14"/>
        <v>film &amp; video</v>
      </c>
      <c r="R149" t="str">
        <f t="shared" si="15"/>
        <v>science fiction</v>
      </c>
      <c r="S149" s="10">
        <f t="shared" si="16"/>
        <v>41969.767824074079</v>
      </c>
      <c r="T149" s="10">
        <f t="shared" si="17"/>
        <v>42012.762499999997</v>
      </c>
    </row>
    <row r="150" spans="1:20" ht="42.6" hidden="1" customHeight="1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5">
        <f t="shared" si="12"/>
        <v>8.0000000000000004E-4</v>
      </c>
      <c r="P150" s="6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0">
        <f t="shared" si="16"/>
        <v>42397.281666666662</v>
      </c>
      <c r="T150" s="10">
        <f t="shared" si="17"/>
        <v>42427.281666666662</v>
      </c>
    </row>
    <row r="151" spans="1:20" ht="42.6" hidden="1" customHeight="1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5">
        <f t="shared" si="12"/>
        <v>9.1999999999999998E-3</v>
      </c>
      <c r="P151" s="6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0">
        <f t="shared" si="16"/>
        <v>41968.172106481477</v>
      </c>
      <c r="T151" s="10">
        <f t="shared" si="17"/>
        <v>41998.333333333328</v>
      </c>
    </row>
    <row r="152" spans="1:20" ht="42.6" hidden="1" customHeight="1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5">
        <f t="shared" si="12"/>
        <v>0.23163076923076922</v>
      </c>
      <c r="P152" s="6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0">
        <f t="shared" si="16"/>
        <v>42090.161828703705</v>
      </c>
      <c r="T152" s="10">
        <f t="shared" si="17"/>
        <v>42150.161828703705</v>
      </c>
    </row>
    <row r="153" spans="1:20" ht="42.6" hidden="1" customHeight="1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5">
        <f t="shared" si="12"/>
        <v>5.5999999999999995E-4</v>
      </c>
      <c r="P153" s="6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0">
        <f t="shared" si="16"/>
        <v>42113.550821759258</v>
      </c>
      <c r="T153" s="10">
        <f t="shared" si="17"/>
        <v>42173.550821759258</v>
      </c>
    </row>
    <row r="154" spans="1:20" ht="42.6" hidden="1" customHeight="1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5">
        <f t="shared" si="12"/>
        <v>7.8947368421052633E-5</v>
      </c>
      <c r="P154" s="6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0">
        <f t="shared" si="16"/>
        <v>41875.077546296299</v>
      </c>
      <c r="T154" s="10">
        <f t="shared" si="17"/>
        <v>41905.077546296299</v>
      </c>
    </row>
    <row r="155" spans="1:20" ht="42.6" hidden="1" customHeight="1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5">
        <f t="shared" si="12"/>
        <v>7.1799999999999998E-3</v>
      </c>
      <c r="P155" s="6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0">
        <f t="shared" si="16"/>
        <v>41933.586157407408</v>
      </c>
      <c r="T155" s="10">
        <f t="shared" si="17"/>
        <v>41975.627824074079</v>
      </c>
    </row>
    <row r="156" spans="1:20" ht="42.6" hidden="1" customHeight="1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5">
        <f t="shared" si="12"/>
        <v>2.6666666666666668E-2</v>
      </c>
      <c r="P156" s="6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0">
        <f t="shared" si="16"/>
        <v>42115.547395833331</v>
      </c>
      <c r="T156" s="10">
        <f t="shared" si="17"/>
        <v>42158.547395833331</v>
      </c>
    </row>
    <row r="157" spans="1:20" ht="42.6" hidden="1" customHeight="1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5">
        <f t="shared" si="12"/>
        <v>6.0000000000000002E-5</v>
      </c>
      <c r="P157" s="6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0">
        <f t="shared" si="16"/>
        <v>42168.559432870374</v>
      </c>
      <c r="T157" s="10">
        <f t="shared" si="17"/>
        <v>42208.559432870374</v>
      </c>
    </row>
    <row r="158" spans="1:20" ht="42.6" hidden="1" customHeight="1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5">
        <f t="shared" si="12"/>
        <v>5.0999999999999997E-2</v>
      </c>
      <c r="P158" s="6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0">
        <f t="shared" si="16"/>
        <v>41794.124953703707</v>
      </c>
      <c r="T158" s="10">
        <f t="shared" si="17"/>
        <v>41854.124953703707</v>
      </c>
    </row>
    <row r="159" spans="1:20" ht="42.6" hidden="1" customHeight="1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5">
        <f t="shared" si="12"/>
        <v>2.671118530884808E-3</v>
      </c>
      <c r="P159" s="6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0">
        <f t="shared" si="16"/>
        <v>42396.911712962959</v>
      </c>
      <c r="T159" s="10">
        <f t="shared" si="17"/>
        <v>42426.911712962959</v>
      </c>
    </row>
    <row r="160" spans="1:20" ht="42.6" hidden="1" customHeight="1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5">
        <f t="shared" si="12"/>
        <v>0</v>
      </c>
      <c r="P160" s="6" t="e">
        <f t="shared" si="13"/>
        <v>#DIV/0!</v>
      </c>
      <c r="Q160" t="str">
        <f t="shared" si="14"/>
        <v>film &amp; video</v>
      </c>
      <c r="R160" t="str">
        <f t="shared" si="15"/>
        <v>science fiction</v>
      </c>
      <c r="S160" s="10">
        <f t="shared" si="16"/>
        <v>41904.07671296296</v>
      </c>
      <c r="T160" s="10">
        <f t="shared" si="17"/>
        <v>41934.07671296296</v>
      </c>
    </row>
    <row r="161" spans="1:20" ht="42.6" hidden="1" customHeight="1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5">
        <f t="shared" si="12"/>
        <v>2.0000000000000002E-5</v>
      </c>
      <c r="P161" s="6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0">
        <f t="shared" si="16"/>
        <v>42514.434548611112</v>
      </c>
      <c r="T161" s="10">
        <f t="shared" si="17"/>
        <v>42554.434548611112</v>
      </c>
    </row>
    <row r="162" spans="1:20" ht="42.6" customHeight="1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5">
        <f t="shared" si="12"/>
        <v>0</v>
      </c>
      <c r="P162" s="6" t="e">
        <f t="shared" si="13"/>
        <v>#DIV/0!</v>
      </c>
      <c r="Q162" t="str">
        <f t="shared" si="14"/>
        <v>film &amp; video</v>
      </c>
      <c r="R162" t="str">
        <f t="shared" si="15"/>
        <v>drama</v>
      </c>
      <c r="S162" s="10">
        <f t="shared" si="16"/>
        <v>42171.913090277783</v>
      </c>
      <c r="T162" s="10">
        <f t="shared" si="17"/>
        <v>42231.913090277783</v>
      </c>
    </row>
    <row r="163" spans="1:20" ht="42.6" customHeight="1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5">
        <f t="shared" si="12"/>
        <v>1E-4</v>
      </c>
      <c r="P163" s="6">
        <f t="shared" si="13"/>
        <v>5</v>
      </c>
      <c r="Q163" t="str">
        <f t="shared" si="14"/>
        <v>film &amp; video</v>
      </c>
      <c r="R163" t="str">
        <f t="shared" si="15"/>
        <v>drama</v>
      </c>
      <c r="S163" s="10">
        <f t="shared" si="16"/>
        <v>41792.687442129631</v>
      </c>
      <c r="T163" s="10">
        <f t="shared" si="17"/>
        <v>41822.687442129631</v>
      </c>
    </row>
    <row r="164" spans="1:20" ht="42.6" customHeight="1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5">
        <f t="shared" si="12"/>
        <v>0.15535714285714286</v>
      </c>
      <c r="P164" s="6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0">
        <f t="shared" si="16"/>
        <v>41835.126805555556</v>
      </c>
      <c r="T164" s="10">
        <f t="shared" si="17"/>
        <v>41867.987500000003</v>
      </c>
    </row>
    <row r="165" spans="1:20" ht="42.6" customHeight="1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5">
        <f t="shared" si="12"/>
        <v>0</v>
      </c>
      <c r="P165" s="6" t="e">
        <f t="shared" si="13"/>
        <v>#DIV/0!</v>
      </c>
      <c r="Q165" t="str">
        <f t="shared" si="14"/>
        <v>film &amp; video</v>
      </c>
      <c r="R165" t="str">
        <f t="shared" si="15"/>
        <v>drama</v>
      </c>
      <c r="S165" s="10">
        <f t="shared" si="16"/>
        <v>42243.961273148147</v>
      </c>
      <c r="T165" s="10">
        <f t="shared" si="17"/>
        <v>42278</v>
      </c>
    </row>
    <row r="166" spans="1:20" ht="42.6" customHeight="1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5">
        <f t="shared" si="12"/>
        <v>5.3333333333333332E-3</v>
      </c>
      <c r="P166" s="6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0">
        <f t="shared" si="16"/>
        <v>41841.762743055559</v>
      </c>
      <c r="T166" s="10">
        <f t="shared" si="17"/>
        <v>41901.762743055559</v>
      </c>
    </row>
    <row r="167" spans="1:20" ht="42.6" customHeight="1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5">
        <f t="shared" si="12"/>
        <v>0</v>
      </c>
      <c r="P167" s="6" t="e">
        <f t="shared" si="13"/>
        <v>#DIV/0!</v>
      </c>
      <c r="Q167" t="str">
        <f t="shared" si="14"/>
        <v>film &amp; video</v>
      </c>
      <c r="R167" t="str">
        <f t="shared" si="15"/>
        <v>drama</v>
      </c>
      <c r="S167" s="10">
        <f t="shared" si="16"/>
        <v>42351.658842592587</v>
      </c>
      <c r="T167" s="10">
        <f t="shared" si="17"/>
        <v>42381.658842592587</v>
      </c>
    </row>
    <row r="168" spans="1:20" ht="42.6" customHeight="1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5">
        <f t="shared" si="12"/>
        <v>0.6</v>
      </c>
      <c r="P168" s="6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0">
        <f t="shared" si="16"/>
        <v>42721.075949074075</v>
      </c>
      <c r="T168" s="10">
        <f t="shared" si="17"/>
        <v>42751.075949074075</v>
      </c>
    </row>
    <row r="169" spans="1:20" ht="42.6" customHeight="1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5">
        <f t="shared" si="12"/>
        <v>1E-4</v>
      </c>
      <c r="P169" s="6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0">
        <f t="shared" si="16"/>
        <v>42160.927488425921</v>
      </c>
      <c r="T169" s="10">
        <f t="shared" si="17"/>
        <v>42220.927488425921</v>
      </c>
    </row>
    <row r="170" spans="1:20" ht="42.6" customHeight="1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5">
        <f t="shared" si="12"/>
        <v>4.0625000000000001E-2</v>
      </c>
      <c r="P170" s="6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0">
        <f t="shared" si="16"/>
        <v>42052.83530092593</v>
      </c>
      <c r="T170" s="10">
        <f t="shared" si="17"/>
        <v>42082.793634259258</v>
      </c>
    </row>
    <row r="171" spans="1:20" ht="42.6" customHeight="1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5">
        <f t="shared" si="12"/>
        <v>0.224</v>
      </c>
      <c r="P171" s="6">
        <f t="shared" si="13"/>
        <v>56</v>
      </c>
      <c r="Q171" t="str">
        <f t="shared" si="14"/>
        <v>film &amp; video</v>
      </c>
      <c r="R171" t="str">
        <f t="shared" si="15"/>
        <v>drama</v>
      </c>
      <c r="S171" s="10">
        <f t="shared" si="16"/>
        <v>41900.505312499998</v>
      </c>
      <c r="T171" s="10">
        <f t="shared" si="17"/>
        <v>41930.505312499998</v>
      </c>
    </row>
    <row r="172" spans="1:20" ht="42.6" customHeight="1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5">
        <f t="shared" si="12"/>
        <v>3.2500000000000001E-2</v>
      </c>
      <c r="P172" s="6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0">
        <f t="shared" si="16"/>
        <v>42216.977812500001</v>
      </c>
      <c r="T172" s="10">
        <f t="shared" si="17"/>
        <v>42246.227777777778</v>
      </c>
    </row>
    <row r="173" spans="1:20" ht="42.6" customHeight="1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5">
        <f t="shared" si="12"/>
        <v>2.0000000000000002E-5</v>
      </c>
      <c r="P173" s="6">
        <f t="shared" si="13"/>
        <v>1</v>
      </c>
      <c r="Q173" t="str">
        <f t="shared" si="14"/>
        <v>film &amp; video</v>
      </c>
      <c r="R173" t="str">
        <f t="shared" si="15"/>
        <v>drama</v>
      </c>
      <c r="S173" s="10">
        <f t="shared" si="16"/>
        <v>42534.180717592593</v>
      </c>
      <c r="T173" s="10">
        <f t="shared" si="17"/>
        <v>42594.180717592593</v>
      </c>
    </row>
    <row r="174" spans="1:20" ht="42.6" customHeight="1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5">
        <f t="shared" si="12"/>
        <v>0</v>
      </c>
      <c r="P174" s="6" t="e">
        <f t="shared" si="13"/>
        <v>#DIV/0!</v>
      </c>
      <c r="Q174" t="str">
        <f t="shared" si="14"/>
        <v>film &amp; video</v>
      </c>
      <c r="R174" t="str">
        <f t="shared" si="15"/>
        <v>drama</v>
      </c>
      <c r="S174" s="10">
        <f t="shared" si="16"/>
        <v>42047.394942129627</v>
      </c>
      <c r="T174" s="10">
        <f t="shared" si="17"/>
        <v>42082.353275462956</v>
      </c>
    </row>
    <row r="175" spans="1:20" ht="42.6" customHeight="1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5">
        <f t="shared" si="12"/>
        <v>0</v>
      </c>
      <c r="P175" s="6" t="e">
        <f t="shared" si="13"/>
        <v>#DIV/0!</v>
      </c>
      <c r="Q175" t="str">
        <f t="shared" si="14"/>
        <v>film &amp; video</v>
      </c>
      <c r="R175" t="str">
        <f t="shared" si="15"/>
        <v>drama</v>
      </c>
      <c r="S175" s="10">
        <f t="shared" si="16"/>
        <v>42033.573009259257</v>
      </c>
      <c r="T175" s="10">
        <f t="shared" si="17"/>
        <v>42063.573009259257</v>
      </c>
    </row>
    <row r="176" spans="1:20" ht="42.6" customHeight="1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5">
        <f t="shared" si="12"/>
        <v>0</v>
      </c>
      <c r="P176" s="6" t="e">
        <f t="shared" si="13"/>
        <v>#DIV/0!</v>
      </c>
      <c r="Q176" t="str">
        <f t="shared" si="14"/>
        <v>film &amp; video</v>
      </c>
      <c r="R176" t="str">
        <f t="shared" si="15"/>
        <v>drama</v>
      </c>
      <c r="S176" s="10">
        <f t="shared" si="16"/>
        <v>42072.758981481486</v>
      </c>
      <c r="T176" s="10">
        <f t="shared" si="17"/>
        <v>42132.758981481486</v>
      </c>
    </row>
    <row r="177" spans="1:20" ht="42.6" customHeight="1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5">
        <f t="shared" si="12"/>
        <v>6.4850000000000005E-2</v>
      </c>
      <c r="P177" s="6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0">
        <f t="shared" si="16"/>
        <v>41855.777905092589</v>
      </c>
      <c r="T177" s="10">
        <f t="shared" si="17"/>
        <v>41880.777905092589</v>
      </c>
    </row>
    <row r="178" spans="1:20" ht="42.6" customHeight="1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5">
        <f t="shared" si="12"/>
        <v>0</v>
      </c>
      <c r="P178" s="6" t="e">
        <f t="shared" si="13"/>
        <v>#DIV/0!</v>
      </c>
      <c r="Q178" t="str">
        <f t="shared" si="14"/>
        <v>film &amp; video</v>
      </c>
      <c r="R178" t="str">
        <f t="shared" si="15"/>
        <v>drama</v>
      </c>
      <c r="S178" s="10">
        <f t="shared" si="16"/>
        <v>42191.824062500003</v>
      </c>
      <c r="T178" s="10">
        <f t="shared" si="17"/>
        <v>42221.824062500003</v>
      </c>
    </row>
    <row r="179" spans="1:20" ht="42.6" customHeight="1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5">
        <f t="shared" si="12"/>
        <v>0.4</v>
      </c>
      <c r="P179" s="6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0">
        <f t="shared" si="16"/>
        <v>42070.047754629632</v>
      </c>
      <c r="T179" s="10">
        <f t="shared" si="17"/>
        <v>42087.00608796296</v>
      </c>
    </row>
    <row r="180" spans="1:20" ht="42.6" customHeight="1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5">
        <f t="shared" si="12"/>
        <v>0</v>
      </c>
      <c r="P180" s="6" t="e">
        <f t="shared" si="13"/>
        <v>#DIV/0!</v>
      </c>
      <c r="Q180" t="str">
        <f t="shared" si="14"/>
        <v>film &amp; video</v>
      </c>
      <c r="R180" t="str">
        <f t="shared" si="15"/>
        <v>drama</v>
      </c>
      <c r="S180" s="10">
        <f t="shared" si="16"/>
        <v>42304.955381944441</v>
      </c>
      <c r="T180" s="10">
        <f t="shared" si="17"/>
        <v>42334.997048611112</v>
      </c>
    </row>
    <row r="181" spans="1:20" ht="42.6" customHeight="1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5">
        <f t="shared" si="12"/>
        <v>0.2</v>
      </c>
      <c r="P181" s="6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0">
        <f t="shared" si="16"/>
        <v>42403.080497685187</v>
      </c>
      <c r="T181" s="10">
        <f t="shared" si="17"/>
        <v>42433.080497685187</v>
      </c>
    </row>
    <row r="182" spans="1:20" ht="42.6" customHeight="1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5">
        <f t="shared" si="12"/>
        <v>0.33416666666666667</v>
      </c>
      <c r="P182" s="6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0">
        <f t="shared" si="16"/>
        <v>42067.991238425922</v>
      </c>
      <c r="T182" s="10">
        <f t="shared" si="17"/>
        <v>42107.791666666672</v>
      </c>
    </row>
    <row r="183" spans="1:20" ht="42.6" customHeight="1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5">
        <f t="shared" si="12"/>
        <v>0.21092608822670172</v>
      </c>
      <c r="P183" s="6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0">
        <f t="shared" si="16"/>
        <v>42147.741840277777</v>
      </c>
      <c r="T183" s="10">
        <f t="shared" si="17"/>
        <v>42177.741840277777</v>
      </c>
    </row>
    <row r="184" spans="1:20" ht="42.6" customHeight="1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5">
        <f t="shared" si="12"/>
        <v>0</v>
      </c>
      <c r="P184" s="6" t="e">
        <f t="shared" si="13"/>
        <v>#DIV/0!</v>
      </c>
      <c r="Q184" t="str">
        <f t="shared" si="14"/>
        <v>film &amp; video</v>
      </c>
      <c r="R184" t="str">
        <f t="shared" si="15"/>
        <v>drama</v>
      </c>
      <c r="S184" s="10">
        <f t="shared" si="16"/>
        <v>42712.011944444443</v>
      </c>
      <c r="T184" s="10">
        <f t="shared" si="17"/>
        <v>42742.011944444443</v>
      </c>
    </row>
    <row r="185" spans="1:20" ht="42.6" customHeight="1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5">
        <f t="shared" si="12"/>
        <v>0.35855999999999999</v>
      </c>
      <c r="P185" s="6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0">
        <f t="shared" si="16"/>
        <v>41939.810300925928</v>
      </c>
      <c r="T185" s="10">
        <f t="shared" si="17"/>
        <v>41969.851967592593</v>
      </c>
    </row>
    <row r="186" spans="1:20" ht="42.6" customHeight="1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5">
        <f t="shared" si="12"/>
        <v>3.4000000000000002E-2</v>
      </c>
      <c r="P186" s="6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0">
        <f t="shared" si="16"/>
        <v>41825.791226851856</v>
      </c>
      <c r="T186" s="10">
        <f t="shared" si="17"/>
        <v>41883.165972222225</v>
      </c>
    </row>
    <row r="187" spans="1:20" ht="42.6" customHeight="1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5">
        <f t="shared" si="12"/>
        <v>5.5E-2</v>
      </c>
      <c r="P187" s="6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0">
        <f t="shared" si="16"/>
        <v>42570.91133101852</v>
      </c>
      <c r="T187" s="10">
        <f t="shared" si="17"/>
        <v>42600.91133101852</v>
      </c>
    </row>
    <row r="188" spans="1:20" ht="42.6" customHeight="1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5">
        <f t="shared" si="12"/>
        <v>0</v>
      </c>
      <c r="P188" s="6" t="e">
        <f t="shared" si="13"/>
        <v>#DIV/0!</v>
      </c>
      <c r="Q188" t="str">
        <f t="shared" si="14"/>
        <v>film &amp; video</v>
      </c>
      <c r="R188" t="str">
        <f t="shared" si="15"/>
        <v>drama</v>
      </c>
      <c r="S188" s="10">
        <f t="shared" si="16"/>
        <v>42767.812893518523</v>
      </c>
      <c r="T188" s="10">
        <f t="shared" si="17"/>
        <v>42797.833333333328</v>
      </c>
    </row>
    <row r="189" spans="1:20" ht="42.6" customHeight="1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5">
        <f t="shared" si="12"/>
        <v>0.16</v>
      </c>
      <c r="P189" s="6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0">
        <f t="shared" si="16"/>
        <v>42182.234456018516</v>
      </c>
      <c r="T189" s="10">
        <f t="shared" si="17"/>
        <v>42206.290972222225</v>
      </c>
    </row>
    <row r="190" spans="1:20" ht="42.6" customHeight="1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5">
        <f t="shared" si="12"/>
        <v>0</v>
      </c>
      <c r="P190" s="6" t="e">
        <f t="shared" si="13"/>
        <v>#DIV/0!</v>
      </c>
      <c r="Q190" t="str">
        <f t="shared" si="14"/>
        <v>film &amp; video</v>
      </c>
      <c r="R190" t="str">
        <f t="shared" si="15"/>
        <v>drama</v>
      </c>
      <c r="S190" s="10">
        <f t="shared" si="16"/>
        <v>41857.18304398148</v>
      </c>
      <c r="T190" s="10">
        <f t="shared" si="17"/>
        <v>41887.18304398148</v>
      </c>
    </row>
    <row r="191" spans="1:20" ht="42.6" customHeight="1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5">
        <f t="shared" si="12"/>
        <v>6.8999999999999997E-4</v>
      </c>
      <c r="P191" s="6">
        <f t="shared" si="13"/>
        <v>69</v>
      </c>
      <c r="Q191" t="str">
        <f t="shared" si="14"/>
        <v>film &amp; video</v>
      </c>
      <c r="R191" t="str">
        <f t="shared" si="15"/>
        <v>drama</v>
      </c>
      <c r="S191" s="10">
        <f t="shared" si="16"/>
        <v>42556.690706018519</v>
      </c>
      <c r="T191" s="10">
        <f t="shared" si="17"/>
        <v>42616.690706018519</v>
      </c>
    </row>
    <row r="192" spans="1:20" ht="42.6" customHeight="1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5">
        <f t="shared" si="12"/>
        <v>4.1666666666666666E-3</v>
      </c>
      <c r="P192" s="6">
        <f t="shared" si="13"/>
        <v>50</v>
      </c>
      <c r="Q192" t="str">
        <f t="shared" si="14"/>
        <v>film &amp; video</v>
      </c>
      <c r="R192" t="str">
        <f t="shared" si="15"/>
        <v>drama</v>
      </c>
      <c r="S192" s="10">
        <f t="shared" si="16"/>
        <v>42527.650995370372</v>
      </c>
      <c r="T192" s="10">
        <f t="shared" si="17"/>
        <v>42537.650995370372</v>
      </c>
    </row>
    <row r="193" spans="1:20" ht="42.6" customHeight="1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5">
        <f t="shared" si="12"/>
        <v>0.05</v>
      </c>
      <c r="P193" s="6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0">
        <f t="shared" si="16"/>
        <v>42239.441412037035</v>
      </c>
      <c r="T193" s="10">
        <f t="shared" si="17"/>
        <v>42279.441412037035</v>
      </c>
    </row>
    <row r="194" spans="1:20" ht="42.6" customHeight="1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5">
        <f t="shared" si="12"/>
        <v>1.7E-5</v>
      </c>
      <c r="P194" s="6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10">
        <f t="shared" si="16"/>
        <v>41899.792037037041</v>
      </c>
      <c r="T194" s="10">
        <f t="shared" si="17"/>
        <v>41929.792037037041</v>
      </c>
    </row>
    <row r="195" spans="1:20" ht="42.6" customHeight="1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5">
        <f t="shared" ref="O195:O258" si="18">E195/D195</f>
        <v>0</v>
      </c>
      <c r="P195" s="6" t="e">
        <f t="shared" ref="P195:P258" si="19">E195/L195</f>
        <v>#DIV/0!</v>
      </c>
      <c r="Q195" t="str">
        <f t="shared" ref="Q195:Q258" si="20">LEFT(N195,(FIND("/",N195))-1)</f>
        <v>film &amp; video</v>
      </c>
      <c r="R195" t="str">
        <f t="shared" ref="R195:R258" si="21">RIGHT(N195,LEN(N195)-FIND("/",N195))</f>
        <v>drama</v>
      </c>
      <c r="S195" s="10">
        <f t="shared" ref="S195:S258" si="22">(((J195/60)/60)/24)+DATE(1970,1,1)</f>
        <v>41911.934791666667</v>
      </c>
      <c r="T195" s="10">
        <f t="shared" ref="T195:T258" si="23">(((I195/60)/60)/24)+DATE(1970,1,1)</f>
        <v>41971.976458333331</v>
      </c>
    </row>
    <row r="196" spans="1:20" ht="42.6" customHeight="1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5">
        <f t="shared" si="18"/>
        <v>1.1999999999999999E-3</v>
      </c>
      <c r="P196" s="6">
        <f t="shared" si="19"/>
        <v>1</v>
      </c>
      <c r="Q196" t="str">
        <f t="shared" si="20"/>
        <v>film &amp; video</v>
      </c>
      <c r="R196" t="str">
        <f t="shared" si="21"/>
        <v>drama</v>
      </c>
      <c r="S196" s="10">
        <f t="shared" si="22"/>
        <v>42375.996886574074</v>
      </c>
      <c r="T196" s="10">
        <f t="shared" si="23"/>
        <v>42435.996886574074</v>
      </c>
    </row>
    <row r="197" spans="1:20" ht="42.6" customHeight="1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5">
        <f t="shared" si="18"/>
        <v>0</v>
      </c>
      <c r="P197" s="6" t="e">
        <f t="shared" si="19"/>
        <v>#DIV/0!</v>
      </c>
      <c r="Q197" t="str">
        <f t="shared" si="20"/>
        <v>film &amp; video</v>
      </c>
      <c r="R197" t="str">
        <f t="shared" si="21"/>
        <v>drama</v>
      </c>
      <c r="S197" s="10">
        <f t="shared" si="22"/>
        <v>42135.67050925926</v>
      </c>
      <c r="T197" s="10">
        <f t="shared" si="23"/>
        <v>42195.67050925926</v>
      </c>
    </row>
    <row r="198" spans="1:20" ht="42.6" customHeight="1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5">
        <f t="shared" si="18"/>
        <v>0.41857142857142859</v>
      </c>
      <c r="P198" s="6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0">
        <f t="shared" si="22"/>
        <v>42259.542800925927</v>
      </c>
      <c r="T198" s="10">
        <f t="shared" si="23"/>
        <v>42287.875</v>
      </c>
    </row>
    <row r="199" spans="1:20" ht="42.6" customHeight="1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5">
        <f t="shared" si="18"/>
        <v>0.1048</v>
      </c>
      <c r="P199" s="6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0">
        <f t="shared" si="22"/>
        <v>42741.848379629635</v>
      </c>
      <c r="T199" s="10">
        <f t="shared" si="23"/>
        <v>42783.875</v>
      </c>
    </row>
    <row r="200" spans="1:20" ht="42.6" customHeight="1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5">
        <f t="shared" si="18"/>
        <v>1.116E-2</v>
      </c>
      <c r="P200" s="6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0">
        <f t="shared" si="22"/>
        <v>41887.383356481485</v>
      </c>
      <c r="T200" s="10">
        <f t="shared" si="23"/>
        <v>41917.383356481485</v>
      </c>
    </row>
    <row r="201" spans="1:20" ht="42.6" customHeight="1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5">
        <f t="shared" si="18"/>
        <v>0</v>
      </c>
      <c r="P201" s="6" t="e">
        <f t="shared" si="19"/>
        <v>#DIV/0!</v>
      </c>
      <c r="Q201" t="str">
        <f t="shared" si="20"/>
        <v>film &amp; video</v>
      </c>
      <c r="R201" t="str">
        <f t="shared" si="21"/>
        <v>drama</v>
      </c>
      <c r="S201" s="10">
        <f t="shared" si="22"/>
        <v>42584.123865740738</v>
      </c>
      <c r="T201" s="10">
        <f t="shared" si="23"/>
        <v>42614.123865740738</v>
      </c>
    </row>
    <row r="202" spans="1:20" ht="42.6" customHeight="1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5">
        <f t="shared" si="18"/>
        <v>0.26192500000000002</v>
      </c>
      <c r="P202" s="6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0">
        <f t="shared" si="22"/>
        <v>41867.083368055559</v>
      </c>
      <c r="T202" s="10">
        <f t="shared" si="23"/>
        <v>41897.083368055559</v>
      </c>
    </row>
    <row r="203" spans="1:20" ht="42.6" customHeight="1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5">
        <f t="shared" si="18"/>
        <v>0.58461538461538465</v>
      </c>
      <c r="P203" s="6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0">
        <f t="shared" si="22"/>
        <v>42023.818622685183</v>
      </c>
      <c r="T203" s="10">
        <f t="shared" si="23"/>
        <v>42043.818622685183</v>
      </c>
    </row>
    <row r="204" spans="1:20" ht="42.6" customHeight="1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5">
        <f t="shared" si="18"/>
        <v>0</v>
      </c>
      <c r="P204" s="6" t="e">
        <f t="shared" si="19"/>
        <v>#DIV/0!</v>
      </c>
      <c r="Q204" t="str">
        <f t="shared" si="20"/>
        <v>film &amp; video</v>
      </c>
      <c r="R204" t="str">
        <f t="shared" si="21"/>
        <v>drama</v>
      </c>
      <c r="S204" s="10">
        <f t="shared" si="22"/>
        <v>42255.927824074075</v>
      </c>
      <c r="T204" s="10">
        <f t="shared" si="23"/>
        <v>42285.874305555553</v>
      </c>
    </row>
    <row r="205" spans="1:20" ht="42.6" customHeight="1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5">
        <f t="shared" si="18"/>
        <v>0.2984</v>
      </c>
      <c r="P205" s="6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0">
        <f t="shared" si="22"/>
        <v>41973.847962962958</v>
      </c>
      <c r="T205" s="10">
        <f t="shared" si="23"/>
        <v>42033.847962962958</v>
      </c>
    </row>
    <row r="206" spans="1:20" ht="42.6" customHeight="1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5">
        <f t="shared" si="18"/>
        <v>0.50721666666666665</v>
      </c>
      <c r="P206" s="6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0">
        <f t="shared" si="22"/>
        <v>42556.583368055552</v>
      </c>
      <c r="T206" s="10">
        <f t="shared" si="23"/>
        <v>42586.583368055552</v>
      </c>
    </row>
    <row r="207" spans="1:20" ht="42.6" customHeight="1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5">
        <f t="shared" si="18"/>
        <v>0.16250000000000001</v>
      </c>
      <c r="P207" s="6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0">
        <f t="shared" si="22"/>
        <v>42248.632199074069</v>
      </c>
      <c r="T207" s="10">
        <f t="shared" si="23"/>
        <v>42283.632199074069</v>
      </c>
    </row>
    <row r="208" spans="1:20" ht="42.6" customHeight="1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5">
        <f t="shared" si="18"/>
        <v>0</v>
      </c>
      <c r="P208" s="6" t="e">
        <f t="shared" si="19"/>
        <v>#DIV/0!</v>
      </c>
      <c r="Q208" t="str">
        <f t="shared" si="20"/>
        <v>film &amp; video</v>
      </c>
      <c r="R208" t="str">
        <f t="shared" si="21"/>
        <v>drama</v>
      </c>
      <c r="S208" s="10">
        <f t="shared" si="22"/>
        <v>42567.004432870366</v>
      </c>
      <c r="T208" s="10">
        <f t="shared" si="23"/>
        <v>42588.004432870366</v>
      </c>
    </row>
    <row r="209" spans="1:20" ht="42.6" customHeight="1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5">
        <f t="shared" si="18"/>
        <v>0.15214285714285714</v>
      </c>
      <c r="P209" s="6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0">
        <f t="shared" si="22"/>
        <v>41978.197199074071</v>
      </c>
      <c r="T209" s="10">
        <f t="shared" si="23"/>
        <v>42008.197199074071</v>
      </c>
    </row>
    <row r="210" spans="1:20" ht="42.6" customHeight="1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5">
        <f t="shared" si="18"/>
        <v>0</v>
      </c>
      <c r="P210" s="6" t="e">
        <f t="shared" si="19"/>
        <v>#DIV/0!</v>
      </c>
      <c r="Q210" t="str">
        <f t="shared" si="20"/>
        <v>film &amp; video</v>
      </c>
      <c r="R210" t="str">
        <f t="shared" si="21"/>
        <v>drama</v>
      </c>
      <c r="S210" s="10">
        <f t="shared" si="22"/>
        <v>41959.369988425926</v>
      </c>
      <c r="T210" s="10">
        <f t="shared" si="23"/>
        <v>41989.369988425926</v>
      </c>
    </row>
    <row r="211" spans="1:20" ht="42.6" customHeight="1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5">
        <f t="shared" si="18"/>
        <v>0</v>
      </c>
      <c r="P211" s="6" t="e">
        <f t="shared" si="19"/>
        <v>#DIV/0!</v>
      </c>
      <c r="Q211" t="str">
        <f t="shared" si="20"/>
        <v>film &amp; video</v>
      </c>
      <c r="R211" t="str">
        <f t="shared" si="21"/>
        <v>drama</v>
      </c>
      <c r="S211" s="10">
        <f t="shared" si="22"/>
        <v>42165.922858796301</v>
      </c>
      <c r="T211" s="10">
        <f t="shared" si="23"/>
        <v>42195.922858796301</v>
      </c>
    </row>
    <row r="212" spans="1:20" ht="42.6" customHeight="1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5">
        <f t="shared" si="18"/>
        <v>0.2525</v>
      </c>
      <c r="P212" s="6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0">
        <f t="shared" si="22"/>
        <v>42249.064722222218</v>
      </c>
      <c r="T212" s="10">
        <f t="shared" si="23"/>
        <v>42278.208333333328</v>
      </c>
    </row>
    <row r="213" spans="1:20" ht="42.6" customHeight="1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5">
        <f t="shared" si="18"/>
        <v>0.44600000000000001</v>
      </c>
      <c r="P213" s="6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0">
        <f t="shared" si="22"/>
        <v>42236.159918981488</v>
      </c>
      <c r="T213" s="10">
        <f t="shared" si="23"/>
        <v>42266.159918981488</v>
      </c>
    </row>
    <row r="214" spans="1:20" ht="42.6" customHeight="1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5">
        <f t="shared" si="18"/>
        <v>1.5873015873015873E-4</v>
      </c>
      <c r="P214" s="6">
        <f t="shared" si="19"/>
        <v>1</v>
      </c>
      <c r="Q214" t="str">
        <f t="shared" si="20"/>
        <v>film &amp; video</v>
      </c>
      <c r="R214" t="str">
        <f t="shared" si="21"/>
        <v>drama</v>
      </c>
      <c r="S214" s="10">
        <f t="shared" si="22"/>
        <v>42416.881018518514</v>
      </c>
      <c r="T214" s="10">
        <f t="shared" si="23"/>
        <v>42476.839351851857</v>
      </c>
    </row>
    <row r="215" spans="1:20" ht="42.6" customHeight="1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5">
        <f t="shared" si="18"/>
        <v>4.0000000000000002E-4</v>
      </c>
      <c r="P215" s="6">
        <f t="shared" si="19"/>
        <v>20</v>
      </c>
      <c r="Q215" t="str">
        <f t="shared" si="20"/>
        <v>film &amp; video</v>
      </c>
      <c r="R215" t="str">
        <f t="shared" si="21"/>
        <v>drama</v>
      </c>
      <c r="S215" s="10">
        <f t="shared" si="22"/>
        <v>42202.594293981485</v>
      </c>
      <c r="T215" s="10">
        <f t="shared" si="23"/>
        <v>42232.587974537033</v>
      </c>
    </row>
    <row r="216" spans="1:20" ht="42.6" customHeight="1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5">
        <f t="shared" si="18"/>
        <v>8.0000000000000007E-5</v>
      </c>
      <c r="P216" s="6">
        <f t="shared" si="19"/>
        <v>1</v>
      </c>
      <c r="Q216" t="str">
        <f t="shared" si="20"/>
        <v>film &amp; video</v>
      </c>
      <c r="R216" t="str">
        <f t="shared" si="21"/>
        <v>drama</v>
      </c>
      <c r="S216" s="10">
        <f t="shared" si="22"/>
        <v>42009.64061342593</v>
      </c>
      <c r="T216" s="10">
        <f t="shared" si="23"/>
        <v>42069.64061342593</v>
      </c>
    </row>
    <row r="217" spans="1:20" ht="42.6" customHeight="1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5">
        <f t="shared" si="18"/>
        <v>2.2727272727272726E-3</v>
      </c>
      <c r="P217" s="6">
        <f t="shared" si="19"/>
        <v>10</v>
      </c>
      <c r="Q217" t="str">
        <f t="shared" si="20"/>
        <v>film &amp; video</v>
      </c>
      <c r="R217" t="str">
        <f t="shared" si="21"/>
        <v>drama</v>
      </c>
      <c r="S217" s="10">
        <f t="shared" si="22"/>
        <v>42375.230115740742</v>
      </c>
      <c r="T217" s="10">
        <f t="shared" si="23"/>
        <v>42417.999305555553</v>
      </c>
    </row>
    <row r="218" spans="1:20" ht="42.6" customHeight="1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5">
        <f t="shared" si="18"/>
        <v>0.55698440000000005</v>
      </c>
      <c r="P218" s="6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0">
        <f t="shared" si="22"/>
        <v>42066.958761574075</v>
      </c>
      <c r="T218" s="10">
        <f t="shared" si="23"/>
        <v>42116.917094907403</v>
      </c>
    </row>
    <row r="219" spans="1:20" ht="42.6" customHeight="1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5">
        <f t="shared" si="18"/>
        <v>0.11942999999999999</v>
      </c>
      <c r="P219" s="6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0">
        <f t="shared" si="22"/>
        <v>41970.64061342593</v>
      </c>
      <c r="T219" s="10">
        <f t="shared" si="23"/>
        <v>42001.64061342593</v>
      </c>
    </row>
    <row r="220" spans="1:20" ht="42.6" customHeight="1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5">
        <f t="shared" si="18"/>
        <v>0.02</v>
      </c>
      <c r="P220" s="6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0">
        <f t="shared" si="22"/>
        <v>42079.628344907411</v>
      </c>
      <c r="T220" s="10">
        <f t="shared" si="23"/>
        <v>42139.628344907411</v>
      </c>
    </row>
    <row r="221" spans="1:20" ht="42.6" customHeight="1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5">
        <f t="shared" si="18"/>
        <v>0.17630000000000001</v>
      </c>
      <c r="P221" s="6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0">
        <f t="shared" si="22"/>
        <v>42429.326678240745</v>
      </c>
      <c r="T221" s="10">
        <f t="shared" si="23"/>
        <v>42461.290972222225</v>
      </c>
    </row>
    <row r="222" spans="1:20" ht="42.6" customHeight="1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5">
        <f t="shared" si="18"/>
        <v>7.1999999999999998E-3</v>
      </c>
      <c r="P222" s="6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0">
        <f t="shared" si="22"/>
        <v>42195.643865740742</v>
      </c>
      <c r="T222" s="10">
        <f t="shared" si="23"/>
        <v>42236.837499999994</v>
      </c>
    </row>
    <row r="223" spans="1:20" ht="42.6" customHeight="1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5">
        <f t="shared" si="18"/>
        <v>0</v>
      </c>
      <c r="P223" s="6" t="e">
        <f t="shared" si="19"/>
        <v>#DIV/0!</v>
      </c>
      <c r="Q223" t="str">
        <f t="shared" si="20"/>
        <v>film &amp; video</v>
      </c>
      <c r="R223" t="str">
        <f t="shared" si="21"/>
        <v>drama</v>
      </c>
      <c r="S223" s="10">
        <f t="shared" si="22"/>
        <v>42031.837546296301</v>
      </c>
      <c r="T223" s="10">
        <f t="shared" si="23"/>
        <v>42091.79587962963</v>
      </c>
    </row>
    <row r="224" spans="1:20" ht="42.6" customHeight="1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5">
        <f t="shared" si="18"/>
        <v>0.13</v>
      </c>
      <c r="P224" s="6">
        <f t="shared" si="19"/>
        <v>65</v>
      </c>
      <c r="Q224" t="str">
        <f t="shared" si="20"/>
        <v>film &amp; video</v>
      </c>
      <c r="R224" t="str">
        <f t="shared" si="21"/>
        <v>drama</v>
      </c>
      <c r="S224" s="10">
        <f t="shared" si="22"/>
        <v>42031.769884259258</v>
      </c>
      <c r="T224" s="10">
        <f t="shared" si="23"/>
        <v>42090.110416666663</v>
      </c>
    </row>
    <row r="225" spans="1:20" ht="42.6" customHeight="1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5">
        <f t="shared" si="18"/>
        <v>0</v>
      </c>
      <c r="P225" s="6" t="e">
        <f t="shared" si="19"/>
        <v>#DIV/0!</v>
      </c>
      <c r="Q225" t="str">
        <f t="shared" si="20"/>
        <v>film &amp; video</v>
      </c>
      <c r="R225" t="str">
        <f t="shared" si="21"/>
        <v>drama</v>
      </c>
      <c r="S225" s="10">
        <f t="shared" si="22"/>
        <v>42482.048032407409</v>
      </c>
      <c r="T225" s="10">
        <f t="shared" si="23"/>
        <v>42512.045138888891</v>
      </c>
    </row>
    <row r="226" spans="1:20" ht="42.6" customHeight="1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5">
        <f t="shared" si="18"/>
        <v>0</v>
      </c>
      <c r="P226" s="6" t="e">
        <f t="shared" si="19"/>
        <v>#DIV/0!</v>
      </c>
      <c r="Q226" t="str">
        <f t="shared" si="20"/>
        <v>film &amp; video</v>
      </c>
      <c r="R226" t="str">
        <f t="shared" si="21"/>
        <v>drama</v>
      </c>
      <c r="S226" s="10">
        <f t="shared" si="22"/>
        <v>42135.235254629632</v>
      </c>
      <c r="T226" s="10">
        <f t="shared" si="23"/>
        <v>42195.235254629632</v>
      </c>
    </row>
    <row r="227" spans="1:20" ht="42.6" customHeight="1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5">
        <f t="shared" si="18"/>
        <v>0</v>
      </c>
      <c r="P227" s="6" t="e">
        <f t="shared" si="19"/>
        <v>#DIV/0!</v>
      </c>
      <c r="Q227" t="str">
        <f t="shared" si="20"/>
        <v>film &amp; video</v>
      </c>
      <c r="R227" t="str">
        <f t="shared" si="21"/>
        <v>drama</v>
      </c>
      <c r="S227" s="10">
        <f t="shared" si="22"/>
        <v>42438.961273148147</v>
      </c>
      <c r="T227" s="10">
        <f t="shared" si="23"/>
        <v>42468.919606481482</v>
      </c>
    </row>
    <row r="228" spans="1:20" ht="42.6" customHeight="1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5">
        <f t="shared" si="18"/>
        <v>8.6206896551724137E-3</v>
      </c>
      <c r="P228" s="6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0">
        <f t="shared" si="22"/>
        <v>42106.666018518517</v>
      </c>
      <c r="T228" s="10">
        <f t="shared" si="23"/>
        <v>42155.395138888889</v>
      </c>
    </row>
    <row r="229" spans="1:20" ht="42.6" customHeight="1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5">
        <f t="shared" si="18"/>
        <v>0</v>
      </c>
      <c r="P229" s="6" t="e">
        <f t="shared" si="19"/>
        <v>#DIV/0!</v>
      </c>
      <c r="Q229" t="str">
        <f t="shared" si="20"/>
        <v>film &amp; video</v>
      </c>
      <c r="R229" t="str">
        <f t="shared" si="21"/>
        <v>drama</v>
      </c>
      <c r="S229" s="10">
        <f t="shared" si="22"/>
        <v>42164.893993055557</v>
      </c>
      <c r="T229" s="10">
        <f t="shared" si="23"/>
        <v>42194.893993055557</v>
      </c>
    </row>
    <row r="230" spans="1:20" ht="42.6" customHeight="1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5">
        <f t="shared" si="18"/>
        <v>0</v>
      </c>
      <c r="P230" s="6" t="e">
        <f t="shared" si="19"/>
        <v>#DIV/0!</v>
      </c>
      <c r="Q230" t="str">
        <f t="shared" si="20"/>
        <v>film &amp; video</v>
      </c>
      <c r="R230" t="str">
        <f t="shared" si="21"/>
        <v>drama</v>
      </c>
      <c r="S230" s="10">
        <f t="shared" si="22"/>
        <v>42096.686400462961</v>
      </c>
      <c r="T230" s="10">
        <f t="shared" si="23"/>
        <v>42156.686400462961</v>
      </c>
    </row>
    <row r="231" spans="1:20" ht="42.6" customHeight="1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5">
        <f t="shared" si="18"/>
        <v>0</v>
      </c>
      <c r="P231" s="6" t="e">
        <f t="shared" si="19"/>
        <v>#DIV/0!</v>
      </c>
      <c r="Q231" t="str">
        <f t="shared" si="20"/>
        <v>film &amp; video</v>
      </c>
      <c r="R231" t="str">
        <f t="shared" si="21"/>
        <v>drama</v>
      </c>
      <c r="S231" s="10">
        <f t="shared" si="22"/>
        <v>42383.933993055558</v>
      </c>
      <c r="T231" s="10">
        <f t="shared" si="23"/>
        <v>42413.933993055558</v>
      </c>
    </row>
    <row r="232" spans="1:20" ht="42.6" customHeight="1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5">
        <f t="shared" si="18"/>
        <v>4.0000000000000001E-3</v>
      </c>
      <c r="P232" s="6">
        <f t="shared" si="19"/>
        <v>30</v>
      </c>
      <c r="Q232" t="str">
        <f t="shared" si="20"/>
        <v>film &amp; video</v>
      </c>
      <c r="R232" t="str">
        <f t="shared" si="21"/>
        <v>drama</v>
      </c>
      <c r="S232" s="10">
        <f t="shared" si="22"/>
        <v>42129.777210648142</v>
      </c>
      <c r="T232" s="10">
        <f t="shared" si="23"/>
        <v>42159.777210648142</v>
      </c>
    </row>
    <row r="233" spans="1:20" ht="42.6" customHeight="1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5">
        <f t="shared" si="18"/>
        <v>0</v>
      </c>
      <c r="P233" s="6" t="e">
        <f t="shared" si="19"/>
        <v>#DIV/0!</v>
      </c>
      <c r="Q233" t="str">
        <f t="shared" si="20"/>
        <v>film &amp; video</v>
      </c>
      <c r="R233" t="str">
        <f t="shared" si="21"/>
        <v>drama</v>
      </c>
      <c r="S233" s="10">
        <f t="shared" si="22"/>
        <v>42341.958923611113</v>
      </c>
      <c r="T233" s="10">
        <f t="shared" si="23"/>
        <v>42371.958923611113</v>
      </c>
    </row>
    <row r="234" spans="1:20" ht="42.6" customHeight="1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5">
        <f t="shared" si="18"/>
        <v>2.75E-2</v>
      </c>
      <c r="P234" s="6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0">
        <f t="shared" si="22"/>
        <v>42032.82576388889</v>
      </c>
      <c r="T234" s="10">
        <f t="shared" si="23"/>
        <v>42062.82576388889</v>
      </c>
    </row>
    <row r="235" spans="1:20" ht="42.6" customHeight="1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5">
        <f t="shared" si="18"/>
        <v>0</v>
      </c>
      <c r="P235" s="6" t="e">
        <f t="shared" si="19"/>
        <v>#DIV/0!</v>
      </c>
      <c r="Q235" t="str">
        <f t="shared" si="20"/>
        <v>film &amp; video</v>
      </c>
      <c r="R235" t="str">
        <f t="shared" si="21"/>
        <v>drama</v>
      </c>
      <c r="S235" s="10">
        <f t="shared" si="22"/>
        <v>42612.911712962959</v>
      </c>
      <c r="T235" s="10">
        <f t="shared" si="23"/>
        <v>42642.911712962959</v>
      </c>
    </row>
    <row r="236" spans="1:20" ht="42.6" customHeight="1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5">
        <f t="shared" si="18"/>
        <v>0.40100000000000002</v>
      </c>
      <c r="P236" s="6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0">
        <f t="shared" si="22"/>
        <v>42136.035405092596</v>
      </c>
      <c r="T236" s="10">
        <f t="shared" si="23"/>
        <v>42176.035405092596</v>
      </c>
    </row>
    <row r="237" spans="1:20" ht="42.6" customHeight="1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5">
        <f t="shared" si="18"/>
        <v>0</v>
      </c>
      <c r="P237" s="6" t="e">
        <f t="shared" si="19"/>
        <v>#DIV/0!</v>
      </c>
      <c r="Q237" t="str">
        <f t="shared" si="20"/>
        <v>film &amp; video</v>
      </c>
      <c r="R237" t="str">
        <f t="shared" si="21"/>
        <v>drama</v>
      </c>
      <c r="S237" s="10">
        <f t="shared" si="22"/>
        <v>42164.908530092594</v>
      </c>
      <c r="T237" s="10">
        <f t="shared" si="23"/>
        <v>42194.908530092594</v>
      </c>
    </row>
    <row r="238" spans="1:20" ht="42.6" customHeight="1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5">
        <f t="shared" si="18"/>
        <v>0</v>
      </c>
      <c r="P238" s="6" t="e">
        <f t="shared" si="19"/>
        <v>#DIV/0!</v>
      </c>
      <c r="Q238" t="str">
        <f t="shared" si="20"/>
        <v>film &amp; video</v>
      </c>
      <c r="R238" t="str">
        <f t="shared" si="21"/>
        <v>drama</v>
      </c>
      <c r="S238" s="10">
        <f t="shared" si="22"/>
        <v>42321.08447916666</v>
      </c>
      <c r="T238" s="10">
        <f t="shared" si="23"/>
        <v>42374</v>
      </c>
    </row>
    <row r="239" spans="1:20" ht="42.6" customHeight="1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5">
        <f t="shared" si="18"/>
        <v>3.3333333333333335E-3</v>
      </c>
      <c r="P239" s="6">
        <f t="shared" si="19"/>
        <v>50</v>
      </c>
      <c r="Q239" t="str">
        <f t="shared" si="20"/>
        <v>film &amp; video</v>
      </c>
      <c r="R239" t="str">
        <f t="shared" si="21"/>
        <v>drama</v>
      </c>
      <c r="S239" s="10">
        <f t="shared" si="22"/>
        <v>42377.577187499999</v>
      </c>
      <c r="T239" s="10">
        <f t="shared" si="23"/>
        <v>42437.577187499999</v>
      </c>
    </row>
    <row r="240" spans="1:20" ht="42.6" customHeight="1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5">
        <f t="shared" si="18"/>
        <v>0</v>
      </c>
      <c r="P240" s="6" t="e">
        <f t="shared" si="19"/>
        <v>#DIV/0!</v>
      </c>
      <c r="Q240" t="str">
        <f t="shared" si="20"/>
        <v>film &amp; video</v>
      </c>
      <c r="R240" t="str">
        <f t="shared" si="21"/>
        <v>drama</v>
      </c>
      <c r="S240" s="10">
        <f t="shared" si="22"/>
        <v>42713.962499999994</v>
      </c>
      <c r="T240" s="10">
        <f t="shared" si="23"/>
        <v>42734.375</v>
      </c>
    </row>
    <row r="241" spans="1:20" ht="42.6" customHeight="1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5">
        <f t="shared" si="18"/>
        <v>0.25</v>
      </c>
      <c r="P241" s="6">
        <f t="shared" si="19"/>
        <v>50</v>
      </c>
      <c r="Q241" t="str">
        <f t="shared" si="20"/>
        <v>film &amp; video</v>
      </c>
      <c r="R241" t="str">
        <f t="shared" si="21"/>
        <v>drama</v>
      </c>
      <c r="S241" s="10">
        <f t="shared" si="22"/>
        <v>42297.110300925924</v>
      </c>
      <c r="T241" s="10">
        <f t="shared" si="23"/>
        <v>42316.5</v>
      </c>
    </row>
    <row r="242" spans="1:20" ht="42.6" hidden="1" customHeight="1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5">
        <f t="shared" si="18"/>
        <v>1.0763413333333334</v>
      </c>
      <c r="P242" s="6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10">
        <f t="shared" si="22"/>
        <v>41354.708460648151</v>
      </c>
      <c r="T242" s="10">
        <f t="shared" si="23"/>
        <v>41399.708460648151</v>
      </c>
    </row>
    <row r="243" spans="1:20" ht="42.6" hidden="1" customHeight="1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5">
        <f t="shared" si="18"/>
        <v>1.1263736263736264</v>
      </c>
      <c r="P243" s="6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10">
        <f t="shared" si="22"/>
        <v>41949.697962962964</v>
      </c>
      <c r="T243" s="10">
        <f t="shared" si="23"/>
        <v>41994.697962962964</v>
      </c>
    </row>
    <row r="244" spans="1:20" ht="42.6" hidden="1" customHeight="1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5">
        <f t="shared" si="18"/>
        <v>1.1346153846153846</v>
      </c>
      <c r="P244" s="6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10">
        <f t="shared" si="22"/>
        <v>40862.492939814816</v>
      </c>
      <c r="T244" s="10">
        <f t="shared" si="23"/>
        <v>40897.492939814816</v>
      </c>
    </row>
    <row r="245" spans="1:20" ht="42.6" hidden="1" customHeight="1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5">
        <f t="shared" si="18"/>
        <v>1.0259199999999999</v>
      </c>
      <c r="P245" s="6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10">
        <f t="shared" si="22"/>
        <v>41662.047500000001</v>
      </c>
      <c r="T245" s="10">
        <f t="shared" si="23"/>
        <v>41692.047500000001</v>
      </c>
    </row>
    <row r="246" spans="1:20" ht="42.6" hidden="1" customHeight="1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5">
        <f t="shared" si="18"/>
        <v>1.1375714285714287</v>
      </c>
      <c r="P246" s="6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10">
        <f t="shared" si="22"/>
        <v>40213.323599537034</v>
      </c>
      <c r="T246" s="10">
        <f t="shared" si="23"/>
        <v>40253.29583333333</v>
      </c>
    </row>
    <row r="247" spans="1:20" ht="42.6" hidden="1" customHeight="1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5">
        <f t="shared" si="18"/>
        <v>1.0371999999999999</v>
      </c>
      <c r="P247" s="6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10">
        <f t="shared" si="22"/>
        <v>41107.053067129629</v>
      </c>
      <c r="T247" s="10">
        <f t="shared" si="23"/>
        <v>41137.053067129629</v>
      </c>
    </row>
    <row r="248" spans="1:20" ht="42.6" hidden="1" customHeight="1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5">
        <f t="shared" si="18"/>
        <v>3.0546000000000002</v>
      </c>
      <c r="P248" s="6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10">
        <f t="shared" si="22"/>
        <v>40480.363483796296</v>
      </c>
      <c r="T248" s="10">
        <f t="shared" si="23"/>
        <v>40530.405150462961</v>
      </c>
    </row>
    <row r="249" spans="1:20" ht="42.6" hidden="1" customHeight="1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5">
        <f t="shared" si="18"/>
        <v>1.341</v>
      </c>
      <c r="P249" s="6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10">
        <f t="shared" si="22"/>
        <v>40430.604328703703</v>
      </c>
      <c r="T249" s="10">
        <f t="shared" si="23"/>
        <v>40467.152083333334</v>
      </c>
    </row>
    <row r="250" spans="1:20" ht="42.6" hidden="1" customHeight="1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5">
        <f t="shared" si="18"/>
        <v>1.0133294117647058</v>
      </c>
      <c r="P250" s="6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10">
        <f t="shared" si="22"/>
        <v>40870.774409722224</v>
      </c>
      <c r="T250" s="10">
        <f t="shared" si="23"/>
        <v>40915.774409722224</v>
      </c>
    </row>
    <row r="251" spans="1:20" ht="42.6" hidden="1" customHeight="1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5">
        <f t="shared" si="18"/>
        <v>1.1292</v>
      </c>
      <c r="P251" s="6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10">
        <f t="shared" si="22"/>
        <v>40332.923842592594</v>
      </c>
      <c r="T251" s="10">
        <f t="shared" si="23"/>
        <v>40412.736111111109</v>
      </c>
    </row>
    <row r="252" spans="1:20" ht="42.6" hidden="1" customHeight="1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5">
        <f t="shared" si="18"/>
        <v>1.0558333333333334</v>
      </c>
      <c r="P252" s="6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10">
        <f t="shared" si="22"/>
        <v>41401.565868055557</v>
      </c>
      <c r="T252" s="10">
        <f t="shared" si="23"/>
        <v>41431.565868055557</v>
      </c>
    </row>
    <row r="253" spans="1:20" ht="42.6" hidden="1" customHeight="1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5">
        <f t="shared" si="18"/>
        <v>1.2557142857142858</v>
      </c>
      <c r="P253" s="6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10">
        <f t="shared" si="22"/>
        <v>41013.787569444445</v>
      </c>
      <c r="T253" s="10">
        <f t="shared" si="23"/>
        <v>41045.791666666664</v>
      </c>
    </row>
    <row r="254" spans="1:20" ht="42.6" hidden="1" customHeight="1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5">
        <f t="shared" si="18"/>
        <v>1.8455999999999999</v>
      </c>
      <c r="P254" s="6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10">
        <f t="shared" si="22"/>
        <v>40266.662708333337</v>
      </c>
      <c r="T254" s="10">
        <f t="shared" si="23"/>
        <v>40330.165972222225</v>
      </c>
    </row>
    <row r="255" spans="1:20" ht="42.6" hidden="1" customHeight="1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5">
        <f t="shared" si="18"/>
        <v>1.0073333333333334</v>
      </c>
      <c r="P255" s="6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10">
        <f t="shared" si="22"/>
        <v>40924.650868055556</v>
      </c>
      <c r="T255" s="10">
        <f t="shared" si="23"/>
        <v>40954.650868055556</v>
      </c>
    </row>
    <row r="256" spans="1:20" ht="42.6" hidden="1" customHeight="1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5">
        <f t="shared" si="18"/>
        <v>1.1694724999999999</v>
      </c>
      <c r="P256" s="6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10">
        <f t="shared" si="22"/>
        <v>42263.952662037031</v>
      </c>
      <c r="T256" s="10">
        <f t="shared" si="23"/>
        <v>42294.083333333328</v>
      </c>
    </row>
    <row r="257" spans="1:20" ht="42.6" hidden="1" customHeight="1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5">
        <f t="shared" si="18"/>
        <v>1.0673325</v>
      </c>
      <c r="P257" s="6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10">
        <f t="shared" si="22"/>
        <v>40588.526412037041</v>
      </c>
      <c r="T257" s="10">
        <f t="shared" si="23"/>
        <v>40618.48474537037</v>
      </c>
    </row>
    <row r="258" spans="1:20" ht="42.6" hidden="1" customHeight="1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5">
        <f t="shared" si="18"/>
        <v>1.391</v>
      </c>
      <c r="P258" s="6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10">
        <f t="shared" si="22"/>
        <v>41319.769293981481</v>
      </c>
      <c r="T258" s="10">
        <f t="shared" si="23"/>
        <v>41349.769293981481</v>
      </c>
    </row>
    <row r="259" spans="1:20" ht="42.6" hidden="1" customHeight="1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5">
        <f t="shared" ref="O259:O322" si="24">E259/D259</f>
        <v>1.0672648571428571</v>
      </c>
      <c r="P259" s="6">
        <f t="shared" ref="P259:P322" si="25">E259/L259</f>
        <v>66.70405357142856</v>
      </c>
      <c r="Q259" t="str">
        <f t="shared" ref="Q259:Q322" si="26">LEFT(N259,(FIND("/",N259))-1)</f>
        <v>film &amp; video</v>
      </c>
      <c r="R259" t="str">
        <f t="shared" ref="R259:R322" si="27">RIGHT(N259,LEN(N259)-FIND("/",N259))</f>
        <v>documentary</v>
      </c>
      <c r="S259" s="10">
        <f t="shared" ref="S259:S322" si="28">(((J259/60)/60)/24)+DATE(1970,1,1)</f>
        <v>42479.626875000002</v>
      </c>
      <c r="T259" s="10">
        <f t="shared" ref="T259:T322" si="29">(((I259/60)/60)/24)+DATE(1970,1,1)</f>
        <v>42509.626875000002</v>
      </c>
    </row>
    <row r="260" spans="1:20" ht="42.6" hidden="1" customHeight="1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5">
        <f t="shared" si="24"/>
        <v>1.9114</v>
      </c>
      <c r="P260" s="6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10">
        <f t="shared" si="28"/>
        <v>40682.051689814813</v>
      </c>
      <c r="T260" s="10">
        <f t="shared" si="29"/>
        <v>40712.051689814813</v>
      </c>
    </row>
    <row r="261" spans="1:20" ht="42.6" hidden="1" customHeight="1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5">
        <f t="shared" si="24"/>
        <v>1.3193789333333332</v>
      </c>
      <c r="P261" s="6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10">
        <f t="shared" si="28"/>
        <v>42072.738067129627</v>
      </c>
      <c r="T261" s="10">
        <f t="shared" si="29"/>
        <v>42102.738067129627</v>
      </c>
    </row>
    <row r="262" spans="1:20" ht="42.6" hidden="1" customHeight="1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5">
        <f t="shared" si="24"/>
        <v>1.0640000000000001</v>
      </c>
      <c r="P262" s="6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10">
        <f t="shared" si="28"/>
        <v>40330.755543981482</v>
      </c>
      <c r="T262" s="10">
        <f t="shared" si="29"/>
        <v>40376.415972222225</v>
      </c>
    </row>
    <row r="263" spans="1:20" ht="42.6" hidden="1" customHeight="1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5">
        <f t="shared" si="24"/>
        <v>1.0740000000000001</v>
      </c>
      <c r="P263" s="6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10">
        <f t="shared" si="28"/>
        <v>41017.885462962964</v>
      </c>
      <c r="T263" s="10">
        <f t="shared" si="29"/>
        <v>41067.621527777781</v>
      </c>
    </row>
    <row r="264" spans="1:20" ht="42.6" hidden="1" customHeight="1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5">
        <f t="shared" si="24"/>
        <v>2.4</v>
      </c>
      <c r="P264" s="6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10">
        <f t="shared" si="28"/>
        <v>40555.24800925926</v>
      </c>
      <c r="T264" s="10">
        <f t="shared" si="29"/>
        <v>40600.24800925926</v>
      </c>
    </row>
    <row r="265" spans="1:20" ht="42.6" hidden="1" customHeight="1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5">
        <f t="shared" si="24"/>
        <v>1.1808107999999999</v>
      </c>
      <c r="P265" s="6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10">
        <f t="shared" si="28"/>
        <v>41149.954791666663</v>
      </c>
      <c r="T265" s="10">
        <f t="shared" si="29"/>
        <v>41179.954791666663</v>
      </c>
    </row>
    <row r="266" spans="1:20" ht="42.6" hidden="1" customHeight="1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5">
        <f t="shared" si="24"/>
        <v>1.1819999999999999</v>
      </c>
      <c r="P266" s="6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10">
        <f t="shared" si="28"/>
        <v>41010.620312500003</v>
      </c>
      <c r="T266" s="10">
        <f t="shared" si="29"/>
        <v>41040.620312500003</v>
      </c>
    </row>
    <row r="267" spans="1:20" ht="42.6" hidden="1" customHeight="1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5">
        <f t="shared" si="24"/>
        <v>1.111</v>
      </c>
      <c r="P267" s="6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10">
        <f t="shared" si="28"/>
        <v>40267.245717592588</v>
      </c>
      <c r="T267" s="10">
        <f t="shared" si="29"/>
        <v>40308.844444444447</v>
      </c>
    </row>
    <row r="268" spans="1:20" ht="42.6" hidden="1" customHeight="1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5">
        <f t="shared" si="24"/>
        <v>1.4550000000000001</v>
      </c>
      <c r="P268" s="6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10">
        <f t="shared" si="28"/>
        <v>40205.174849537041</v>
      </c>
      <c r="T268" s="10">
        <f t="shared" si="29"/>
        <v>40291.160416666666</v>
      </c>
    </row>
    <row r="269" spans="1:20" ht="42.6" hidden="1" customHeight="1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5">
        <f t="shared" si="24"/>
        <v>1.3162883248730965</v>
      </c>
      <c r="P269" s="6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10">
        <f t="shared" si="28"/>
        <v>41785.452534722222</v>
      </c>
      <c r="T269" s="10">
        <f t="shared" si="29"/>
        <v>41815.452534722222</v>
      </c>
    </row>
    <row r="270" spans="1:20" ht="42.6" hidden="1" customHeight="1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5">
        <f t="shared" si="24"/>
        <v>1.1140000000000001</v>
      </c>
      <c r="P270" s="6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10">
        <f t="shared" si="28"/>
        <v>40809.15252314815</v>
      </c>
      <c r="T270" s="10">
        <f t="shared" si="29"/>
        <v>40854.194189814814</v>
      </c>
    </row>
    <row r="271" spans="1:20" ht="42.6" hidden="1" customHeight="1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5">
        <f t="shared" si="24"/>
        <v>1.4723377</v>
      </c>
      <c r="P271" s="6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10">
        <f t="shared" si="28"/>
        <v>42758.197013888886</v>
      </c>
      <c r="T271" s="10">
        <f t="shared" si="29"/>
        <v>42788.197013888886</v>
      </c>
    </row>
    <row r="272" spans="1:20" ht="42.6" hidden="1" customHeight="1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5">
        <f t="shared" si="24"/>
        <v>1.5260869565217392</v>
      </c>
      <c r="P272" s="6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10">
        <f t="shared" si="28"/>
        <v>40637.866550925923</v>
      </c>
      <c r="T272" s="10">
        <f t="shared" si="29"/>
        <v>40688.166666666664</v>
      </c>
    </row>
    <row r="273" spans="1:20" ht="42.6" hidden="1" customHeight="1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5">
        <f t="shared" si="24"/>
        <v>1.0468</v>
      </c>
      <c r="P273" s="6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10">
        <f t="shared" si="28"/>
        <v>41612.10024305556</v>
      </c>
      <c r="T273" s="10">
        <f t="shared" si="29"/>
        <v>41641.333333333336</v>
      </c>
    </row>
    <row r="274" spans="1:20" ht="42.6" hidden="1" customHeight="1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5">
        <f t="shared" si="24"/>
        <v>1.7743366666666667</v>
      </c>
      <c r="P274" s="6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10">
        <f t="shared" si="28"/>
        <v>40235.900358796294</v>
      </c>
      <c r="T274" s="10">
        <f t="shared" si="29"/>
        <v>40296.78402777778</v>
      </c>
    </row>
    <row r="275" spans="1:20" ht="42.6" hidden="1" customHeight="1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5">
        <f t="shared" si="24"/>
        <v>1.077758</v>
      </c>
      <c r="P275" s="6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10">
        <f t="shared" si="28"/>
        <v>40697.498449074075</v>
      </c>
      <c r="T275" s="10">
        <f t="shared" si="29"/>
        <v>40727.498449074075</v>
      </c>
    </row>
    <row r="276" spans="1:20" ht="42.6" hidden="1" customHeight="1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5">
        <f t="shared" si="24"/>
        <v>1.56</v>
      </c>
      <c r="P276" s="6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10">
        <f t="shared" si="28"/>
        <v>40969.912372685183</v>
      </c>
      <c r="T276" s="10">
        <f t="shared" si="29"/>
        <v>41004.290972222225</v>
      </c>
    </row>
    <row r="277" spans="1:20" ht="42.6" hidden="1" customHeight="1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5">
        <f t="shared" si="24"/>
        <v>1.08395</v>
      </c>
      <c r="P277" s="6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10">
        <f t="shared" si="28"/>
        <v>41193.032013888893</v>
      </c>
      <c r="T277" s="10">
        <f t="shared" si="29"/>
        <v>41223.073680555557</v>
      </c>
    </row>
    <row r="278" spans="1:20" ht="42.6" hidden="1" customHeight="1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5">
        <f t="shared" si="24"/>
        <v>1.476</v>
      </c>
      <c r="P278" s="6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10">
        <f t="shared" si="28"/>
        <v>40967.081874999996</v>
      </c>
      <c r="T278" s="10">
        <f t="shared" si="29"/>
        <v>41027.040208333332</v>
      </c>
    </row>
    <row r="279" spans="1:20" ht="42.6" hidden="1" customHeight="1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5">
        <f t="shared" si="24"/>
        <v>1.1038153846153846</v>
      </c>
      <c r="P279" s="6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10">
        <f t="shared" si="28"/>
        <v>42117.891423611116</v>
      </c>
      <c r="T279" s="10">
        <f t="shared" si="29"/>
        <v>42147.891423611116</v>
      </c>
    </row>
    <row r="280" spans="1:20" ht="42.6" hidden="1" customHeight="1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5">
        <f t="shared" si="24"/>
        <v>1.5034814814814814</v>
      </c>
      <c r="P280" s="6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10">
        <f t="shared" si="28"/>
        <v>41164.040960648148</v>
      </c>
      <c r="T280" s="10">
        <f t="shared" si="29"/>
        <v>41194.040960648148</v>
      </c>
    </row>
    <row r="281" spans="1:20" ht="42.6" hidden="1" customHeight="1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5">
        <f t="shared" si="24"/>
        <v>1.5731829411764706</v>
      </c>
      <c r="P281" s="6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10">
        <f t="shared" si="28"/>
        <v>42759.244166666671</v>
      </c>
      <c r="T281" s="10">
        <f t="shared" si="29"/>
        <v>42793.084027777775</v>
      </c>
    </row>
    <row r="282" spans="1:20" ht="42.6" hidden="1" customHeight="1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5">
        <f t="shared" si="24"/>
        <v>1.5614399999999999</v>
      </c>
      <c r="P282" s="6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10">
        <f t="shared" si="28"/>
        <v>41744.590682870366</v>
      </c>
      <c r="T282" s="10">
        <f t="shared" si="29"/>
        <v>41789.590682870366</v>
      </c>
    </row>
    <row r="283" spans="1:20" ht="42.6" hidden="1" customHeight="1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5">
        <f t="shared" si="24"/>
        <v>1.2058763636363636</v>
      </c>
      <c r="P283" s="6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10">
        <f t="shared" si="28"/>
        <v>39950.163344907407</v>
      </c>
      <c r="T283" s="10">
        <f t="shared" si="29"/>
        <v>40035.80972222222</v>
      </c>
    </row>
    <row r="284" spans="1:20" ht="42.6" hidden="1" customHeight="1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5">
        <f t="shared" si="24"/>
        <v>1.0118888888888888</v>
      </c>
      <c r="P284" s="6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10">
        <f t="shared" si="28"/>
        <v>40194.920046296298</v>
      </c>
      <c r="T284" s="10">
        <f t="shared" si="29"/>
        <v>40231.916666666664</v>
      </c>
    </row>
    <row r="285" spans="1:20" ht="42.6" hidden="1" customHeight="1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5">
        <f t="shared" si="24"/>
        <v>1.142725</v>
      </c>
      <c r="P285" s="6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10">
        <f t="shared" si="28"/>
        <v>40675.71</v>
      </c>
      <c r="T285" s="10">
        <f t="shared" si="29"/>
        <v>40695.207638888889</v>
      </c>
    </row>
    <row r="286" spans="1:20" ht="42.6" hidden="1" customHeight="1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5">
        <f t="shared" si="24"/>
        <v>1.0462615</v>
      </c>
      <c r="P286" s="6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10">
        <f t="shared" si="28"/>
        <v>40904.738194444442</v>
      </c>
      <c r="T286" s="10">
        <f t="shared" si="29"/>
        <v>40929.738194444442</v>
      </c>
    </row>
    <row r="287" spans="1:20" ht="42.6" hidden="1" customHeight="1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5">
        <f t="shared" si="24"/>
        <v>2.2882507142857142</v>
      </c>
      <c r="P287" s="6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10">
        <f t="shared" si="28"/>
        <v>41506.756111111114</v>
      </c>
      <c r="T287" s="10">
        <f t="shared" si="29"/>
        <v>41536.756111111114</v>
      </c>
    </row>
    <row r="288" spans="1:20" ht="42.6" hidden="1" customHeight="1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5">
        <f t="shared" si="24"/>
        <v>1.0915333333333332</v>
      </c>
      <c r="P288" s="6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10">
        <f t="shared" si="28"/>
        <v>41313.816249999996</v>
      </c>
      <c r="T288" s="10">
        <f t="shared" si="29"/>
        <v>41358.774583333332</v>
      </c>
    </row>
    <row r="289" spans="1:20" ht="42.6" hidden="1" customHeight="1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5">
        <f t="shared" si="24"/>
        <v>1.7629999999999999</v>
      </c>
      <c r="P289" s="6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10">
        <f t="shared" si="28"/>
        <v>41184.277986111112</v>
      </c>
      <c r="T289" s="10">
        <f t="shared" si="29"/>
        <v>41215.166666666664</v>
      </c>
    </row>
    <row r="290" spans="1:20" ht="42.6" hidden="1" customHeight="1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5">
        <f t="shared" si="24"/>
        <v>1.0321061999999999</v>
      </c>
      <c r="P290" s="6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10">
        <f t="shared" si="28"/>
        <v>41051.168900462959</v>
      </c>
      <c r="T290" s="10">
        <f t="shared" si="29"/>
        <v>41086.168900462959</v>
      </c>
    </row>
    <row r="291" spans="1:20" ht="42.6" hidden="1" customHeight="1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5">
        <f t="shared" si="24"/>
        <v>1.0482</v>
      </c>
      <c r="P291" s="6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10">
        <f t="shared" si="28"/>
        <v>41550.456412037034</v>
      </c>
      <c r="T291" s="10">
        <f t="shared" si="29"/>
        <v>41580.456412037034</v>
      </c>
    </row>
    <row r="292" spans="1:20" ht="42.6" hidden="1" customHeight="1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5">
        <f t="shared" si="24"/>
        <v>1.0668444444444445</v>
      </c>
      <c r="P292" s="6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10">
        <f t="shared" si="28"/>
        <v>40526.36917824074</v>
      </c>
      <c r="T292" s="10">
        <f t="shared" si="29"/>
        <v>40576.332638888889</v>
      </c>
    </row>
    <row r="293" spans="1:20" ht="42.6" hidden="1" customHeight="1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5">
        <f t="shared" si="24"/>
        <v>1.2001999999999999</v>
      </c>
      <c r="P293" s="6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10">
        <f t="shared" si="28"/>
        <v>41376.769050925926</v>
      </c>
      <c r="T293" s="10">
        <f t="shared" si="29"/>
        <v>41395.000694444447</v>
      </c>
    </row>
    <row r="294" spans="1:20" ht="42.6" hidden="1" customHeight="1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5">
        <f t="shared" si="24"/>
        <v>1.0150693333333334</v>
      </c>
      <c r="P294" s="6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10">
        <f t="shared" si="28"/>
        <v>40812.803229166668</v>
      </c>
      <c r="T294" s="10">
        <f t="shared" si="29"/>
        <v>40845.165972222225</v>
      </c>
    </row>
    <row r="295" spans="1:20" ht="42.6" hidden="1" customHeight="1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5">
        <f t="shared" si="24"/>
        <v>1.0138461538461538</v>
      </c>
      <c r="P295" s="6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10">
        <f t="shared" si="28"/>
        <v>41719.667986111112</v>
      </c>
      <c r="T295" s="10">
        <f t="shared" si="29"/>
        <v>41749.667986111112</v>
      </c>
    </row>
    <row r="296" spans="1:20" ht="42.6" hidden="1" customHeight="1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5">
        <f t="shared" si="24"/>
        <v>1</v>
      </c>
      <c r="P296" s="6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10">
        <f t="shared" si="28"/>
        <v>40343.084421296298</v>
      </c>
      <c r="T296" s="10">
        <f t="shared" si="29"/>
        <v>40378.666666666664</v>
      </c>
    </row>
    <row r="297" spans="1:20" ht="42.6" hidden="1" customHeight="1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5">
        <f t="shared" si="24"/>
        <v>1.3310911999999999</v>
      </c>
      <c r="P297" s="6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10">
        <f t="shared" si="28"/>
        <v>41519.004733796297</v>
      </c>
      <c r="T297" s="10">
        <f t="shared" si="29"/>
        <v>41579</v>
      </c>
    </row>
    <row r="298" spans="1:20" ht="42.6" hidden="1" customHeight="1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5">
        <f t="shared" si="24"/>
        <v>1.187262</v>
      </c>
      <c r="P298" s="6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10">
        <f t="shared" si="28"/>
        <v>41134.475497685184</v>
      </c>
      <c r="T298" s="10">
        <f t="shared" si="29"/>
        <v>41159.475497685184</v>
      </c>
    </row>
    <row r="299" spans="1:20" ht="42.6" hidden="1" customHeight="1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5">
        <f t="shared" si="24"/>
        <v>1.0064</v>
      </c>
      <c r="P299" s="6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10">
        <f t="shared" si="28"/>
        <v>42089.72802083334</v>
      </c>
      <c r="T299" s="10">
        <f t="shared" si="29"/>
        <v>42125.165972222225</v>
      </c>
    </row>
    <row r="300" spans="1:20" ht="42.6" hidden="1" customHeight="1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5">
        <f t="shared" si="24"/>
        <v>1.089324126984127</v>
      </c>
      <c r="P300" s="6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10">
        <f t="shared" si="28"/>
        <v>41709.463518518518</v>
      </c>
      <c r="T300" s="10">
        <f t="shared" si="29"/>
        <v>41768.875</v>
      </c>
    </row>
    <row r="301" spans="1:20" ht="42.6" hidden="1" customHeight="1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5">
        <f t="shared" si="24"/>
        <v>1.789525</v>
      </c>
      <c r="P301" s="6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10">
        <f t="shared" si="28"/>
        <v>40469.225231481483</v>
      </c>
      <c r="T301" s="10">
        <f t="shared" si="29"/>
        <v>40499.266898148147</v>
      </c>
    </row>
    <row r="302" spans="1:20" ht="42.6" hidden="1" customHeight="1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5">
        <f t="shared" si="24"/>
        <v>1.0172264</v>
      </c>
      <c r="P302" s="6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10">
        <f t="shared" si="28"/>
        <v>40626.959930555553</v>
      </c>
      <c r="T302" s="10">
        <f t="shared" si="29"/>
        <v>40657.959930555553</v>
      </c>
    </row>
    <row r="303" spans="1:20" ht="42.6" hidden="1" customHeight="1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5">
        <f t="shared" si="24"/>
        <v>1.1873499999999999</v>
      </c>
      <c r="P303" s="6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10">
        <f t="shared" si="28"/>
        <v>41312.737673611111</v>
      </c>
      <c r="T303" s="10">
        <f t="shared" si="29"/>
        <v>41352.696006944447</v>
      </c>
    </row>
    <row r="304" spans="1:20" ht="42.6" hidden="1" customHeight="1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5">
        <f t="shared" si="24"/>
        <v>1.0045999999999999</v>
      </c>
      <c r="P304" s="6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10">
        <f t="shared" si="28"/>
        <v>40933.856921296298</v>
      </c>
      <c r="T304" s="10">
        <f t="shared" si="29"/>
        <v>40963.856921296298</v>
      </c>
    </row>
    <row r="305" spans="1:20" ht="42.6" hidden="1" customHeight="1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5">
        <f t="shared" si="24"/>
        <v>1.3746666666666667</v>
      </c>
      <c r="P305" s="6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10">
        <f t="shared" si="28"/>
        <v>41032.071134259262</v>
      </c>
      <c r="T305" s="10">
        <f t="shared" si="29"/>
        <v>41062.071134259262</v>
      </c>
    </row>
    <row r="306" spans="1:20" ht="42.6" hidden="1" customHeight="1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5">
        <f t="shared" si="24"/>
        <v>2.3164705882352941</v>
      </c>
      <c r="P306" s="6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10">
        <f t="shared" si="28"/>
        <v>41114.094872685186</v>
      </c>
      <c r="T306" s="10">
        <f t="shared" si="29"/>
        <v>41153.083333333336</v>
      </c>
    </row>
    <row r="307" spans="1:20" ht="42.6" hidden="1" customHeight="1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5">
        <f t="shared" si="24"/>
        <v>1.3033333333333332</v>
      </c>
      <c r="P307" s="6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10">
        <f t="shared" si="28"/>
        <v>40948.630196759259</v>
      </c>
      <c r="T307" s="10">
        <f t="shared" si="29"/>
        <v>40978.630196759259</v>
      </c>
    </row>
    <row r="308" spans="1:20" ht="42.6" hidden="1" customHeight="1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5">
        <f t="shared" si="24"/>
        <v>2.9289999999999998</v>
      </c>
      <c r="P308" s="6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10">
        <f t="shared" si="28"/>
        <v>41333.837187500001</v>
      </c>
      <c r="T308" s="10">
        <f t="shared" si="29"/>
        <v>41353.795520833337</v>
      </c>
    </row>
    <row r="309" spans="1:20" ht="42.6" hidden="1" customHeight="1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5">
        <f t="shared" si="24"/>
        <v>1.1131818181818183</v>
      </c>
      <c r="P309" s="6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10">
        <f t="shared" si="28"/>
        <v>41282.944456018515</v>
      </c>
      <c r="T309" s="10">
        <f t="shared" si="29"/>
        <v>41312.944456018515</v>
      </c>
    </row>
    <row r="310" spans="1:20" ht="42.6" hidden="1" customHeight="1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5">
        <f t="shared" si="24"/>
        <v>1.0556666666666668</v>
      </c>
      <c r="P310" s="6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10">
        <f t="shared" si="28"/>
        <v>40567.694560185184</v>
      </c>
      <c r="T310" s="10">
        <f t="shared" si="29"/>
        <v>40612.694560185184</v>
      </c>
    </row>
    <row r="311" spans="1:20" ht="42.6" hidden="1" customHeight="1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5">
        <f t="shared" si="24"/>
        <v>1.1894444444444445</v>
      </c>
      <c r="P311" s="6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10">
        <f t="shared" si="28"/>
        <v>41134.751550925925</v>
      </c>
      <c r="T311" s="10">
        <f t="shared" si="29"/>
        <v>41155.751550925925</v>
      </c>
    </row>
    <row r="312" spans="1:20" ht="42.6" hidden="1" customHeight="1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5">
        <f t="shared" si="24"/>
        <v>1.04129</v>
      </c>
      <c r="P312" s="6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10">
        <f t="shared" si="28"/>
        <v>40821.183136574073</v>
      </c>
      <c r="T312" s="10">
        <f t="shared" si="29"/>
        <v>40836.083333333336</v>
      </c>
    </row>
    <row r="313" spans="1:20" ht="42.6" hidden="1" customHeight="1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5">
        <f t="shared" si="24"/>
        <v>1.0410165</v>
      </c>
      <c r="P313" s="6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10">
        <f t="shared" si="28"/>
        <v>40868.219814814816</v>
      </c>
      <c r="T313" s="10">
        <f t="shared" si="29"/>
        <v>40909.332638888889</v>
      </c>
    </row>
    <row r="314" spans="1:20" ht="42.6" hidden="1" customHeight="1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5">
        <f t="shared" si="24"/>
        <v>1.1187499999999999</v>
      </c>
      <c r="P314" s="6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10">
        <f t="shared" si="28"/>
        <v>41348.877685185187</v>
      </c>
      <c r="T314" s="10">
        <f t="shared" si="29"/>
        <v>41378.877685185187</v>
      </c>
    </row>
    <row r="315" spans="1:20" ht="42.6" hidden="1" customHeight="1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5">
        <f t="shared" si="24"/>
        <v>1.0473529411764706</v>
      </c>
      <c r="P315" s="6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10">
        <f t="shared" si="28"/>
        <v>40357.227939814817</v>
      </c>
      <c r="T315" s="10">
        <f t="shared" si="29"/>
        <v>40401.665972222225</v>
      </c>
    </row>
    <row r="316" spans="1:20" ht="42.6" hidden="1" customHeight="1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5">
        <f t="shared" si="24"/>
        <v>3.8515000000000001</v>
      </c>
      <c r="P316" s="6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10">
        <f t="shared" si="28"/>
        <v>41304.833194444444</v>
      </c>
      <c r="T316" s="10">
        <f t="shared" si="29"/>
        <v>41334.833194444444</v>
      </c>
    </row>
    <row r="317" spans="1:20" ht="42.6" hidden="1" customHeight="1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5">
        <f t="shared" si="24"/>
        <v>1.01248</v>
      </c>
      <c r="P317" s="6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10">
        <f t="shared" si="28"/>
        <v>41113.77238425926</v>
      </c>
      <c r="T317" s="10">
        <f t="shared" si="29"/>
        <v>41143.77238425926</v>
      </c>
    </row>
    <row r="318" spans="1:20" ht="42.6" hidden="1" customHeight="1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5">
        <f t="shared" si="24"/>
        <v>1.1377333333333333</v>
      </c>
      <c r="P318" s="6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10">
        <f t="shared" si="28"/>
        <v>41950.923576388886</v>
      </c>
      <c r="T318" s="10">
        <f t="shared" si="29"/>
        <v>41984.207638888889</v>
      </c>
    </row>
    <row r="319" spans="1:20" ht="42.6" hidden="1" customHeight="1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5">
        <f t="shared" si="24"/>
        <v>1.0080333333333333</v>
      </c>
      <c r="P319" s="6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10">
        <f t="shared" si="28"/>
        <v>41589.676886574074</v>
      </c>
      <c r="T319" s="10">
        <f t="shared" si="29"/>
        <v>41619.676886574074</v>
      </c>
    </row>
    <row r="320" spans="1:20" ht="42.6" hidden="1" customHeight="1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5">
        <f t="shared" si="24"/>
        <v>2.8332000000000002</v>
      </c>
      <c r="P320" s="6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10">
        <f t="shared" si="28"/>
        <v>41330.038784722223</v>
      </c>
      <c r="T320" s="10">
        <f t="shared" si="29"/>
        <v>41359.997118055559</v>
      </c>
    </row>
    <row r="321" spans="1:20" ht="42.6" hidden="1" customHeight="1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5">
        <f t="shared" si="24"/>
        <v>1.1268</v>
      </c>
      <c r="P321" s="6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10">
        <f t="shared" si="28"/>
        <v>40123.83829861111</v>
      </c>
      <c r="T321" s="10">
        <f t="shared" si="29"/>
        <v>40211.332638888889</v>
      </c>
    </row>
    <row r="322" spans="1:20" ht="42.6" hidden="1" customHeight="1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5">
        <f t="shared" si="24"/>
        <v>1.0658000000000001</v>
      </c>
      <c r="P322" s="6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10">
        <f t="shared" si="28"/>
        <v>42331.551307870366</v>
      </c>
      <c r="T322" s="10">
        <f t="shared" si="29"/>
        <v>42360.958333333328</v>
      </c>
    </row>
    <row r="323" spans="1:20" ht="42.6" hidden="1" customHeight="1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5">
        <f t="shared" ref="O323:O386" si="30">E323/D323</f>
        <v>1.0266285714285714</v>
      </c>
      <c r="P323" s="6">
        <f t="shared" ref="P323:P386" si="31">E323/L323</f>
        <v>106.62314540059347</v>
      </c>
      <c r="Q323" t="str">
        <f t="shared" ref="Q323:Q386" si="32">LEFT(N323,(FIND("/",N323))-1)</f>
        <v>film &amp; video</v>
      </c>
      <c r="R323" t="str">
        <f t="shared" ref="R323:R386" si="33">RIGHT(N323,LEN(N323)-FIND("/",N323))</f>
        <v>documentary</v>
      </c>
      <c r="S323" s="10">
        <f t="shared" ref="S323:S386" si="34">(((J323/60)/60)/24)+DATE(1970,1,1)</f>
        <v>42647.446597222224</v>
      </c>
      <c r="T323" s="10">
        <f t="shared" ref="T323:T386" si="35">(((I323/60)/60)/24)+DATE(1970,1,1)</f>
        <v>42682.488263888896</v>
      </c>
    </row>
    <row r="324" spans="1:20" ht="42.6" hidden="1" customHeight="1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5">
        <f t="shared" si="30"/>
        <v>1.0791200000000001</v>
      </c>
      <c r="P324" s="6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10">
        <f t="shared" si="34"/>
        <v>42473.57</v>
      </c>
      <c r="T324" s="10">
        <f t="shared" si="35"/>
        <v>42503.57</v>
      </c>
    </row>
    <row r="325" spans="1:20" ht="42.6" hidden="1" customHeight="1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5">
        <f t="shared" si="30"/>
        <v>1.2307407407407407</v>
      </c>
      <c r="P325" s="6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10">
        <f t="shared" si="34"/>
        <v>42697.32136574074</v>
      </c>
      <c r="T325" s="10">
        <f t="shared" si="35"/>
        <v>42725.332638888889</v>
      </c>
    </row>
    <row r="326" spans="1:20" ht="42.6" hidden="1" customHeight="1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5">
        <f t="shared" si="30"/>
        <v>1.016</v>
      </c>
      <c r="P326" s="6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10">
        <f t="shared" si="34"/>
        <v>42184.626250000001</v>
      </c>
      <c r="T326" s="10">
        <f t="shared" si="35"/>
        <v>42217.626250000001</v>
      </c>
    </row>
    <row r="327" spans="1:20" ht="42.6" hidden="1" customHeight="1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5">
        <f t="shared" si="30"/>
        <v>1.04396</v>
      </c>
      <c r="P327" s="6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10">
        <f t="shared" si="34"/>
        <v>42689.187881944439</v>
      </c>
      <c r="T327" s="10">
        <f t="shared" si="35"/>
        <v>42724.187881944439</v>
      </c>
    </row>
    <row r="328" spans="1:20" ht="42.6" hidden="1" customHeight="1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5">
        <f t="shared" si="30"/>
        <v>1.1292973333333334</v>
      </c>
      <c r="P328" s="6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10">
        <f t="shared" si="34"/>
        <v>42775.314884259264</v>
      </c>
      <c r="T328" s="10">
        <f t="shared" si="35"/>
        <v>42808.956250000003</v>
      </c>
    </row>
    <row r="329" spans="1:20" ht="42.6" hidden="1" customHeight="1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5">
        <f t="shared" si="30"/>
        <v>1.3640000000000001</v>
      </c>
      <c r="P329" s="6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10">
        <f t="shared" si="34"/>
        <v>42058.235289351855</v>
      </c>
      <c r="T329" s="10">
        <f t="shared" si="35"/>
        <v>42085.333333333328</v>
      </c>
    </row>
    <row r="330" spans="1:20" ht="42.6" hidden="1" customHeight="1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5">
        <f t="shared" si="30"/>
        <v>1.036144</v>
      </c>
      <c r="P330" s="6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10">
        <f t="shared" si="34"/>
        <v>42278.946620370371</v>
      </c>
      <c r="T330" s="10">
        <f t="shared" si="35"/>
        <v>42309.166666666672</v>
      </c>
    </row>
    <row r="331" spans="1:20" ht="42.6" hidden="1" customHeight="1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5">
        <f t="shared" si="30"/>
        <v>1.0549999999999999</v>
      </c>
      <c r="P331" s="6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10">
        <f t="shared" si="34"/>
        <v>42291.46674768519</v>
      </c>
      <c r="T331" s="10">
        <f t="shared" si="35"/>
        <v>42315.166666666672</v>
      </c>
    </row>
    <row r="332" spans="1:20" ht="42.6" hidden="1" customHeight="1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5">
        <f t="shared" si="30"/>
        <v>1.0182857142857142</v>
      </c>
      <c r="P332" s="6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10">
        <f t="shared" si="34"/>
        <v>41379.515775462962</v>
      </c>
      <c r="T332" s="10">
        <f t="shared" si="35"/>
        <v>41411.165972222225</v>
      </c>
    </row>
    <row r="333" spans="1:20" ht="42.6" hidden="1" customHeight="1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5">
        <f t="shared" si="30"/>
        <v>1.0660499999999999</v>
      </c>
      <c r="P333" s="6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10">
        <f t="shared" si="34"/>
        <v>42507.581412037034</v>
      </c>
      <c r="T333" s="10">
        <f t="shared" si="35"/>
        <v>42538.581412037034</v>
      </c>
    </row>
    <row r="334" spans="1:20" ht="42.6" hidden="1" customHeight="1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5">
        <f t="shared" si="30"/>
        <v>1.13015</v>
      </c>
      <c r="P334" s="6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10">
        <f t="shared" si="34"/>
        <v>42263.680289351847</v>
      </c>
      <c r="T334" s="10">
        <f t="shared" si="35"/>
        <v>42305.333333333328</v>
      </c>
    </row>
    <row r="335" spans="1:20" ht="42.6" hidden="1" customHeight="1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5">
        <f t="shared" si="30"/>
        <v>1.252275</v>
      </c>
      <c r="P335" s="6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10">
        <f t="shared" si="34"/>
        <v>42437.636469907404</v>
      </c>
      <c r="T335" s="10">
        <f t="shared" si="35"/>
        <v>42467.59480324074</v>
      </c>
    </row>
    <row r="336" spans="1:20" ht="42.6" hidden="1" customHeight="1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5">
        <f t="shared" si="30"/>
        <v>1.0119</v>
      </c>
      <c r="P336" s="6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10">
        <f t="shared" si="34"/>
        <v>42101.682372685187</v>
      </c>
      <c r="T336" s="10">
        <f t="shared" si="35"/>
        <v>42139.791666666672</v>
      </c>
    </row>
    <row r="337" spans="1:20" ht="42.6" hidden="1" customHeight="1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5">
        <f t="shared" si="30"/>
        <v>1.0276470588235294</v>
      </c>
      <c r="P337" s="6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10">
        <f t="shared" si="34"/>
        <v>42101.737442129626</v>
      </c>
      <c r="T337" s="10">
        <f t="shared" si="35"/>
        <v>42132.916666666672</v>
      </c>
    </row>
    <row r="338" spans="1:20" ht="42.6" hidden="1" customHeight="1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5">
        <f t="shared" si="30"/>
        <v>1.1683911999999999</v>
      </c>
      <c r="P338" s="6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10">
        <f t="shared" si="34"/>
        <v>42291.596273148149</v>
      </c>
      <c r="T338" s="10">
        <f t="shared" si="35"/>
        <v>42321.637939814813</v>
      </c>
    </row>
    <row r="339" spans="1:20" ht="42.6" hidden="1" customHeight="1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5">
        <f t="shared" si="30"/>
        <v>1.0116833333333335</v>
      </c>
      <c r="P339" s="6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10">
        <f t="shared" si="34"/>
        <v>42047.128564814819</v>
      </c>
      <c r="T339" s="10">
        <f t="shared" si="35"/>
        <v>42077.086898148147</v>
      </c>
    </row>
    <row r="340" spans="1:20" ht="42.6" hidden="1" customHeight="1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5">
        <f t="shared" si="30"/>
        <v>1.1013360000000001</v>
      </c>
      <c r="P340" s="6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10">
        <f t="shared" si="34"/>
        <v>42559.755671296298</v>
      </c>
      <c r="T340" s="10">
        <f t="shared" si="35"/>
        <v>42616.041666666672</v>
      </c>
    </row>
    <row r="341" spans="1:20" ht="42.6" hidden="1" customHeight="1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5">
        <f t="shared" si="30"/>
        <v>1.0808333333333333</v>
      </c>
      <c r="P341" s="6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10">
        <f t="shared" si="34"/>
        <v>42093.760046296295</v>
      </c>
      <c r="T341" s="10">
        <f t="shared" si="35"/>
        <v>42123.760046296295</v>
      </c>
    </row>
    <row r="342" spans="1:20" ht="42.6" hidden="1" customHeight="1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5">
        <f t="shared" si="30"/>
        <v>1.2502285714285715</v>
      </c>
      <c r="P342" s="6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10">
        <f t="shared" si="34"/>
        <v>42772.669062500005</v>
      </c>
      <c r="T342" s="10">
        <f t="shared" si="35"/>
        <v>42802.875</v>
      </c>
    </row>
    <row r="343" spans="1:20" ht="42.6" hidden="1" customHeight="1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5">
        <f t="shared" si="30"/>
        <v>1.0671428571428572</v>
      </c>
      <c r="P343" s="6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10">
        <f t="shared" si="34"/>
        <v>41894.879606481481</v>
      </c>
      <c r="T343" s="10">
        <f t="shared" si="35"/>
        <v>41913.165972222225</v>
      </c>
    </row>
    <row r="344" spans="1:20" ht="42.6" hidden="1" customHeight="1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5">
        <f t="shared" si="30"/>
        <v>1.0036639999999999</v>
      </c>
      <c r="P344" s="6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10">
        <f t="shared" si="34"/>
        <v>42459.780844907407</v>
      </c>
      <c r="T344" s="10">
        <f t="shared" si="35"/>
        <v>42489.780844907407</v>
      </c>
    </row>
    <row r="345" spans="1:20" ht="42.6" hidden="1" customHeight="1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5">
        <f t="shared" si="30"/>
        <v>1.0202863333333334</v>
      </c>
      <c r="P345" s="6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10">
        <f t="shared" si="34"/>
        <v>41926.73778935185</v>
      </c>
      <c r="T345" s="10">
        <f t="shared" si="35"/>
        <v>41957.125</v>
      </c>
    </row>
    <row r="346" spans="1:20" ht="42.6" hidden="1" customHeight="1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5">
        <f t="shared" si="30"/>
        <v>1.0208358208955224</v>
      </c>
      <c r="P346" s="6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10">
        <f t="shared" si="34"/>
        <v>42111.970995370371</v>
      </c>
      <c r="T346" s="10">
        <f t="shared" si="35"/>
        <v>42156.097222222219</v>
      </c>
    </row>
    <row r="347" spans="1:20" ht="42.6" hidden="1" customHeight="1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5">
        <f t="shared" si="30"/>
        <v>1.2327586206896552</v>
      </c>
      <c r="P347" s="6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10">
        <f t="shared" si="34"/>
        <v>42114.944328703699</v>
      </c>
      <c r="T347" s="10">
        <f t="shared" si="35"/>
        <v>42144.944328703699</v>
      </c>
    </row>
    <row r="348" spans="1:20" ht="42.6" hidden="1" customHeight="1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5">
        <f t="shared" si="30"/>
        <v>1.7028880000000002</v>
      </c>
      <c r="P348" s="6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10">
        <f t="shared" si="34"/>
        <v>42261.500243055561</v>
      </c>
      <c r="T348" s="10">
        <f t="shared" si="35"/>
        <v>42291.500243055561</v>
      </c>
    </row>
    <row r="349" spans="1:20" ht="42.6" hidden="1" customHeight="1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5">
        <f t="shared" si="30"/>
        <v>1.1159049999999999</v>
      </c>
      <c r="P349" s="6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10">
        <f t="shared" si="34"/>
        <v>42292.495474537034</v>
      </c>
      <c r="T349" s="10">
        <f t="shared" si="35"/>
        <v>42322.537141203706</v>
      </c>
    </row>
    <row r="350" spans="1:20" ht="42.6" hidden="1" customHeight="1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5">
        <f t="shared" si="30"/>
        <v>1.03</v>
      </c>
      <c r="P350" s="6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10">
        <f t="shared" si="34"/>
        <v>42207.58699074074</v>
      </c>
      <c r="T350" s="10">
        <f t="shared" si="35"/>
        <v>42237.58699074074</v>
      </c>
    </row>
    <row r="351" spans="1:20" ht="42.6" hidden="1" customHeight="1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5">
        <f t="shared" si="30"/>
        <v>1.0663570159857905</v>
      </c>
      <c r="P351" s="6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10">
        <f t="shared" si="34"/>
        <v>42760.498935185184</v>
      </c>
      <c r="T351" s="10">
        <f t="shared" si="35"/>
        <v>42790.498935185184</v>
      </c>
    </row>
    <row r="352" spans="1:20" ht="42.6" hidden="1" customHeight="1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5">
        <f t="shared" si="30"/>
        <v>1.1476</v>
      </c>
      <c r="P352" s="6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10">
        <f t="shared" si="34"/>
        <v>42586.066076388888</v>
      </c>
      <c r="T352" s="10">
        <f t="shared" si="35"/>
        <v>42624.165972222225</v>
      </c>
    </row>
    <row r="353" spans="1:20" ht="42.6" hidden="1" customHeight="1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5">
        <f t="shared" si="30"/>
        <v>1.2734117647058822</v>
      </c>
      <c r="P353" s="6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10">
        <f t="shared" si="34"/>
        <v>42427.964745370366</v>
      </c>
      <c r="T353" s="10">
        <f t="shared" si="35"/>
        <v>42467.923078703709</v>
      </c>
    </row>
    <row r="354" spans="1:20" ht="42.6" hidden="1" customHeight="1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5">
        <f t="shared" si="30"/>
        <v>1.1656</v>
      </c>
      <c r="P354" s="6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10">
        <f t="shared" si="34"/>
        <v>41890.167453703703</v>
      </c>
      <c r="T354" s="10">
        <f t="shared" si="35"/>
        <v>41920.167453703703</v>
      </c>
    </row>
    <row r="355" spans="1:20" ht="42.6" hidden="1" customHeight="1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5">
        <f t="shared" si="30"/>
        <v>1.0861819426615318</v>
      </c>
      <c r="P355" s="6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10">
        <f t="shared" si="34"/>
        <v>42297.791886574079</v>
      </c>
      <c r="T355" s="10">
        <f t="shared" si="35"/>
        <v>42327.833553240736</v>
      </c>
    </row>
    <row r="356" spans="1:20" ht="42.6" hidden="1" customHeight="1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5">
        <f t="shared" si="30"/>
        <v>1.0394285714285714</v>
      </c>
      <c r="P356" s="6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10">
        <f t="shared" si="34"/>
        <v>42438.827789351853</v>
      </c>
      <c r="T356" s="10">
        <f t="shared" si="35"/>
        <v>42468.786122685182</v>
      </c>
    </row>
    <row r="357" spans="1:20" ht="42.6" hidden="1" customHeight="1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5">
        <f t="shared" si="30"/>
        <v>1.1625714285714286</v>
      </c>
      <c r="P357" s="6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10">
        <f t="shared" si="34"/>
        <v>41943.293912037036</v>
      </c>
      <c r="T357" s="10">
        <f t="shared" si="35"/>
        <v>41974.3355787037</v>
      </c>
    </row>
    <row r="358" spans="1:20" ht="42.6" hidden="1" customHeight="1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5">
        <f t="shared" si="30"/>
        <v>1.0269239999999999</v>
      </c>
      <c r="P358" s="6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10">
        <f t="shared" si="34"/>
        <v>42415.803159722222</v>
      </c>
      <c r="T358" s="10">
        <f t="shared" si="35"/>
        <v>42445.761493055557</v>
      </c>
    </row>
    <row r="359" spans="1:20" ht="42.6" hidden="1" customHeight="1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5">
        <f t="shared" si="30"/>
        <v>1.74</v>
      </c>
      <c r="P359" s="6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10">
        <f t="shared" si="34"/>
        <v>42078.222187499996</v>
      </c>
      <c r="T359" s="10">
        <f t="shared" si="35"/>
        <v>42118.222187499996</v>
      </c>
    </row>
    <row r="360" spans="1:20" ht="42.6" hidden="1" customHeight="1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5">
        <f t="shared" si="30"/>
        <v>1.03088</v>
      </c>
      <c r="P360" s="6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10">
        <f t="shared" si="34"/>
        <v>42507.860196759255</v>
      </c>
      <c r="T360" s="10">
        <f t="shared" si="35"/>
        <v>42536.625</v>
      </c>
    </row>
    <row r="361" spans="1:20" ht="42.6" hidden="1" customHeight="1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5">
        <f t="shared" si="30"/>
        <v>1.0485537190082646</v>
      </c>
      <c r="P361" s="6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10">
        <f t="shared" si="34"/>
        <v>41935.070486111108</v>
      </c>
      <c r="T361" s="10">
        <f t="shared" si="35"/>
        <v>41957.216666666667</v>
      </c>
    </row>
    <row r="362" spans="1:20" ht="42.6" hidden="1" customHeight="1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5">
        <f t="shared" si="30"/>
        <v>1.0137499999999999</v>
      </c>
      <c r="P362" s="6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10">
        <f t="shared" si="34"/>
        <v>42163.897916666669</v>
      </c>
      <c r="T362" s="10">
        <f t="shared" si="35"/>
        <v>42208.132638888885</v>
      </c>
    </row>
    <row r="363" spans="1:20" ht="42.6" hidden="1" customHeight="1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5">
        <f t="shared" si="30"/>
        <v>1.1107699999999998</v>
      </c>
      <c r="P363" s="6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10">
        <f t="shared" si="34"/>
        <v>41936.001226851848</v>
      </c>
      <c r="T363" s="10">
        <f t="shared" si="35"/>
        <v>41966.042893518519</v>
      </c>
    </row>
    <row r="364" spans="1:20" ht="42.6" hidden="1" customHeight="1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5">
        <f t="shared" si="30"/>
        <v>1.2415933781686497</v>
      </c>
      <c r="P364" s="6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10">
        <f t="shared" si="34"/>
        <v>41837.210543981484</v>
      </c>
      <c r="T364" s="10">
        <f t="shared" si="35"/>
        <v>41859</v>
      </c>
    </row>
    <row r="365" spans="1:20" ht="42.6" hidden="1" customHeight="1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5">
        <f t="shared" si="30"/>
        <v>1.0133333333333334</v>
      </c>
      <c r="P365" s="6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10">
        <f t="shared" si="34"/>
        <v>40255.744629629626</v>
      </c>
      <c r="T365" s="10">
        <f t="shared" si="35"/>
        <v>40300.806944444441</v>
      </c>
    </row>
    <row r="366" spans="1:20" ht="42.6" hidden="1" customHeight="1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5">
        <f t="shared" si="30"/>
        <v>1.1016142857142857</v>
      </c>
      <c r="P366" s="6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10">
        <f t="shared" si="34"/>
        <v>41780.859629629631</v>
      </c>
      <c r="T366" s="10">
        <f t="shared" si="35"/>
        <v>41811.165972222225</v>
      </c>
    </row>
    <row r="367" spans="1:20" ht="42.6" hidden="1" customHeight="1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5">
        <f t="shared" si="30"/>
        <v>1.0397333333333334</v>
      </c>
      <c r="P367" s="6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10">
        <f t="shared" si="34"/>
        <v>41668.606469907405</v>
      </c>
      <c r="T367" s="10">
        <f t="shared" si="35"/>
        <v>41698.606469907405</v>
      </c>
    </row>
    <row r="368" spans="1:20" ht="42.6" hidden="1" customHeight="1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5">
        <f t="shared" si="30"/>
        <v>1.013157894736842</v>
      </c>
      <c r="P368" s="6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10">
        <f t="shared" si="34"/>
        <v>41019.793032407404</v>
      </c>
      <c r="T368" s="10">
        <f t="shared" si="35"/>
        <v>41049.793032407404</v>
      </c>
    </row>
    <row r="369" spans="1:20" ht="42.6" hidden="1" customHeight="1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5">
        <f t="shared" si="30"/>
        <v>1.033501</v>
      </c>
      <c r="P369" s="6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10">
        <f t="shared" si="34"/>
        <v>41355.577291666668</v>
      </c>
      <c r="T369" s="10">
        <f t="shared" si="35"/>
        <v>41395.207638888889</v>
      </c>
    </row>
    <row r="370" spans="1:20" ht="42.6" hidden="1" customHeight="1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5">
        <f t="shared" si="30"/>
        <v>1.04112</v>
      </c>
      <c r="P370" s="6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10">
        <f t="shared" si="34"/>
        <v>42043.605578703704</v>
      </c>
      <c r="T370" s="10">
        <f t="shared" si="35"/>
        <v>42078.563912037032</v>
      </c>
    </row>
    <row r="371" spans="1:20" ht="42.6" hidden="1" customHeight="1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5">
        <f t="shared" si="30"/>
        <v>1.1015569230769231</v>
      </c>
      <c r="P371" s="6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10">
        <f t="shared" si="34"/>
        <v>40893.551724537036</v>
      </c>
      <c r="T371" s="10">
        <f t="shared" si="35"/>
        <v>40923.551724537036</v>
      </c>
    </row>
    <row r="372" spans="1:20" ht="42.6" hidden="1" customHeight="1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5">
        <f t="shared" si="30"/>
        <v>1.2202</v>
      </c>
      <c r="P372" s="6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10">
        <f t="shared" si="34"/>
        <v>42711.795138888891</v>
      </c>
      <c r="T372" s="10">
        <f t="shared" si="35"/>
        <v>42741.795138888891</v>
      </c>
    </row>
    <row r="373" spans="1:20" ht="42.6" hidden="1" customHeight="1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5">
        <f t="shared" si="30"/>
        <v>1.1416866666666667</v>
      </c>
      <c r="P373" s="6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10">
        <f t="shared" si="34"/>
        <v>41261.767812500002</v>
      </c>
      <c r="T373" s="10">
        <f t="shared" si="35"/>
        <v>41306.767812500002</v>
      </c>
    </row>
    <row r="374" spans="1:20" ht="42.6" hidden="1" customHeight="1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5">
        <f t="shared" si="30"/>
        <v>1.2533333333333334</v>
      </c>
      <c r="P374" s="6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10">
        <f t="shared" si="34"/>
        <v>42425.576898148152</v>
      </c>
      <c r="T374" s="10">
        <f t="shared" si="35"/>
        <v>42465.666666666672</v>
      </c>
    </row>
    <row r="375" spans="1:20" ht="42.6" hidden="1" customHeight="1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5">
        <f t="shared" si="30"/>
        <v>1.0666666666666667</v>
      </c>
      <c r="P375" s="6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10">
        <f t="shared" si="34"/>
        <v>41078.91201388889</v>
      </c>
      <c r="T375" s="10">
        <f t="shared" si="35"/>
        <v>41108.91201388889</v>
      </c>
    </row>
    <row r="376" spans="1:20" ht="42.6" hidden="1" customHeight="1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5">
        <f t="shared" si="30"/>
        <v>1.3065</v>
      </c>
      <c r="P376" s="6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10">
        <f t="shared" si="34"/>
        <v>40757.889247685183</v>
      </c>
      <c r="T376" s="10">
        <f t="shared" si="35"/>
        <v>40802.889247685183</v>
      </c>
    </row>
    <row r="377" spans="1:20" ht="42.6" hidden="1" customHeight="1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5">
        <f t="shared" si="30"/>
        <v>1.2</v>
      </c>
      <c r="P377" s="6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10">
        <f t="shared" si="34"/>
        <v>41657.985081018516</v>
      </c>
      <c r="T377" s="10">
        <f t="shared" si="35"/>
        <v>41699.720833333333</v>
      </c>
    </row>
    <row r="378" spans="1:20" ht="42.6" hidden="1" customHeight="1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5">
        <f t="shared" si="30"/>
        <v>1.0595918367346939</v>
      </c>
      <c r="P378" s="6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10">
        <f t="shared" si="34"/>
        <v>42576.452731481477</v>
      </c>
      <c r="T378" s="10">
        <f t="shared" si="35"/>
        <v>42607.452731481477</v>
      </c>
    </row>
    <row r="379" spans="1:20" ht="42.6" hidden="1" customHeight="1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5">
        <f t="shared" si="30"/>
        <v>1.1439999999999999</v>
      </c>
      <c r="P379" s="6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10">
        <f t="shared" si="34"/>
        <v>42292.250787037032</v>
      </c>
      <c r="T379" s="10">
        <f t="shared" si="35"/>
        <v>42322.292361111111</v>
      </c>
    </row>
    <row r="380" spans="1:20" ht="42.6" hidden="1" customHeight="1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5">
        <f t="shared" si="30"/>
        <v>1.1176666666666666</v>
      </c>
      <c r="P380" s="6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10">
        <f t="shared" si="34"/>
        <v>42370.571851851855</v>
      </c>
      <c r="T380" s="10">
        <f t="shared" si="35"/>
        <v>42394.994444444441</v>
      </c>
    </row>
    <row r="381" spans="1:20" ht="42.6" hidden="1" customHeight="1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5">
        <f t="shared" si="30"/>
        <v>1.1608000000000001</v>
      </c>
      <c r="P381" s="6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10">
        <f t="shared" si="34"/>
        <v>40987.688333333332</v>
      </c>
      <c r="T381" s="10">
        <f t="shared" si="35"/>
        <v>41032.688333333332</v>
      </c>
    </row>
    <row r="382" spans="1:20" ht="42.6" hidden="1" customHeight="1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5">
        <f t="shared" si="30"/>
        <v>1.415</v>
      </c>
      <c r="P382" s="6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10">
        <f t="shared" si="34"/>
        <v>42367.719814814816</v>
      </c>
      <c r="T382" s="10">
        <f t="shared" si="35"/>
        <v>42392.719814814816</v>
      </c>
    </row>
    <row r="383" spans="1:20" ht="42.6" hidden="1" customHeight="1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5">
        <f t="shared" si="30"/>
        <v>1.0472999999999999</v>
      </c>
      <c r="P383" s="6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10">
        <f t="shared" si="34"/>
        <v>41085.698113425926</v>
      </c>
      <c r="T383" s="10">
        <f t="shared" si="35"/>
        <v>41120.208333333336</v>
      </c>
    </row>
    <row r="384" spans="1:20" ht="42.6" hidden="1" customHeight="1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5">
        <f t="shared" si="30"/>
        <v>2.5583333333333331</v>
      </c>
      <c r="P384" s="6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10">
        <f t="shared" si="34"/>
        <v>41144.709490740745</v>
      </c>
      <c r="T384" s="10">
        <f t="shared" si="35"/>
        <v>41158.709490740745</v>
      </c>
    </row>
    <row r="385" spans="1:20" ht="42.6" hidden="1" customHeight="1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5">
        <f t="shared" si="30"/>
        <v>2.0670670670670672</v>
      </c>
      <c r="P385" s="6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10">
        <f t="shared" si="34"/>
        <v>41755.117581018516</v>
      </c>
      <c r="T385" s="10">
        <f t="shared" si="35"/>
        <v>41778.117581018516</v>
      </c>
    </row>
    <row r="386" spans="1:20" ht="42.6" hidden="1" customHeight="1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5">
        <f t="shared" si="30"/>
        <v>1.1210500000000001</v>
      </c>
      <c r="P386" s="6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10">
        <f t="shared" si="34"/>
        <v>41980.781793981485</v>
      </c>
      <c r="T386" s="10">
        <f t="shared" si="35"/>
        <v>42010.781793981485</v>
      </c>
    </row>
    <row r="387" spans="1:20" ht="42.6" hidden="1" customHeight="1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5">
        <f t="shared" ref="O387:O450" si="36">E387/D387</f>
        <v>1.05982</v>
      </c>
      <c r="P387" s="6">
        <f t="shared" ref="P387:P450" si="37">E387/L387</f>
        <v>111.79535864978902</v>
      </c>
      <c r="Q387" t="str">
        <f t="shared" ref="Q387:Q450" si="38">LEFT(N387,(FIND("/",N387))-1)</f>
        <v>film &amp; video</v>
      </c>
      <c r="R387" t="str">
        <f t="shared" ref="R387:R450" si="39">RIGHT(N387,LEN(N387)-FIND("/",N387))</f>
        <v>documentary</v>
      </c>
      <c r="S387" s="10">
        <f t="shared" ref="S387:S450" si="40">(((J387/60)/60)/24)+DATE(1970,1,1)</f>
        <v>41934.584502314814</v>
      </c>
      <c r="T387" s="10">
        <f t="shared" ref="T387:T450" si="41">(((I387/60)/60)/24)+DATE(1970,1,1)</f>
        <v>41964.626168981486</v>
      </c>
    </row>
    <row r="388" spans="1:20" ht="42.6" hidden="1" customHeight="1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5">
        <f t="shared" si="36"/>
        <v>1.0016666666666667</v>
      </c>
      <c r="P388" s="6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10">
        <f t="shared" si="40"/>
        <v>42211.951284722221</v>
      </c>
      <c r="T388" s="10">
        <f t="shared" si="41"/>
        <v>42226.951284722221</v>
      </c>
    </row>
    <row r="389" spans="1:20" ht="42.6" hidden="1" customHeight="1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5">
        <f t="shared" si="36"/>
        <v>2.1398947368421051</v>
      </c>
      <c r="P389" s="6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10">
        <f t="shared" si="40"/>
        <v>42200.67659722222</v>
      </c>
      <c r="T389" s="10">
        <f t="shared" si="41"/>
        <v>42231.25</v>
      </c>
    </row>
    <row r="390" spans="1:20" ht="42.6" hidden="1" customHeight="1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5">
        <f t="shared" si="36"/>
        <v>1.2616000000000001</v>
      </c>
      <c r="P390" s="6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10">
        <f t="shared" si="40"/>
        <v>42549.076157407413</v>
      </c>
      <c r="T390" s="10">
        <f t="shared" si="41"/>
        <v>42579.076157407413</v>
      </c>
    </row>
    <row r="391" spans="1:20" ht="42.6" hidden="1" customHeight="1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5">
        <f t="shared" si="36"/>
        <v>1.8153547058823529</v>
      </c>
      <c r="P391" s="6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10">
        <f t="shared" si="40"/>
        <v>41674.063078703701</v>
      </c>
      <c r="T391" s="10">
        <f t="shared" si="41"/>
        <v>41705.957638888889</v>
      </c>
    </row>
    <row r="392" spans="1:20" ht="42.6" hidden="1" customHeight="1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5">
        <f t="shared" si="36"/>
        <v>1</v>
      </c>
      <c r="P392" s="6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10">
        <f t="shared" si="40"/>
        <v>42112.036712962959</v>
      </c>
      <c r="T392" s="10">
        <f t="shared" si="41"/>
        <v>42132.036712962959</v>
      </c>
    </row>
    <row r="393" spans="1:20" ht="42.6" hidden="1" customHeight="1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5">
        <f t="shared" si="36"/>
        <v>1.0061</v>
      </c>
      <c r="P393" s="6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10">
        <f t="shared" si="40"/>
        <v>40865.042256944449</v>
      </c>
      <c r="T393" s="10">
        <f t="shared" si="41"/>
        <v>40895.040972222225</v>
      </c>
    </row>
    <row r="394" spans="1:20" ht="42.6" hidden="1" customHeight="1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5">
        <f t="shared" si="36"/>
        <v>1.009027027027027</v>
      </c>
      <c r="P394" s="6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10">
        <f t="shared" si="40"/>
        <v>40763.717256944445</v>
      </c>
      <c r="T394" s="10">
        <f t="shared" si="41"/>
        <v>40794.125</v>
      </c>
    </row>
    <row r="395" spans="1:20" ht="42.6" hidden="1" customHeight="1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5">
        <f t="shared" si="36"/>
        <v>1.10446</v>
      </c>
      <c r="P395" s="6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10">
        <f t="shared" si="40"/>
        <v>41526.708935185183</v>
      </c>
      <c r="T395" s="10">
        <f t="shared" si="41"/>
        <v>41557.708935185183</v>
      </c>
    </row>
    <row r="396" spans="1:20" ht="42.6" hidden="1" customHeight="1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5">
        <f t="shared" si="36"/>
        <v>1.118936170212766</v>
      </c>
      <c r="P396" s="6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10">
        <f t="shared" si="40"/>
        <v>42417.818078703705</v>
      </c>
      <c r="T396" s="10">
        <f t="shared" si="41"/>
        <v>42477.776412037041</v>
      </c>
    </row>
    <row r="397" spans="1:20" ht="42.6" hidden="1" customHeight="1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5">
        <f t="shared" si="36"/>
        <v>1.0804450000000001</v>
      </c>
      <c r="P397" s="6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10">
        <f t="shared" si="40"/>
        <v>40990.909259259257</v>
      </c>
      <c r="T397" s="10">
        <f t="shared" si="41"/>
        <v>41026.897222222222</v>
      </c>
    </row>
    <row r="398" spans="1:20" ht="42.6" hidden="1" customHeight="1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5">
        <f t="shared" si="36"/>
        <v>1.0666666666666667</v>
      </c>
      <c r="P398" s="6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10">
        <f t="shared" si="40"/>
        <v>41082.564884259256</v>
      </c>
      <c r="T398" s="10">
        <f t="shared" si="41"/>
        <v>41097.564884259256</v>
      </c>
    </row>
    <row r="399" spans="1:20" ht="42.6" hidden="1" customHeight="1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5">
        <f t="shared" si="36"/>
        <v>1.0390027322404372</v>
      </c>
      <c r="P399" s="6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10">
        <f t="shared" si="40"/>
        <v>40379.776435185187</v>
      </c>
      <c r="T399" s="10">
        <f t="shared" si="41"/>
        <v>40422.155555555553</v>
      </c>
    </row>
    <row r="400" spans="1:20" ht="42.6" hidden="1" customHeight="1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5">
        <f t="shared" si="36"/>
        <v>1.2516</v>
      </c>
      <c r="P400" s="6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10">
        <f t="shared" si="40"/>
        <v>42078.793124999997</v>
      </c>
      <c r="T400" s="10">
        <f t="shared" si="41"/>
        <v>42123.793124999997</v>
      </c>
    </row>
    <row r="401" spans="1:20" ht="42.6" hidden="1" customHeight="1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5">
        <f t="shared" si="36"/>
        <v>1.0680499999999999</v>
      </c>
      <c r="P401" s="6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10">
        <f t="shared" si="40"/>
        <v>42687.875775462962</v>
      </c>
      <c r="T401" s="10">
        <f t="shared" si="41"/>
        <v>42718.5</v>
      </c>
    </row>
    <row r="402" spans="1:20" ht="42.6" hidden="1" customHeight="1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5">
        <f t="shared" si="36"/>
        <v>1.1230249999999999</v>
      </c>
      <c r="P402" s="6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10">
        <f t="shared" si="40"/>
        <v>41745.635960648149</v>
      </c>
      <c r="T402" s="10">
        <f t="shared" si="41"/>
        <v>41776.145833333336</v>
      </c>
    </row>
    <row r="403" spans="1:20" ht="42.6" hidden="1" customHeight="1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5">
        <f t="shared" si="36"/>
        <v>1.0381199999999999</v>
      </c>
      <c r="P403" s="6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10">
        <f t="shared" si="40"/>
        <v>40732.842245370368</v>
      </c>
      <c r="T403" s="10">
        <f t="shared" si="41"/>
        <v>40762.842245370368</v>
      </c>
    </row>
    <row r="404" spans="1:20" ht="42.6" hidden="1" customHeight="1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5">
        <f t="shared" si="36"/>
        <v>1.4165000000000001</v>
      </c>
      <c r="P404" s="6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10">
        <f t="shared" si="40"/>
        <v>42292.539548611108</v>
      </c>
      <c r="T404" s="10">
        <f t="shared" si="41"/>
        <v>42313.58121527778</v>
      </c>
    </row>
    <row r="405" spans="1:20" ht="42.6" hidden="1" customHeight="1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5">
        <f t="shared" si="36"/>
        <v>1.0526</v>
      </c>
      <c r="P405" s="6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10">
        <f t="shared" si="40"/>
        <v>40718.310659722221</v>
      </c>
      <c r="T405" s="10">
        <f t="shared" si="41"/>
        <v>40765.297222222223</v>
      </c>
    </row>
    <row r="406" spans="1:20" ht="42.6" hidden="1" customHeight="1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5">
        <f t="shared" si="36"/>
        <v>1.0309142857142857</v>
      </c>
      <c r="P406" s="6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10">
        <f t="shared" si="40"/>
        <v>41646.628032407411</v>
      </c>
      <c r="T406" s="10">
        <f t="shared" si="41"/>
        <v>41675.961111111108</v>
      </c>
    </row>
    <row r="407" spans="1:20" ht="42.6" hidden="1" customHeight="1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5">
        <f t="shared" si="36"/>
        <v>1.0765957446808512</v>
      </c>
      <c r="P407" s="6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10">
        <f t="shared" si="40"/>
        <v>41674.08494212963</v>
      </c>
      <c r="T407" s="10">
        <f t="shared" si="41"/>
        <v>41704.08494212963</v>
      </c>
    </row>
    <row r="408" spans="1:20" ht="42.6" hidden="1" customHeight="1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5">
        <f t="shared" si="36"/>
        <v>1.0770464285714285</v>
      </c>
      <c r="P408" s="6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10">
        <f t="shared" si="40"/>
        <v>40638.162465277775</v>
      </c>
      <c r="T408" s="10">
        <f t="shared" si="41"/>
        <v>40672.249305555553</v>
      </c>
    </row>
    <row r="409" spans="1:20" ht="42.6" hidden="1" customHeight="1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5">
        <f t="shared" si="36"/>
        <v>1.0155000000000001</v>
      </c>
      <c r="P409" s="6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10">
        <f t="shared" si="40"/>
        <v>40806.870949074073</v>
      </c>
      <c r="T409" s="10">
        <f t="shared" si="41"/>
        <v>40866.912615740745</v>
      </c>
    </row>
    <row r="410" spans="1:20" ht="42.6" hidden="1" customHeight="1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5">
        <f t="shared" si="36"/>
        <v>1.0143766666666667</v>
      </c>
      <c r="P410" s="6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10">
        <f t="shared" si="40"/>
        <v>41543.735995370371</v>
      </c>
      <c r="T410" s="10">
        <f t="shared" si="41"/>
        <v>41583.777662037035</v>
      </c>
    </row>
    <row r="411" spans="1:20" ht="42.6" hidden="1" customHeight="1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5">
        <f t="shared" si="36"/>
        <v>1.3680000000000001</v>
      </c>
      <c r="P411" s="6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10">
        <f t="shared" si="40"/>
        <v>42543.862777777773</v>
      </c>
      <c r="T411" s="10">
        <f t="shared" si="41"/>
        <v>42573.862777777773</v>
      </c>
    </row>
    <row r="412" spans="1:20" ht="42.6" hidden="1" customHeight="1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5">
        <f t="shared" si="36"/>
        <v>1.2829999999999999</v>
      </c>
      <c r="P412" s="6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10">
        <f t="shared" si="40"/>
        <v>42113.981446759266</v>
      </c>
      <c r="T412" s="10">
        <f t="shared" si="41"/>
        <v>42173.981446759266</v>
      </c>
    </row>
    <row r="413" spans="1:20" ht="42.6" hidden="1" customHeight="1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5">
        <f t="shared" si="36"/>
        <v>1.0105</v>
      </c>
      <c r="P413" s="6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10">
        <f t="shared" si="40"/>
        <v>41598.17597222222</v>
      </c>
      <c r="T413" s="10">
        <f t="shared" si="41"/>
        <v>41630.208333333336</v>
      </c>
    </row>
    <row r="414" spans="1:20" ht="42.6" hidden="1" customHeight="1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5">
        <f t="shared" si="36"/>
        <v>1.2684</v>
      </c>
      <c r="P414" s="6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10">
        <f t="shared" si="40"/>
        <v>41099.742800925924</v>
      </c>
      <c r="T414" s="10">
        <f t="shared" si="41"/>
        <v>41115.742800925924</v>
      </c>
    </row>
    <row r="415" spans="1:20" ht="42.6" hidden="1" customHeight="1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5">
        <f t="shared" si="36"/>
        <v>1.0508593749999999</v>
      </c>
      <c r="P415" s="6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10">
        <f t="shared" si="40"/>
        <v>41079.877442129626</v>
      </c>
      <c r="T415" s="10">
        <f t="shared" si="41"/>
        <v>41109.877442129626</v>
      </c>
    </row>
    <row r="416" spans="1:20" ht="42.6" hidden="1" customHeight="1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5">
        <f t="shared" si="36"/>
        <v>1.0285405405405406</v>
      </c>
      <c r="P416" s="6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10">
        <f t="shared" si="40"/>
        <v>41529.063252314816</v>
      </c>
      <c r="T416" s="10">
        <f t="shared" si="41"/>
        <v>41559.063252314816</v>
      </c>
    </row>
    <row r="417" spans="1:20" ht="42.6" hidden="1" customHeight="1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5">
        <f t="shared" si="36"/>
        <v>1.0214714285714286</v>
      </c>
      <c r="P417" s="6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10">
        <f t="shared" si="40"/>
        <v>41904.851875</v>
      </c>
      <c r="T417" s="10">
        <f t="shared" si="41"/>
        <v>41929.5</v>
      </c>
    </row>
    <row r="418" spans="1:20" ht="42.6" hidden="1" customHeight="1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5">
        <f t="shared" si="36"/>
        <v>1.2021700000000002</v>
      </c>
      <c r="P418" s="6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10">
        <f t="shared" si="40"/>
        <v>41648.396192129629</v>
      </c>
      <c r="T418" s="10">
        <f t="shared" si="41"/>
        <v>41678.396192129629</v>
      </c>
    </row>
    <row r="419" spans="1:20" ht="42.6" hidden="1" customHeight="1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5">
        <f t="shared" si="36"/>
        <v>1.0024761904761905</v>
      </c>
      <c r="P419" s="6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10">
        <f t="shared" si="40"/>
        <v>41360.970601851855</v>
      </c>
      <c r="T419" s="10">
        <f t="shared" si="41"/>
        <v>41372.189583333333</v>
      </c>
    </row>
    <row r="420" spans="1:20" ht="42.6" hidden="1" customHeight="1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5">
        <f t="shared" si="36"/>
        <v>1.0063392857142857</v>
      </c>
      <c r="P420" s="6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10">
        <f t="shared" si="40"/>
        <v>42178.282372685186</v>
      </c>
      <c r="T420" s="10">
        <f t="shared" si="41"/>
        <v>42208.282372685186</v>
      </c>
    </row>
    <row r="421" spans="1:20" ht="42.6" hidden="1" customHeight="1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5">
        <f t="shared" si="36"/>
        <v>1.004375</v>
      </c>
      <c r="P421" s="6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10">
        <f t="shared" si="40"/>
        <v>41394.842442129629</v>
      </c>
      <c r="T421" s="10">
        <f t="shared" si="41"/>
        <v>41454.842442129629</v>
      </c>
    </row>
    <row r="422" spans="1:20" ht="42.6" customHeight="1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5">
        <f t="shared" si="36"/>
        <v>4.3939393939393936E-3</v>
      </c>
      <c r="P422" s="6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0">
        <f t="shared" si="40"/>
        <v>41682.23646990741</v>
      </c>
      <c r="T422" s="10">
        <f t="shared" si="41"/>
        <v>41712.194803240738</v>
      </c>
    </row>
    <row r="423" spans="1:20" ht="42.6" customHeight="1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5">
        <f t="shared" si="36"/>
        <v>2.0066666666666667E-2</v>
      </c>
      <c r="P423" s="6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0">
        <f t="shared" si="40"/>
        <v>42177.491388888884</v>
      </c>
      <c r="T423" s="10">
        <f t="shared" si="41"/>
        <v>42237.491388888884</v>
      </c>
    </row>
    <row r="424" spans="1:20" ht="42.6" customHeight="1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5">
        <f t="shared" si="36"/>
        <v>1.0749999999999999E-2</v>
      </c>
      <c r="P424" s="6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0">
        <f t="shared" si="40"/>
        <v>41863.260381944441</v>
      </c>
      <c r="T424" s="10">
        <f t="shared" si="41"/>
        <v>41893.260381944441</v>
      </c>
    </row>
    <row r="425" spans="1:20" ht="42.6" customHeight="1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5">
        <f t="shared" si="36"/>
        <v>7.6499999999999997E-3</v>
      </c>
      <c r="P425" s="6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0">
        <f t="shared" si="40"/>
        <v>41400.92627314815</v>
      </c>
      <c r="T425" s="10">
        <f t="shared" si="41"/>
        <v>41430.92627314815</v>
      </c>
    </row>
    <row r="426" spans="1:20" ht="42.6" customHeight="1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5">
        <f t="shared" si="36"/>
        <v>6.7966666666666675E-2</v>
      </c>
      <c r="P426" s="6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0">
        <f t="shared" si="40"/>
        <v>40934.376145833332</v>
      </c>
      <c r="T426" s="10">
        <f t="shared" si="41"/>
        <v>40994.334479166668</v>
      </c>
    </row>
    <row r="427" spans="1:20" ht="42.6" customHeight="1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5">
        <f t="shared" si="36"/>
        <v>1.2E-4</v>
      </c>
      <c r="P427" s="6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0">
        <f t="shared" si="40"/>
        <v>42275.861157407402</v>
      </c>
      <c r="T427" s="10">
        <f t="shared" si="41"/>
        <v>42335.902824074074</v>
      </c>
    </row>
    <row r="428" spans="1:20" ht="42.6" customHeight="1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5">
        <f t="shared" si="36"/>
        <v>1.3299999999999999E-2</v>
      </c>
      <c r="P428" s="6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0">
        <f t="shared" si="40"/>
        <v>42400.711967592593</v>
      </c>
      <c r="T428" s="10">
        <f t="shared" si="41"/>
        <v>42430.711967592593</v>
      </c>
    </row>
    <row r="429" spans="1:20" ht="42.6" customHeight="1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5">
        <f t="shared" si="36"/>
        <v>0</v>
      </c>
      <c r="P429" s="6" t="e">
        <f t="shared" si="37"/>
        <v>#DIV/0!</v>
      </c>
      <c r="Q429" t="str">
        <f t="shared" si="38"/>
        <v>film &amp; video</v>
      </c>
      <c r="R429" t="str">
        <f t="shared" si="39"/>
        <v>animation</v>
      </c>
      <c r="S429" s="10">
        <f t="shared" si="40"/>
        <v>42285.909027777772</v>
      </c>
      <c r="T429" s="10">
        <f t="shared" si="41"/>
        <v>42299.790972222225</v>
      </c>
    </row>
    <row r="430" spans="1:20" ht="42.6" customHeight="1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5">
        <f t="shared" si="36"/>
        <v>5.6333333333333332E-2</v>
      </c>
      <c r="P430" s="6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0">
        <f t="shared" si="40"/>
        <v>41778.766724537039</v>
      </c>
      <c r="T430" s="10">
        <f t="shared" si="41"/>
        <v>41806.916666666664</v>
      </c>
    </row>
    <row r="431" spans="1:20" ht="42.6" customHeight="1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5">
        <f t="shared" si="36"/>
        <v>0</v>
      </c>
      <c r="P431" s="6" t="e">
        <f t="shared" si="37"/>
        <v>#DIV/0!</v>
      </c>
      <c r="Q431" t="str">
        <f t="shared" si="38"/>
        <v>film &amp; video</v>
      </c>
      <c r="R431" t="str">
        <f t="shared" si="39"/>
        <v>animation</v>
      </c>
      <c r="S431" s="10">
        <f t="shared" si="40"/>
        <v>40070.901412037041</v>
      </c>
      <c r="T431" s="10">
        <f t="shared" si="41"/>
        <v>40144.207638888889</v>
      </c>
    </row>
    <row r="432" spans="1:20" ht="42.6" customHeight="1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5">
        <f t="shared" si="36"/>
        <v>2.4E-2</v>
      </c>
      <c r="P432" s="6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0">
        <f t="shared" si="40"/>
        <v>41513.107256944444</v>
      </c>
      <c r="T432" s="10">
        <f t="shared" si="41"/>
        <v>41528.107256944444</v>
      </c>
    </row>
    <row r="433" spans="1:20" ht="42.6" customHeight="1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5">
        <f t="shared" si="36"/>
        <v>0.13833333333333334</v>
      </c>
      <c r="P433" s="6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0">
        <f t="shared" si="40"/>
        <v>42526.871331018512</v>
      </c>
      <c r="T433" s="10">
        <f t="shared" si="41"/>
        <v>42556.871331018512</v>
      </c>
    </row>
    <row r="434" spans="1:20" ht="42.6" customHeight="1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5">
        <f t="shared" si="36"/>
        <v>9.5000000000000001E-2</v>
      </c>
      <c r="P434" s="6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0">
        <f t="shared" si="40"/>
        <v>42238.726631944446</v>
      </c>
      <c r="T434" s="10">
        <f t="shared" si="41"/>
        <v>42298.726631944446</v>
      </c>
    </row>
    <row r="435" spans="1:20" ht="42.6" customHeight="1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5">
        <f t="shared" si="36"/>
        <v>0</v>
      </c>
      <c r="P435" s="6" t="e">
        <f t="shared" si="37"/>
        <v>#DIV/0!</v>
      </c>
      <c r="Q435" t="str">
        <f t="shared" si="38"/>
        <v>film &amp; video</v>
      </c>
      <c r="R435" t="str">
        <f t="shared" si="39"/>
        <v>animation</v>
      </c>
      <c r="S435" s="10">
        <f t="shared" si="40"/>
        <v>42228.629884259266</v>
      </c>
      <c r="T435" s="10">
        <f t="shared" si="41"/>
        <v>42288.629884259266</v>
      </c>
    </row>
    <row r="436" spans="1:20" ht="42.6" customHeight="1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5">
        <f t="shared" si="36"/>
        <v>0.05</v>
      </c>
      <c r="P436" s="6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0">
        <f t="shared" si="40"/>
        <v>41576.834513888891</v>
      </c>
      <c r="T436" s="10">
        <f t="shared" si="41"/>
        <v>41609.876180555555</v>
      </c>
    </row>
    <row r="437" spans="1:20" ht="42.6" customHeight="1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5">
        <f t="shared" si="36"/>
        <v>2.7272727272727273E-5</v>
      </c>
      <c r="P437" s="6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0">
        <f t="shared" si="40"/>
        <v>41500.747453703705</v>
      </c>
      <c r="T437" s="10">
        <f t="shared" si="41"/>
        <v>41530.747453703705</v>
      </c>
    </row>
    <row r="438" spans="1:20" ht="42.6" customHeight="1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5">
        <f t="shared" si="36"/>
        <v>0</v>
      </c>
      <c r="P438" s="6" t="e">
        <f t="shared" si="37"/>
        <v>#DIV/0!</v>
      </c>
      <c r="Q438" t="str">
        <f t="shared" si="38"/>
        <v>film &amp; video</v>
      </c>
      <c r="R438" t="str">
        <f t="shared" si="39"/>
        <v>animation</v>
      </c>
      <c r="S438" s="10">
        <f t="shared" si="40"/>
        <v>41456.36241898148</v>
      </c>
      <c r="T438" s="10">
        <f t="shared" si="41"/>
        <v>41486.36241898148</v>
      </c>
    </row>
    <row r="439" spans="1:20" ht="42.6" customHeight="1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5">
        <f t="shared" si="36"/>
        <v>0</v>
      </c>
      <c r="P439" s="6" t="e">
        <f t="shared" si="37"/>
        <v>#DIV/0!</v>
      </c>
      <c r="Q439" t="str">
        <f t="shared" si="38"/>
        <v>film &amp; video</v>
      </c>
      <c r="R439" t="str">
        <f t="shared" si="39"/>
        <v>animation</v>
      </c>
      <c r="S439" s="10">
        <f t="shared" si="40"/>
        <v>42591.31858796296</v>
      </c>
      <c r="T439" s="10">
        <f t="shared" si="41"/>
        <v>42651.31858796296</v>
      </c>
    </row>
    <row r="440" spans="1:20" ht="42.6" customHeight="1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5">
        <f t="shared" si="36"/>
        <v>9.3799999999999994E-2</v>
      </c>
      <c r="P440" s="6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0">
        <f t="shared" si="40"/>
        <v>42296.261087962965</v>
      </c>
      <c r="T440" s="10">
        <f t="shared" si="41"/>
        <v>42326.302754629629</v>
      </c>
    </row>
    <row r="441" spans="1:20" ht="42.6" customHeight="1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5">
        <f t="shared" si="36"/>
        <v>0</v>
      </c>
      <c r="P441" s="6" t="e">
        <f t="shared" si="37"/>
        <v>#DIV/0!</v>
      </c>
      <c r="Q441" t="str">
        <f t="shared" si="38"/>
        <v>film &amp; video</v>
      </c>
      <c r="R441" t="str">
        <f t="shared" si="39"/>
        <v>animation</v>
      </c>
      <c r="S441" s="10">
        <f t="shared" si="40"/>
        <v>41919.761782407404</v>
      </c>
      <c r="T441" s="10">
        <f t="shared" si="41"/>
        <v>41929.761782407404</v>
      </c>
    </row>
    <row r="442" spans="1:20" ht="42.6" customHeight="1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5">
        <f t="shared" si="36"/>
        <v>1E-3</v>
      </c>
      <c r="P442" s="6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0">
        <f t="shared" si="40"/>
        <v>42423.985567129625</v>
      </c>
      <c r="T442" s="10">
        <f t="shared" si="41"/>
        <v>42453.943900462968</v>
      </c>
    </row>
    <row r="443" spans="1:20" ht="42.6" customHeight="1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5">
        <f t="shared" si="36"/>
        <v>0</v>
      </c>
      <c r="P443" s="6" t="e">
        <f t="shared" si="37"/>
        <v>#DIV/0!</v>
      </c>
      <c r="Q443" t="str">
        <f t="shared" si="38"/>
        <v>film &amp; video</v>
      </c>
      <c r="R443" t="str">
        <f t="shared" si="39"/>
        <v>animation</v>
      </c>
      <c r="S443" s="10">
        <f t="shared" si="40"/>
        <v>41550.793935185182</v>
      </c>
      <c r="T443" s="10">
        <f t="shared" si="41"/>
        <v>41580.793935185182</v>
      </c>
    </row>
    <row r="444" spans="1:20" ht="42.6" customHeight="1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5">
        <f t="shared" si="36"/>
        <v>0.39358823529411763</v>
      </c>
      <c r="P444" s="6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0">
        <f t="shared" si="40"/>
        <v>42024.888692129629</v>
      </c>
      <c r="T444" s="10">
        <f t="shared" si="41"/>
        <v>42054.888692129629</v>
      </c>
    </row>
    <row r="445" spans="1:20" ht="42.6" customHeight="1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5">
        <f t="shared" si="36"/>
        <v>1E-3</v>
      </c>
      <c r="P445" s="6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0">
        <f t="shared" si="40"/>
        <v>41650.015057870369</v>
      </c>
      <c r="T445" s="10">
        <f t="shared" si="41"/>
        <v>41680.015057870369</v>
      </c>
    </row>
    <row r="446" spans="1:20" ht="42.6" customHeight="1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5">
        <f t="shared" si="36"/>
        <v>0.05</v>
      </c>
      <c r="P446" s="6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0">
        <f t="shared" si="40"/>
        <v>40894.906956018516</v>
      </c>
      <c r="T446" s="10">
        <f t="shared" si="41"/>
        <v>40954.906956018516</v>
      </c>
    </row>
    <row r="447" spans="1:20" ht="42.6" customHeight="1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5">
        <f t="shared" si="36"/>
        <v>3.3333333333333335E-5</v>
      </c>
      <c r="P447" s="6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0">
        <f t="shared" si="40"/>
        <v>42130.335358796292</v>
      </c>
      <c r="T447" s="10">
        <f t="shared" si="41"/>
        <v>42145.335358796292</v>
      </c>
    </row>
    <row r="448" spans="1:20" ht="42.6" customHeight="1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5">
        <f t="shared" si="36"/>
        <v>7.2952380952380949E-2</v>
      </c>
      <c r="P448" s="6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0">
        <f t="shared" si="40"/>
        <v>42037.083564814813</v>
      </c>
      <c r="T448" s="10">
        <f t="shared" si="41"/>
        <v>42067.083564814813</v>
      </c>
    </row>
    <row r="449" spans="1:20" ht="42.6" customHeight="1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5">
        <f t="shared" si="36"/>
        <v>1.6666666666666666E-4</v>
      </c>
      <c r="P449" s="6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0">
        <f t="shared" si="40"/>
        <v>41331.555127314816</v>
      </c>
      <c r="T449" s="10">
        <f t="shared" si="41"/>
        <v>41356.513460648144</v>
      </c>
    </row>
    <row r="450" spans="1:20" ht="42.6" customHeight="1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5">
        <f t="shared" si="36"/>
        <v>3.2804E-2</v>
      </c>
      <c r="P450" s="6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10">
        <f t="shared" si="40"/>
        <v>41753.758043981477</v>
      </c>
      <c r="T450" s="10">
        <f t="shared" si="41"/>
        <v>41773.758043981477</v>
      </c>
    </row>
    <row r="451" spans="1:20" ht="42.6" customHeight="1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5">
        <f t="shared" ref="O451:O514" si="42">E451/D451</f>
        <v>2.2499999999999999E-2</v>
      </c>
      <c r="P451" s="6">
        <f t="shared" ref="P451:P514" si="43">E451/L451</f>
        <v>9</v>
      </c>
      <c r="Q451" t="str">
        <f t="shared" ref="Q451:Q514" si="44">LEFT(N451,(FIND("/",N451))-1)</f>
        <v>film &amp; video</v>
      </c>
      <c r="R451" t="str">
        <f t="shared" ref="R451:R514" si="45">RIGHT(N451,LEN(N451)-FIND("/",N451))</f>
        <v>animation</v>
      </c>
      <c r="S451" s="10">
        <f t="shared" ref="S451:S514" si="46">(((J451/60)/60)/24)+DATE(1970,1,1)</f>
        <v>41534.568113425928</v>
      </c>
      <c r="T451" s="10">
        <f t="shared" ref="T451:T514" si="47">(((I451/60)/60)/24)+DATE(1970,1,1)</f>
        <v>41564.568113425928</v>
      </c>
    </row>
    <row r="452" spans="1:20" ht="42.6" customHeight="1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5">
        <f t="shared" si="42"/>
        <v>7.92E-3</v>
      </c>
      <c r="P452" s="6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0">
        <f t="shared" si="46"/>
        <v>41654.946759259255</v>
      </c>
      <c r="T452" s="10">
        <f t="shared" si="47"/>
        <v>41684.946759259255</v>
      </c>
    </row>
    <row r="453" spans="1:20" ht="42.6" customHeight="1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5">
        <f t="shared" si="42"/>
        <v>0</v>
      </c>
      <c r="P453" s="6" t="e">
        <f t="shared" si="43"/>
        <v>#DIV/0!</v>
      </c>
      <c r="Q453" t="str">
        <f t="shared" si="44"/>
        <v>film &amp; video</v>
      </c>
      <c r="R453" t="str">
        <f t="shared" si="45"/>
        <v>animation</v>
      </c>
      <c r="S453" s="10">
        <f t="shared" si="46"/>
        <v>41634.715173611112</v>
      </c>
      <c r="T453" s="10">
        <f t="shared" si="47"/>
        <v>41664.715173611112</v>
      </c>
    </row>
    <row r="454" spans="1:20" ht="42.6" customHeight="1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5">
        <f t="shared" si="42"/>
        <v>0.64</v>
      </c>
      <c r="P454" s="6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0">
        <f t="shared" si="46"/>
        <v>42107.703877314809</v>
      </c>
      <c r="T454" s="10">
        <f t="shared" si="47"/>
        <v>42137.703877314809</v>
      </c>
    </row>
    <row r="455" spans="1:20" ht="42.6" customHeight="1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5">
        <f t="shared" si="42"/>
        <v>2.740447957839262E-4</v>
      </c>
      <c r="P455" s="6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0">
        <f t="shared" si="46"/>
        <v>42038.824988425928</v>
      </c>
      <c r="T455" s="10">
        <f t="shared" si="47"/>
        <v>42054.824988425928</v>
      </c>
    </row>
    <row r="456" spans="1:20" ht="42.6" customHeight="1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5">
        <f t="shared" si="42"/>
        <v>8.2000000000000007E-3</v>
      </c>
      <c r="P456" s="6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0">
        <f t="shared" si="46"/>
        <v>41938.717256944445</v>
      </c>
      <c r="T456" s="10">
        <f t="shared" si="47"/>
        <v>41969.551388888889</v>
      </c>
    </row>
    <row r="457" spans="1:20" ht="42.6" customHeight="1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5">
        <f t="shared" si="42"/>
        <v>6.9230769230769226E-4</v>
      </c>
      <c r="P457" s="6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0">
        <f t="shared" si="46"/>
        <v>40971.002569444441</v>
      </c>
      <c r="T457" s="10">
        <f t="shared" si="47"/>
        <v>41016.021527777775</v>
      </c>
    </row>
    <row r="458" spans="1:20" ht="42.6" customHeight="1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5">
        <f t="shared" si="42"/>
        <v>6.8631863186318634E-3</v>
      </c>
      <c r="P458" s="6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0">
        <f t="shared" si="46"/>
        <v>41547.694456018515</v>
      </c>
      <c r="T458" s="10">
        <f t="shared" si="47"/>
        <v>41569.165972222225</v>
      </c>
    </row>
    <row r="459" spans="1:20" ht="42.6" customHeight="1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5">
        <f t="shared" si="42"/>
        <v>0</v>
      </c>
      <c r="P459" s="6" t="e">
        <f t="shared" si="43"/>
        <v>#DIV/0!</v>
      </c>
      <c r="Q459" t="str">
        <f t="shared" si="44"/>
        <v>film &amp; video</v>
      </c>
      <c r="R459" t="str">
        <f t="shared" si="45"/>
        <v>animation</v>
      </c>
      <c r="S459" s="10">
        <f t="shared" si="46"/>
        <v>41837.767500000002</v>
      </c>
      <c r="T459" s="10">
        <f t="shared" si="47"/>
        <v>41867.767500000002</v>
      </c>
    </row>
    <row r="460" spans="1:20" ht="42.6" customHeight="1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5">
        <f t="shared" si="42"/>
        <v>8.2100000000000006E-2</v>
      </c>
      <c r="P460" s="6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0">
        <f t="shared" si="46"/>
        <v>41378.69976851852</v>
      </c>
      <c r="T460" s="10">
        <f t="shared" si="47"/>
        <v>41408.69976851852</v>
      </c>
    </row>
    <row r="461" spans="1:20" ht="42.6" customHeight="1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5">
        <f t="shared" si="42"/>
        <v>6.4102564102564103E-4</v>
      </c>
      <c r="P461" s="6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0">
        <f t="shared" si="46"/>
        <v>40800.6403587963</v>
      </c>
      <c r="T461" s="10">
        <f t="shared" si="47"/>
        <v>40860.682025462964</v>
      </c>
    </row>
    <row r="462" spans="1:20" ht="42.6" customHeight="1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5">
        <f t="shared" si="42"/>
        <v>2.9411764705882353E-3</v>
      </c>
      <c r="P462" s="6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0">
        <f t="shared" si="46"/>
        <v>41759.542534722219</v>
      </c>
      <c r="T462" s="10">
        <f t="shared" si="47"/>
        <v>41791.166666666664</v>
      </c>
    </row>
    <row r="463" spans="1:20" ht="42.6" customHeight="1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5">
        <f t="shared" si="42"/>
        <v>0</v>
      </c>
      <c r="P463" s="6" t="e">
        <f t="shared" si="43"/>
        <v>#DIV/0!</v>
      </c>
      <c r="Q463" t="str">
        <f t="shared" si="44"/>
        <v>film &amp; video</v>
      </c>
      <c r="R463" t="str">
        <f t="shared" si="45"/>
        <v>animation</v>
      </c>
      <c r="S463" s="10">
        <f t="shared" si="46"/>
        <v>41407.84684027778</v>
      </c>
      <c r="T463" s="10">
        <f t="shared" si="47"/>
        <v>41427.84684027778</v>
      </c>
    </row>
    <row r="464" spans="1:20" ht="42.6" customHeight="1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5">
        <f t="shared" si="42"/>
        <v>0</v>
      </c>
      <c r="P464" s="6" t="e">
        <f t="shared" si="43"/>
        <v>#DIV/0!</v>
      </c>
      <c r="Q464" t="str">
        <f t="shared" si="44"/>
        <v>film &amp; video</v>
      </c>
      <c r="R464" t="str">
        <f t="shared" si="45"/>
        <v>animation</v>
      </c>
      <c r="S464" s="10">
        <f t="shared" si="46"/>
        <v>40705.126631944448</v>
      </c>
      <c r="T464" s="10">
        <f t="shared" si="47"/>
        <v>40765.126631944448</v>
      </c>
    </row>
    <row r="465" spans="1:20" ht="42.6" customHeight="1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5">
        <f t="shared" si="42"/>
        <v>2.2727272727272728E-2</v>
      </c>
      <c r="P465" s="6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0">
        <f t="shared" si="46"/>
        <v>40750.710104166668</v>
      </c>
      <c r="T465" s="10">
        <f t="shared" si="47"/>
        <v>40810.710104166668</v>
      </c>
    </row>
    <row r="466" spans="1:20" ht="42.6" customHeight="1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5">
        <f t="shared" si="42"/>
        <v>9.9009900990099011E-4</v>
      </c>
      <c r="P466" s="6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0">
        <f t="shared" si="46"/>
        <v>42488.848784722228</v>
      </c>
      <c r="T466" s="10">
        <f t="shared" si="47"/>
        <v>42508.848784722228</v>
      </c>
    </row>
    <row r="467" spans="1:20" ht="42.6" customHeight="1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5">
        <f t="shared" si="42"/>
        <v>0.26953125</v>
      </c>
      <c r="P467" s="6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0">
        <f t="shared" si="46"/>
        <v>41801.120069444441</v>
      </c>
      <c r="T467" s="10">
        <f t="shared" si="47"/>
        <v>41817.120069444441</v>
      </c>
    </row>
    <row r="468" spans="1:20" ht="42.6" customHeight="1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5">
        <f t="shared" si="42"/>
        <v>7.6E-3</v>
      </c>
      <c r="P468" s="6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0">
        <f t="shared" si="46"/>
        <v>41129.942870370374</v>
      </c>
      <c r="T468" s="10">
        <f t="shared" si="47"/>
        <v>41159.942870370374</v>
      </c>
    </row>
    <row r="469" spans="1:20" ht="42.6" customHeight="1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5">
        <f t="shared" si="42"/>
        <v>0.21575</v>
      </c>
      <c r="P469" s="6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0">
        <f t="shared" si="46"/>
        <v>41135.679791666669</v>
      </c>
      <c r="T469" s="10">
        <f t="shared" si="47"/>
        <v>41180.679791666669</v>
      </c>
    </row>
    <row r="470" spans="1:20" ht="42.6" customHeight="1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5">
        <f t="shared" si="42"/>
        <v>0</v>
      </c>
      <c r="P470" s="6" t="e">
        <f t="shared" si="43"/>
        <v>#DIV/0!</v>
      </c>
      <c r="Q470" t="str">
        <f t="shared" si="44"/>
        <v>film &amp; video</v>
      </c>
      <c r="R470" t="str">
        <f t="shared" si="45"/>
        <v>animation</v>
      </c>
      <c r="S470" s="10">
        <f t="shared" si="46"/>
        <v>41041.167627314811</v>
      </c>
      <c r="T470" s="10">
        <f t="shared" si="47"/>
        <v>41101.160474537035</v>
      </c>
    </row>
    <row r="471" spans="1:20" ht="42.6" customHeight="1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5">
        <f t="shared" si="42"/>
        <v>0</v>
      </c>
      <c r="P471" s="6" t="e">
        <f t="shared" si="43"/>
        <v>#DIV/0!</v>
      </c>
      <c r="Q471" t="str">
        <f t="shared" si="44"/>
        <v>film &amp; video</v>
      </c>
      <c r="R471" t="str">
        <f t="shared" si="45"/>
        <v>animation</v>
      </c>
      <c r="S471" s="10">
        <f t="shared" si="46"/>
        <v>41827.989861111113</v>
      </c>
      <c r="T471" s="10">
        <f t="shared" si="47"/>
        <v>41887.989861111113</v>
      </c>
    </row>
    <row r="472" spans="1:20" ht="42.6" customHeight="1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5">
        <f t="shared" si="42"/>
        <v>1.0200000000000001E-2</v>
      </c>
      <c r="P472" s="6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0">
        <f t="shared" si="46"/>
        <v>41605.167696759258</v>
      </c>
      <c r="T472" s="10">
        <f t="shared" si="47"/>
        <v>41655.166666666664</v>
      </c>
    </row>
    <row r="473" spans="1:20" ht="42.6" customHeight="1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5">
        <f t="shared" si="42"/>
        <v>0.11892727272727273</v>
      </c>
      <c r="P473" s="6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0">
        <f t="shared" si="46"/>
        <v>41703.721979166665</v>
      </c>
      <c r="T473" s="10">
        <f t="shared" si="47"/>
        <v>41748.680312500001</v>
      </c>
    </row>
    <row r="474" spans="1:20" ht="42.6" customHeight="1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5">
        <f t="shared" si="42"/>
        <v>0.17624999999999999</v>
      </c>
      <c r="P474" s="6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0">
        <f t="shared" si="46"/>
        <v>41844.922662037039</v>
      </c>
      <c r="T474" s="10">
        <f t="shared" si="47"/>
        <v>41874.922662037039</v>
      </c>
    </row>
    <row r="475" spans="1:20" ht="42.6" customHeight="1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5">
        <f t="shared" si="42"/>
        <v>2.87E-2</v>
      </c>
      <c r="P475" s="6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0">
        <f t="shared" si="46"/>
        <v>41869.698136574072</v>
      </c>
      <c r="T475" s="10">
        <f t="shared" si="47"/>
        <v>41899.698136574072</v>
      </c>
    </row>
    <row r="476" spans="1:20" ht="42.6" customHeight="1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5">
        <f t="shared" si="42"/>
        <v>3.0303030303030303E-4</v>
      </c>
      <c r="P476" s="6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0">
        <f t="shared" si="46"/>
        <v>42753.329039351855</v>
      </c>
      <c r="T476" s="10">
        <f t="shared" si="47"/>
        <v>42783.329039351855</v>
      </c>
    </row>
    <row r="477" spans="1:20" ht="42.6" customHeight="1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5">
        <f t="shared" si="42"/>
        <v>0</v>
      </c>
      <c r="P477" s="6" t="e">
        <f t="shared" si="43"/>
        <v>#DIV/0!</v>
      </c>
      <c r="Q477" t="str">
        <f t="shared" si="44"/>
        <v>film &amp; video</v>
      </c>
      <c r="R477" t="str">
        <f t="shared" si="45"/>
        <v>animation</v>
      </c>
      <c r="S477" s="10">
        <f t="shared" si="46"/>
        <v>42100.086145833338</v>
      </c>
      <c r="T477" s="10">
        <f t="shared" si="47"/>
        <v>42130.086145833338</v>
      </c>
    </row>
    <row r="478" spans="1:20" ht="42.6" customHeight="1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5">
        <f t="shared" si="42"/>
        <v>2.2302681818181819E-2</v>
      </c>
      <c r="P478" s="6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0">
        <f t="shared" si="46"/>
        <v>41757.975011574075</v>
      </c>
      <c r="T478" s="10">
        <f t="shared" si="47"/>
        <v>41793.165972222225</v>
      </c>
    </row>
    <row r="479" spans="1:20" ht="42.6" customHeight="1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5">
        <f t="shared" si="42"/>
        <v>0</v>
      </c>
      <c r="P479" s="6" t="e">
        <f t="shared" si="43"/>
        <v>#DIV/0!</v>
      </c>
      <c r="Q479" t="str">
        <f t="shared" si="44"/>
        <v>film &amp; video</v>
      </c>
      <c r="R479" t="str">
        <f t="shared" si="45"/>
        <v>animation</v>
      </c>
      <c r="S479" s="10">
        <f t="shared" si="46"/>
        <v>40987.83488425926</v>
      </c>
      <c r="T479" s="10">
        <f t="shared" si="47"/>
        <v>41047.83488425926</v>
      </c>
    </row>
    <row r="480" spans="1:20" ht="42.6" customHeight="1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5">
        <f t="shared" si="42"/>
        <v>0</v>
      </c>
      <c r="P480" s="6" t="e">
        <f t="shared" si="43"/>
        <v>#DIV/0!</v>
      </c>
      <c r="Q480" t="str">
        <f t="shared" si="44"/>
        <v>film &amp; video</v>
      </c>
      <c r="R480" t="str">
        <f t="shared" si="45"/>
        <v>animation</v>
      </c>
      <c r="S480" s="10">
        <f t="shared" si="46"/>
        <v>42065.910983796297</v>
      </c>
      <c r="T480" s="10">
        <f t="shared" si="47"/>
        <v>42095.869317129633</v>
      </c>
    </row>
    <row r="481" spans="1:20" ht="42.6" customHeight="1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5">
        <f t="shared" si="42"/>
        <v>0.3256</v>
      </c>
      <c r="P481" s="6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0">
        <f t="shared" si="46"/>
        <v>41904.407812500001</v>
      </c>
      <c r="T481" s="10">
        <f t="shared" si="47"/>
        <v>41964.449479166666</v>
      </c>
    </row>
    <row r="482" spans="1:20" ht="42.6" customHeight="1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5">
        <f t="shared" si="42"/>
        <v>0.19409999999999999</v>
      </c>
      <c r="P482" s="6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0">
        <f t="shared" si="46"/>
        <v>41465.500173611108</v>
      </c>
      <c r="T482" s="10">
        <f t="shared" si="47"/>
        <v>41495.500173611108</v>
      </c>
    </row>
    <row r="483" spans="1:20" ht="42.6" customHeight="1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5">
        <f t="shared" si="42"/>
        <v>6.0999999999999999E-2</v>
      </c>
      <c r="P483" s="6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0">
        <f t="shared" si="46"/>
        <v>41162.672326388885</v>
      </c>
      <c r="T483" s="10">
        <f t="shared" si="47"/>
        <v>41192.672326388885</v>
      </c>
    </row>
    <row r="484" spans="1:20" ht="42.6" customHeight="1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5">
        <f t="shared" si="42"/>
        <v>1E-3</v>
      </c>
      <c r="P484" s="6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0">
        <f t="shared" si="46"/>
        <v>42447.896875000006</v>
      </c>
      <c r="T484" s="10">
        <f t="shared" si="47"/>
        <v>42474.606944444444</v>
      </c>
    </row>
    <row r="485" spans="1:20" ht="42.6" customHeight="1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5">
        <f t="shared" si="42"/>
        <v>0.502</v>
      </c>
      <c r="P485" s="6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0">
        <f t="shared" si="46"/>
        <v>41243.197592592594</v>
      </c>
      <c r="T485" s="10">
        <f t="shared" si="47"/>
        <v>41303.197592592594</v>
      </c>
    </row>
    <row r="486" spans="1:20" ht="42.6" customHeight="1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5">
        <f t="shared" si="42"/>
        <v>1.8625E-3</v>
      </c>
      <c r="P486" s="6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0">
        <f t="shared" si="46"/>
        <v>42272.93949074074</v>
      </c>
      <c r="T486" s="10">
        <f t="shared" si="47"/>
        <v>42313.981157407412</v>
      </c>
    </row>
    <row r="487" spans="1:20" ht="42.6" customHeight="1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5">
        <f t="shared" si="42"/>
        <v>0.21906971229845085</v>
      </c>
      <c r="P487" s="6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0">
        <f t="shared" si="46"/>
        <v>41381.50577546296</v>
      </c>
      <c r="T487" s="10">
        <f t="shared" si="47"/>
        <v>41411.50577546296</v>
      </c>
    </row>
    <row r="488" spans="1:20" ht="42.6" customHeight="1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5">
        <f t="shared" si="42"/>
        <v>9.0909090909090904E-5</v>
      </c>
      <c r="P488" s="6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0">
        <f t="shared" si="46"/>
        <v>41761.94258101852</v>
      </c>
      <c r="T488" s="10">
        <f t="shared" si="47"/>
        <v>41791.94258101852</v>
      </c>
    </row>
    <row r="489" spans="1:20" ht="42.6" customHeight="1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5">
        <f t="shared" si="42"/>
        <v>0</v>
      </c>
      <c r="P489" s="6" t="e">
        <f t="shared" si="43"/>
        <v>#DIV/0!</v>
      </c>
      <c r="Q489" t="str">
        <f t="shared" si="44"/>
        <v>film &amp; video</v>
      </c>
      <c r="R489" t="str">
        <f t="shared" si="45"/>
        <v>animation</v>
      </c>
      <c r="S489" s="10">
        <f t="shared" si="46"/>
        <v>42669.594837962963</v>
      </c>
      <c r="T489" s="10">
        <f t="shared" si="47"/>
        <v>42729.636504629627</v>
      </c>
    </row>
    <row r="490" spans="1:20" ht="42.6" customHeight="1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5">
        <f t="shared" si="42"/>
        <v>0</v>
      </c>
      <c r="P490" s="6" t="e">
        <f t="shared" si="43"/>
        <v>#DIV/0!</v>
      </c>
      <c r="Q490" t="str">
        <f t="shared" si="44"/>
        <v>film &amp; video</v>
      </c>
      <c r="R490" t="str">
        <f t="shared" si="45"/>
        <v>animation</v>
      </c>
      <c r="S490" s="10">
        <f t="shared" si="46"/>
        <v>42714.054398148146</v>
      </c>
      <c r="T490" s="10">
        <f t="shared" si="47"/>
        <v>42744.054398148146</v>
      </c>
    </row>
    <row r="491" spans="1:20" ht="42.6" customHeight="1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5">
        <f t="shared" si="42"/>
        <v>2.8667813379201833E-3</v>
      </c>
      <c r="P491" s="6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0">
        <f t="shared" si="46"/>
        <v>40882.481666666667</v>
      </c>
      <c r="T491" s="10">
        <f t="shared" si="47"/>
        <v>40913.481249999997</v>
      </c>
    </row>
    <row r="492" spans="1:20" ht="42.6" customHeight="1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5">
        <f t="shared" si="42"/>
        <v>0</v>
      </c>
      <c r="P492" s="6" t="e">
        <f t="shared" si="43"/>
        <v>#DIV/0!</v>
      </c>
      <c r="Q492" t="str">
        <f t="shared" si="44"/>
        <v>film &amp; video</v>
      </c>
      <c r="R492" t="str">
        <f t="shared" si="45"/>
        <v>animation</v>
      </c>
      <c r="S492" s="10">
        <f t="shared" si="46"/>
        <v>41113.968576388892</v>
      </c>
      <c r="T492" s="10">
        <f t="shared" si="47"/>
        <v>41143.968576388892</v>
      </c>
    </row>
    <row r="493" spans="1:20" ht="42.6" customHeight="1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5">
        <f t="shared" si="42"/>
        <v>0</v>
      </c>
      <c r="P493" s="6" t="e">
        <f t="shared" si="43"/>
        <v>#DIV/0!</v>
      </c>
      <c r="Q493" t="str">
        <f t="shared" si="44"/>
        <v>film &amp; video</v>
      </c>
      <c r="R493" t="str">
        <f t="shared" si="45"/>
        <v>animation</v>
      </c>
      <c r="S493" s="10">
        <f t="shared" si="46"/>
        <v>42366.982627314821</v>
      </c>
      <c r="T493" s="10">
        <f t="shared" si="47"/>
        <v>42396.982627314821</v>
      </c>
    </row>
    <row r="494" spans="1:20" ht="42.6" customHeight="1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5">
        <f t="shared" si="42"/>
        <v>0</v>
      </c>
      <c r="P494" s="6" t="e">
        <f t="shared" si="43"/>
        <v>#DIV/0!</v>
      </c>
      <c r="Q494" t="str">
        <f t="shared" si="44"/>
        <v>film &amp; video</v>
      </c>
      <c r="R494" t="str">
        <f t="shared" si="45"/>
        <v>animation</v>
      </c>
      <c r="S494" s="10">
        <f t="shared" si="46"/>
        <v>42596.03506944445</v>
      </c>
      <c r="T494" s="10">
        <f t="shared" si="47"/>
        <v>42656.03506944445</v>
      </c>
    </row>
    <row r="495" spans="1:20" ht="42.6" customHeight="1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5">
        <f t="shared" si="42"/>
        <v>0</v>
      </c>
      <c r="P495" s="6" t="e">
        <f t="shared" si="43"/>
        <v>#DIV/0!</v>
      </c>
      <c r="Q495" t="str">
        <f t="shared" si="44"/>
        <v>film &amp; video</v>
      </c>
      <c r="R495" t="str">
        <f t="shared" si="45"/>
        <v>animation</v>
      </c>
      <c r="S495" s="10">
        <f t="shared" si="46"/>
        <v>42114.726134259254</v>
      </c>
      <c r="T495" s="10">
        <f t="shared" si="47"/>
        <v>42144.726134259254</v>
      </c>
    </row>
    <row r="496" spans="1:20" ht="42.6" customHeight="1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5">
        <f t="shared" si="42"/>
        <v>1.5499999999999999E-3</v>
      </c>
      <c r="P496" s="6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0">
        <f t="shared" si="46"/>
        <v>41799.830613425926</v>
      </c>
      <c r="T496" s="10">
        <f t="shared" si="47"/>
        <v>41823.125</v>
      </c>
    </row>
    <row r="497" spans="1:20" ht="42.6" customHeight="1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5">
        <f t="shared" si="42"/>
        <v>0</v>
      </c>
      <c r="P497" s="6" t="e">
        <f t="shared" si="43"/>
        <v>#DIV/0!</v>
      </c>
      <c r="Q497" t="str">
        <f t="shared" si="44"/>
        <v>film &amp; video</v>
      </c>
      <c r="R497" t="str">
        <f t="shared" si="45"/>
        <v>animation</v>
      </c>
      <c r="S497" s="10">
        <f t="shared" si="46"/>
        <v>42171.827604166669</v>
      </c>
      <c r="T497" s="10">
        <f t="shared" si="47"/>
        <v>42201.827604166669</v>
      </c>
    </row>
    <row r="498" spans="1:20" ht="42.6" customHeight="1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5">
        <f t="shared" si="42"/>
        <v>1.6666666666666667E-5</v>
      </c>
      <c r="P498" s="6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0">
        <f t="shared" si="46"/>
        <v>41620.93141203704</v>
      </c>
      <c r="T498" s="10">
        <f t="shared" si="47"/>
        <v>41680.93141203704</v>
      </c>
    </row>
    <row r="499" spans="1:20" ht="42.6" customHeight="1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5">
        <f t="shared" si="42"/>
        <v>6.6964285714285711E-3</v>
      </c>
      <c r="P499" s="6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0">
        <f t="shared" si="46"/>
        <v>41945.037789351853</v>
      </c>
      <c r="T499" s="10">
        <f t="shared" si="47"/>
        <v>41998.208333333328</v>
      </c>
    </row>
    <row r="500" spans="1:20" ht="42.6" customHeight="1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5">
        <f t="shared" si="42"/>
        <v>4.5985132395404561E-2</v>
      </c>
      <c r="P500" s="6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0">
        <f t="shared" si="46"/>
        <v>40858.762141203704</v>
      </c>
      <c r="T500" s="10">
        <f t="shared" si="47"/>
        <v>40900.762141203704</v>
      </c>
    </row>
    <row r="501" spans="1:20" ht="42.6" customHeight="1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5">
        <f t="shared" si="42"/>
        <v>9.5500000000000002E-2</v>
      </c>
      <c r="P501" s="6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0">
        <f t="shared" si="46"/>
        <v>40043.895462962959</v>
      </c>
      <c r="T501" s="10">
        <f t="shared" si="47"/>
        <v>40098.874305555553</v>
      </c>
    </row>
    <row r="502" spans="1:20" ht="42.6" customHeight="1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5">
        <f t="shared" si="42"/>
        <v>3.307692307692308E-2</v>
      </c>
      <c r="P502" s="6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0">
        <f t="shared" si="46"/>
        <v>40247.886006944449</v>
      </c>
      <c r="T502" s="10">
        <f t="shared" si="47"/>
        <v>40306.927777777775</v>
      </c>
    </row>
    <row r="503" spans="1:20" ht="42.6" customHeight="1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5">
        <f t="shared" si="42"/>
        <v>0</v>
      </c>
      <c r="P503" s="6" t="e">
        <f t="shared" si="43"/>
        <v>#DIV/0!</v>
      </c>
      <c r="Q503" t="str">
        <f t="shared" si="44"/>
        <v>film &amp; video</v>
      </c>
      <c r="R503" t="str">
        <f t="shared" si="45"/>
        <v>animation</v>
      </c>
      <c r="S503" s="10">
        <f t="shared" si="46"/>
        <v>40703.234386574077</v>
      </c>
      <c r="T503" s="10">
        <f t="shared" si="47"/>
        <v>40733.234386574077</v>
      </c>
    </row>
    <row r="504" spans="1:20" ht="42.6" customHeight="1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5">
        <f t="shared" si="42"/>
        <v>1.15E-2</v>
      </c>
      <c r="P504" s="6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0">
        <f t="shared" si="46"/>
        <v>40956.553530092591</v>
      </c>
      <c r="T504" s="10">
        <f t="shared" si="47"/>
        <v>40986.511863425927</v>
      </c>
    </row>
    <row r="505" spans="1:20" ht="42.6" customHeight="1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5">
        <f t="shared" si="42"/>
        <v>1.7538461538461537E-2</v>
      </c>
      <c r="P505" s="6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0">
        <f t="shared" si="46"/>
        <v>41991.526655092588</v>
      </c>
      <c r="T505" s="10">
        <f t="shared" si="47"/>
        <v>42021.526655092588</v>
      </c>
    </row>
    <row r="506" spans="1:20" ht="42.6" customHeight="1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5">
        <f t="shared" si="42"/>
        <v>1.3673469387755101E-2</v>
      </c>
      <c r="P506" s="6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0">
        <f t="shared" si="46"/>
        <v>40949.98364583333</v>
      </c>
      <c r="T506" s="10">
        <f t="shared" si="47"/>
        <v>41009.941979166666</v>
      </c>
    </row>
    <row r="507" spans="1:20" ht="42.6" customHeight="1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5">
        <f t="shared" si="42"/>
        <v>4.3333333333333331E-3</v>
      </c>
      <c r="P507" s="6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0">
        <f t="shared" si="46"/>
        <v>42318.098217592589</v>
      </c>
      <c r="T507" s="10">
        <f t="shared" si="47"/>
        <v>42363.098217592589</v>
      </c>
    </row>
    <row r="508" spans="1:20" ht="42.6" customHeight="1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5">
        <f t="shared" si="42"/>
        <v>1.25E-3</v>
      </c>
      <c r="P508" s="6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0">
        <f t="shared" si="46"/>
        <v>41466.552314814813</v>
      </c>
      <c r="T508" s="10">
        <f t="shared" si="47"/>
        <v>41496.552314814813</v>
      </c>
    </row>
    <row r="509" spans="1:20" ht="42.6" customHeight="1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5">
        <f t="shared" si="42"/>
        <v>3.2000000000000001E-2</v>
      </c>
      <c r="P509" s="6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0">
        <f t="shared" si="46"/>
        <v>41156.958993055552</v>
      </c>
      <c r="T509" s="10">
        <f t="shared" si="47"/>
        <v>41201.958993055552</v>
      </c>
    </row>
    <row r="510" spans="1:20" ht="42.6" customHeight="1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5">
        <f t="shared" si="42"/>
        <v>8.0000000000000002E-3</v>
      </c>
      <c r="P510" s="6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0">
        <f t="shared" si="46"/>
        <v>40995.024317129632</v>
      </c>
      <c r="T510" s="10">
        <f t="shared" si="47"/>
        <v>41054.593055555553</v>
      </c>
    </row>
    <row r="511" spans="1:20" ht="42.6" customHeight="1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5">
        <f t="shared" si="42"/>
        <v>2E-3</v>
      </c>
      <c r="P511" s="6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0">
        <f t="shared" si="46"/>
        <v>42153.631597222222</v>
      </c>
      <c r="T511" s="10">
        <f t="shared" si="47"/>
        <v>42183.631597222222</v>
      </c>
    </row>
    <row r="512" spans="1:20" ht="42.6" customHeight="1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5">
        <f t="shared" si="42"/>
        <v>0</v>
      </c>
      <c r="P512" s="6" t="e">
        <f t="shared" si="43"/>
        <v>#DIV/0!</v>
      </c>
      <c r="Q512" t="str">
        <f t="shared" si="44"/>
        <v>film &amp; video</v>
      </c>
      <c r="R512" t="str">
        <f t="shared" si="45"/>
        <v>animation</v>
      </c>
      <c r="S512" s="10">
        <f t="shared" si="46"/>
        <v>42400.176377314812</v>
      </c>
      <c r="T512" s="10">
        <f t="shared" si="47"/>
        <v>42430.176377314812</v>
      </c>
    </row>
    <row r="513" spans="1:20" ht="42.6" customHeight="1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5">
        <f t="shared" si="42"/>
        <v>0.03</v>
      </c>
      <c r="P513" s="6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0">
        <f t="shared" si="46"/>
        <v>41340.303032407406</v>
      </c>
      <c r="T513" s="10">
        <f t="shared" si="47"/>
        <v>41370.261365740742</v>
      </c>
    </row>
    <row r="514" spans="1:20" ht="42.6" customHeight="1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5">
        <f t="shared" si="42"/>
        <v>1.3749999999999999E-3</v>
      </c>
      <c r="P514" s="6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10">
        <f t="shared" si="46"/>
        <v>42649.742210648154</v>
      </c>
      <c r="T514" s="10">
        <f t="shared" si="47"/>
        <v>42694.783877314811</v>
      </c>
    </row>
    <row r="515" spans="1:20" ht="42.6" customHeight="1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5">
        <f t="shared" ref="O515:O578" si="48">E515/D515</f>
        <v>0.13924</v>
      </c>
      <c r="P515" s="6">
        <f t="shared" ref="P515:P578" si="49">E515/L515</f>
        <v>102.38235294117646</v>
      </c>
      <c r="Q515" t="str">
        <f t="shared" ref="Q515:Q578" si="50">LEFT(N515,(FIND("/",N515))-1)</f>
        <v>film &amp; video</v>
      </c>
      <c r="R515" t="str">
        <f t="shared" ref="R515:R578" si="51">RIGHT(N515,LEN(N515)-FIND("/",N515))</f>
        <v>animation</v>
      </c>
      <c r="S515" s="10">
        <f t="shared" ref="S515:S578" si="52">(((J515/60)/60)/24)+DATE(1970,1,1)</f>
        <v>42552.653993055559</v>
      </c>
      <c r="T515" s="10">
        <f t="shared" ref="T515:T578" si="53">(((I515/60)/60)/24)+DATE(1970,1,1)</f>
        <v>42597.291666666672</v>
      </c>
    </row>
    <row r="516" spans="1:20" ht="42.6" customHeight="1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5">
        <f t="shared" si="48"/>
        <v>3.3333333333333333E-2</v>
      </c>
      <c r="P516" s="6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0">
        <f t="shared" si="52"/>
        <v>41830.613969907405</v>
      </c>
      <c r="T516" s="10">
        <f t="shared" si="53"/>
        <v>41860.613969907405</v>
      </c>
    </row>
    <row r="517" spans="1:20" ht="42.6" customHeight="1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5">
        <f t="shared" si="48"/>
        <v>0.25413402061855672</v>
      </c>
      <c r="P517" s="6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0">
        <f t="shared" si="52"/>
        <v>42327.490752314814</v>
      </c>
      <c r="T517" s="10">
        <f t="shared" si="53"/>
        <v>42367.490752314814</v>
      </c>
    </row>
    <row r="518" spans="1:20" ht="42.6" customHeight="1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5">
        <f t="shared" si="48"/>
        <v>0</v>
      </c>
      <c r="P518" s="6" t="e">
        <f t="shared" si="49"/>
        <v>#DIV/0!</v>
      </c>
      <c r="Q518" t="str">
        <f t="shared" si="50"/>
        <v>film &amp; video</v>
      </c>
      <c r="R518" t="str">
        <f t="shared" si="51"/>
        <v>animation</v>
      </c>
      <c r="S518" s="10">
        <f t="shared" si="52"/>
        <v>42091.778703703705</v>
      </c>
      <c r="T518" s="10">
        <f t="shared" si="53"/>
        <v>42151.778703703705</v>
      </c>
    </row>
    <row r="519" spans="1:20" ht="42.6" customHeight="1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5">
        <f t="shared" si="48"/>
        <v>1.3666666666666667E-2</v>
      </c>
      <c r="P519" s="6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0">
        <f t="shared" si="52"/>
        <v>42738.615289351852</v>
      </c>
      <c r="T519" s="10">
        <f t="shared" si="53"/>
        <v>42768.615289351852</v>
      </c>
    </row>
    <row r="520" spans="1:20" ht="42.6" customHeight="1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5">
        <f t="shared" si="48"/>
        <v>0</v>
      </c>
      <c r="P520" s="6" t="e">
        <f t="shared" si="49"/>
        <v>#DIV/0!</v>
      </c>
      <c r="Q520" t="str">
        <f t="shared" si="50"/>
        <v>film &amp; video</v>
      </c>
      <c r="R520" t="str">
        <f t="shared" si="51"/>
        <v>animation</v>
      </c>
      <c r="S520" s="10">
        <f t="shared" si="52"/>
        <v>42223.616018518514</v>
      </c>
      <c r="T520" s="10">
        <f t="shared" si="53"/>
        <v>42253.615277777775</v>
      </c>
    </row>
    <row r="521" spans="1:20" ht="42.6" customHeight="1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5">
        <f t="shared" si="48"/>
        <v>0.22881426547787684</v>
      </c>
      <c r="P521" s="6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0">
        <f t="shared" si="52"/>
        <v>41218.391446759262</v>
      </c>
      <c r="T521" s="10">
        <f t="shared" si="53"/>
        <v>41248.391446759262</v>
      </c>
    </row>
    <row r="522" spans="1:20" ht="42.6" hidden="1" customHeight="1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5">
        <f t="shared" si="48"/>
        <v>1.0209999999999999</v>
      </c>
      <c r="P522" s="6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10">
        <f t="shared" si="52"/>
        <v>42318.702094907407</v>
      </c>
      <c r="T522" s="10">
        <f t="shared" si="53"/>
        <v>42348.702094907407</v>
      </c>
    </row>
    <row r="523" spans="1:20" ht="42.6" hidden="1" customHeight="1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5">
        <f t="shared" si="48"/>
        <v>1.0464</v>
      </c>
      <c r="P523" s="6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10">
        <f t="shared" si="52"/>
        <v>42646.092812499999</v>
      </c>
      <c r="T523" s="10">
        <f t="shared" si="53"/>
        <v>42675.207638888889</v>
      </c>
    </row>
    <row r="524" spans="1:20" ht="42.6" hidden="1" customHeight="1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5">
        <f t="shared" si="48"/>
        <v>1.1466666666666667</v>
      </c>
      <c r="P524" s="6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10">
        <f t="shared" si="52"/>
        <v>42430.040798611109</v>
      </c>
      <c r="T524" s="10">
        <f t="shared" si="53"/>
        <v>42449.999131944445</v>
      </c>
    </row>
    <row r="525" spans="1:20" ht="42.6" hidden="1" customHeight="1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5">
        <f t="shared" si="48"/>
        <v>1.206</v>
      </c>
      <c r="P525" s="6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10">
        <f t="shared" si="52"/>
        <v>42238.13282407407</v>
      </c>
      <c r="T525" s="10">
        <f t="shared" si="53"/>
        <v>42268.13282407407</v>
      </c>
    </row>
    <row r="526" spans="1:20" ht="42.6" hidden="1" customHeight="1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5">
        <f t="shared" si="48"/>
        <v>1.0867285714285715</v>
      </c>
      <c r="P526" s="6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10">
        <f t="shared" si="52"/>
        <v>42492.717233796298</v>
      </c>
      <c r="T526" s="10">
        <f t="shared" si="53"/>
        <v>42522.717233796298</v>
      </c>
    </row>
    <row r="527" spans="1:20" ht="42.6" hidden="1" customHeight="1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5">
        <f t="shared" si="48"/>
        <v>1</v>
      </c>
      <c r="P527" s="6">
        <f t="shared" si="49"/>
        <v>1000</v>
      </c>
      <c r="Q527" t="str">
        <f t="shared" si="50"/>
        <v>theater</v>
      </c>
      <c r="R527" t="str">
        <f t="shared" si="51"/>
        <v>plays</v>
      </c>
      <c r="S527" s="10">
        <f t="shared" si="52"/>
        <v>41850.400937500002</v>
      </c>
      <c r="T527" s="10">
        <f t="shared" si="53"/>
        <v>41895.400937500002</v>
      </c>
    </row>
    <row r="528" spans="1:20" ht="42.6" hidden="1" customHeight="1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5">
        <f t="shared" si="48"/>
        <v>1.1399999999999999</v>
      </c>
      <c r="P528" s="6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10">
        <f t="shared" si="52"/>
        <v>42192.591944444444</v>
      </c>
      <c r="T528" s="10">
        <f t="shared" si="53"/>
        <v>42223.708333333328</v>
      </c>
    </row>
    <row r="529" spans="1:20" ht="42.6" hidden="1" customHeight="1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5">
        <f t="shared" si="48"/>
        <v>1.0085</v>
      </c>
      <c r="P529" s="6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10">
        <f t="shared" si="52"/>
        <v>42753.205625000002</v>
      </c>
      <c r="T529" s="10">
        <f t="shared" si="53"/>
        <v>42783.670138888891</v>
      </c>
    </row>
    <row r="530" spans="1:20" ht="42.6" hidden="1" customHeight="1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5">
        <f t="shared" si="48"/>
        <v>1.1565217391304348</v>
      </c>
      <c r="P530" s="6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10">
        <f t="shared" si="52"/>
        <v>42155.920219907406</v>
      </c>
      <c r="T530" s="10">
        <f t="shared" si="53"/>
        <v>42176.888888888891</v>
      </c>
    </row>
    <row r="531" spans="1:20" ht="42.6" hidden="1" customHeight="1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5">
        <f t="shared" si="48"/>
        <v>1.3041666666666667</v>
      </c>
      <c r="P531" s="6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10">
        <f t="shared" si="52"/>
        <v>42725.031180555554</v>
      </c>
      <c r="T531" s="10">
        <f t="shared" si="53"/>
        <v>42746.208333333328</v>
      </c>
    </row>
    <row r="532" spans="1:20" ht="42.6" hidden="1" customHeight="1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5">
        <f t="shared" si="48"/>
        <v>1.0778267254038179</v>
      </c>
      <c r="P532" s="6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10">
        <f t="shared" si="52"/>
        <v>42157.591064814813</v>
      </c>
      <c r="T532" s="10">
        <f t="shared" si="53"/>
        <v>42179.083333333328</v>
      </c>
    </row>
    <row r="533" spans="1:20" ht="42.6" hidden="1" customHeight="1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5">
        <f t="shared" si="48"/>
        <v>1</v>
      </c>
      <c r="P533" s="6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10">
        <f t="shared" si="52"/>
        <v>42676.065150462964</v>
      </c>
      <c r="T533" s="10">
        <f t="shared" si="53"/>
        <v>42721.290972222225</v>
      </c>
    </row>
    <row r="534" spans="1:20" ht="42.6" hidden="1" customHeight="1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5">
        <f t="shared" si="48"/>
        <v>1.2324999999999999</v>
      </c>
      <c r="P534" s="6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10">
        <f t="shared" si="52"/>
        <v>42473.007037037038</v>
      </c>
      <c r="T534" s="10">
        <f t="shared" si="53"/>
        <v>42503.007037037038</v>
      </c>
    </row>
    <row r="535" spans="1:20" ht="42.6" hidden="1" customHeight="1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5">
        <f t="shared" si="48"/>
        <v>1.002</v>
      </c>
      <c r="P535" s="6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10">
        <f t="shared" si="52"/>
        <v>42482.43478009259</v>
      </c>
      <c r="T535" s="10">
        <f t="shared" si="53"/>
        <v>42506.43478009259</v>
      </c>
    </row>
    <row r="536" spans="1:20" ht="42.6" hidden="1" customHeight="1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5">
        <f t="shared" si="48"/>
        <v>1.0466666666666666</v>
      </c>
      <c r="P536" s="6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10">
        <f t="shared" si="52"/>
        <v>42270.810995370368</v>
      </c>
      <c r="T536" s="10">
        <f t="shared" si="53"/>
        <v>42309.958333333328</v>
      </c>
    </row>
    <row r="537" spans="1:20" ht="42.6" hidden="1" customHeight="1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5">
        <f t="shared" si="48"/>
        <v>1.0249999999999999</v>
      </c>
      <c r="P537" s="6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10">
        <f t="shared" si="52"/>
        <v>42711.545196759253</v>
      </c>
      <c r="T537" s="10">
        <f t="shared" si="53"/>
        <v>42741.545196759253</v>
      </c>
    </row>
    <row r="538" spans="1:20" ht="42.6" hidden="1" customHeight="1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5">
        <f t="shared" si="48"/>
        <v>1.1825757575757576</v>
      </c>
      <c r="P538" s="6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10">
        <f t="shared" si="52"/>
        <v>42179.344988425932</v>
      </c>
      <c r="T538" s="10">
        <f t="shared" si="53"/>
        <v>42219.75</v>
      </c>
    </row>
    <row r="539" spans="1:20" ht="42.6" hidden="1" customHeight="1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5">
        <f t="shared" si="48"/>
        <v>1.2050000000000001</v>
      </c>
      <c r="P539" s="6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10">
        <f t="shared" si="52"/>
        <v>42282.768414351856</v>
      </c>
      <c r="T539" s="10">
        <f t="shared" si="53"/>
        <v>42312.810081018513</v>
      </c>
    </row>
    <row r="540" spans="1:20" ht="42.6" hidden="1" customHeight="1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5">
        <f t="shared" si="48"/>
        <v>3.0242</v>
      </c>
      <c r="P540" s="6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10">
        <f t="shared" si="52"/>
        <v>42473.794710648144</v>
      </c>
      <c r="T540" s="10">
        <f t="shared" si="53"/>
        <v>42503.794710648144</v>
      </c>
    </row>
    <row r="541" spans="1:20" ht="42.6" hidden="1" customHeight="1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5">
        <f t="shared" si="48"/>
        <v>1.00644</v>
      </c>
      <c r="P541" s="6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10">
        <f t="shared" si="52"/>
        <v>42535.049849537041</v>
      </c>
      <c r="T541" s="10">
        <f t="shared" si="53"/>
        <v>42556.049849537041</v>
      </c>
    </row>
    <row r="542" spans="1:20" ht="42.6" customHeight="1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5">
        <f t="shared" si="48"/>
        <v>6.666666666666667E-5</v>
      </c>
      <c r="P542" s="6">
        <f t="shared" si="49"/>
        <v>1</v>
      </c>
      <c r="Q542" t="str">
        <f t="shared" si="50"/>
        <v>technology</v>
      </c>
      <c r="R542" t="str">
        <f t="shared" si="51"/>
        <v>web</v>
      </c>
      <c r="S542" s="10">
        <f t="shared" si="52"/>
        <v>42009.817199074074</v>
      </c>
      <c r="T542" s="10">
        <f t="shared" si="53"/>
        <v>42039.817199074074</v>
      </c>
    </row>
    <row r="543" spans="1:20" ht="42.6" customHeight="1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5">
        <f t="shared" si="48"/>
        <v>5.5555555555555558E-3</v>
      </c>
      <c r="P543" s="6">
        <f t="shared" si="49"/>
        <v>25</v>
      </c>
      <c r="Q543" t="str">
        <f t="shared" si="50"/>
        <v>technology</v>
      </c>
      <c r="R543" t="str">
        <f t="shared" si="51"/>
        <v>web</v>
      </c>
      <c r="S543" s="10">
        <f t="shared" si="52"/>
        <v>42276.046689814815</v>
      </c>
      <c r="T543" s="10">
        <f t="shared" si="53"/>
        <v>42306.046689814815</v>
      </c>
    </row>
    <row r="544" spans="1:20" ht="42.6" customHeight="1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5">
        <f t="shared" si="48"/>
        <v>3.9999999999999998E-6</v>
      </c>
      <c r="P544" s="6">
        <f t="shared" si="49"/>
        <v>1</v>
      </c>
      <c r="Q544" t="str">
        <f t="shared" si="50"/>
        <v>technology</v>
      </c>
      <c r="R544" t="str">
        <f t="shared" si="51"/>
        <v>web</v>
      </c>
      <c r="S544" s="10">
        <f t="shared" si="52"/>
        <v>42433.737453703703</v>
      </c>
      <c r="T544" s="10">
        <f t="shared" si="53"/>
        <v>42493.695787037039</v>
      </c>
    </row>
    <row r="545" spans="1:20" ht="42.6" customHeight="1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5">
        <f t="shared" si="48"/>
        <v>3.1818181818181819E-3</v>
      </c>
      <c r="P545" s="6">
        <f t="shared" si="49"/>
        <v>35</v>
      </c>
      <c r="Q545" t="str">
        <f t="shared" si="50"/>
        <v>technology</v>
      </c>
      <c r="R545" t="str">
        <f t="shared" si="51"/>
        <v>web</v>
      </c>
      <c r="S545" s="10">
        <f t="shared" si="52"/>
        <v>41914.092152777775</v>
      </c>
      <c r="T545" s="10">
        <f t="shared" si="53"/>
        <v>41944.092152777775</v>
      </c>
    </row>
    <row r="546" spans="1:20" ht="42.6" customHeight="1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5">
        <f t="shared" si="48"/>
        <v>1.2E-2</v>
      </c>
      <c r="P546" s="6">
        <f t="shared" si="49"/>
        <v>3</v>
      </c>
      <c r="Q546" t="str">
        <f t="shared" si="50"/>
        <v>technology</v>
      </c>
      <c r="R546" t="str">
        <f t="shared" si="51"/>
        <v>web</v>
      </c>
      <c r="S546" s="10">
        <f t="shared" si="52"/>
        <v>42525.656944444447</v>
      </c>
      <c r="T546" s="10">
        <f t="shared" si="53"/>
        <v>42555.656944444447</v>
      </c>
    </row>
    <row r="547" spans="1:20" ht="42.6" customHeight="1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5">
        <f t="shared" si="48"/>
        <v>0.27383999999999997</v>
      </c>
      <c r="P547" s="6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0">
        <f t="shared" si="52"/>
        <v>42283.592465277776</v>
      </c>
      <c r="T547" s="10">
        <f t="shared" si="53"/>
        <v>42323.634131944447</v>
      </c>
    </row>
    <row r="548" spans="1:20" ht="42.6" customHeight="1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5">
        <f t="shared" si="48"/>
        <v>8.6666666666666663E-4</v>
      </c>
      <c r="P548" s="6">
        <f t="shared" si="49"/>
        <v>26</v>
      </c>
      <c r="Q548" t="str">
        <f t="shared" si="50"/>
        <v>technology</v>
      </c>
      <c r="R548" t="str">
        <f t="shared" si="51"/>
        <v>web</v>
      </c>
      <c r="S548" s="10">
        <f t="shared" si="52"/>
        <v>42249.667997685188</v>
      </c>
      <c r="T548" s="10">
        <f t="shared" si="53"/>
        <v>42294.667997685188</v>
      </c>
    </row>
    <row r="549" spans="1:20" ht="42.6" customHeight="1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5">
        <f t="shared" si="48"/>
        <v>0</v>
      </c>
      <c r="P549" s="6" t="e">
        <f t="shared" si="49"/>
        <v>#DIV/0!</v>
      </c>
      <c r="Q549" t="str">
        <f t="shared" si="50"/>
        <v>technology</v>
      </c>
      <c r="R549" t="str">
        <f t="shared" si="51"/>
        <v>web</v>
      </c>
      <c r="S549" s="10">
        <f t="shared" si="52"/>
        <v>42380.696342592593</v>
      </c>
      <c r="T549" s="10">
        <f t="shared" si="53"/>
        <v>42410.696342592593</v>
      </c>
    </row>
    <row r="550" spans="1:20" ht="42.6" customHeight="1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5">
        <f t="shared" si="48"/>
        <v>8.9999999999999998E-4</v>
      </c>
      <c r="P550" s="6">
        <f t="shared" si="49"/>
        <v>9</v>
      </c>
      <c r="Q550" t="str">
        <f t="shared" si="50"/>
        <v>technology</v>
      </c>
      <c r="R550" t="str">
        <f t="shared" si="51"/>
        <v>web</v>
      </c>
      <c r="S550" s="10">
        <f t="shared" si="52"/>
        <v>42276.903333333335</v>
      </c>
      <c r="T550" s="10">
        <f t="shared" si="53"/>
        <v>42306.903333333335</v>
      </c>
    </row>
    <row r="551" spans="1:20" ht="42.6" customHeight="1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5">
        <f t="shared" si="48"/>
        <v>2.7199999999999998E-2</v>
      </c>
      <c r="P551" s="6">
        <f t="shared" si="49"/>
        <v>8.5</v>
      </c>
      <c r="Q551" t="str">
        <f t="shared" si="50"/>
        <v>technology</v>
      </c>
      <c r="R551" t="str">
        <f t="shared" si="51"/>
        <v>web</v>
      </c>
      <c r="S551" s="10">
        <f t="shared" si="52"/>
        <v>42163.636828703704</v>
      </c>
      <c r="T551" s="10">
        <f t="shared" si="53"/>
        <v>42193.636828703704</v>
      </c>
    </row>
    <row r="552" spans="1:20" ht="42.6" customHeight="1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5">
        <f t="shared" si="48"/>
        <v>7.0000000000000001E-3</v>
      </c>
      <c r="P552" s="6">
        <f t="shared" si="49"/>
        <v>8.75</v>
      </c>
      <c r="Q552" t="str">
        <f t="shared" si="50"/>
        <v>technology</v>
      </c>
      <c r="R552" t="str">
        <f t="shared" si="51"/>
        <v>web</v>
      </c>
      <c r="S552" s="10">
        <f t="shared" si="52"/>
        <v>42753.678761574076</v>
      </c>
      <c r="T552" s="10">
        <f t="shared" si="53"/>
        <v>42766.208333333328</v>
      </c>
    </row>
    <row r="553" spans="1:20" ht="42.6" customHeight="1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5">
        <f t="shared" si="48"/>
        <v>5.0413333333333331E-2</v>
      </c>
      <c r="P553" s="6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0">
        <f t="shared" si="52"/>
        <v>42173.275740740741</v>
      </c>
      <c r="T553" s="10">
        <f t="shared" si="53"/>
        <v>42217.745138888888</v>
      </c>
    </row>
    <row r="554" spans="1:20" ht="42.6" customHeight="1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5">
        <f t="shared" si="48"/>
        <v>0</v>
      </c>
      <c r="P554" s="6" t="e">
        <f t="shared" si="49"/>
        <v>#DIV/0!</v>
      </c>
      <c r="Q554" t="str">
        <f t="shared" si="50"/>
        <v>technology</v>
      </c>
      <c r="R554" t="str">
        <f t="shared" si="51"/>
        <v>web</v>
      </c>
      <c r="S554" s="10">
        <f t="shared" si="52"/>
        <v>42318.616851851853</v>
      </c>
      <c r="T554" s="10">
        <f t="shared" si="53"/>
        <v>42378.616851851853</v>
      </c>
    </row>
    <row r="555" spans="1:20" ht="42.6" customHeight="1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5">
        <f t="shared" si="48"/>
        <v>4.9199999999999999E-3</v>
      </c>
      <c r="P555" s="6">
        <f t="shared" si="49"/>
        <v>20.5</v>
      </c>
      <c r="Q555" t="str">
        <f t="shared" si="50"/>
        <v>technology</v>
      </c>
      <c r="R555" t="str">
        <f t="shared" si="51"/>
        <v>web</v>
      </c>
      <c r="S555" s="10">
        <f t="shared" si="52"/>
        <v>41927.71980324074</v>
      </c>
      <c r="T555" s="10">
        <f t="shared" si="53"/>
        <v>41957.761469907404</v>
      </c>
    </row>
    <row r="556" spans="1:20" ht="42.6" customHeight="1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5">
        <f t="shared" si="48"/>
        <v>0.36589147286821705</v>
      </c>
      <c r="P556" s="6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0">
        <f t="shared" si="52"/>
        <v>41901.684861111113</v>
      </c>
      <c r="T556" s="10">
        <f t="shared" si="53"/>
        <v>41931.684861111113</v>
      </c>
    </row>
    <row r="557" spans="1:20" ht="42.6" customHeight="1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5">
        <f t="shared" si="48"/>
        <v>0</v>
      </c>
      <c r="P557" s="6" t="e">
        <f t="shared" si="49"/>
        <v>#DIV/0!</v>
      </c>
      <c r="Q557" t="str">
        <f t="shared" si="50"/>
        <v>technology</v>
      </c>
      <c r="R557" t="str">
        <f t="shared" si="51"/>
        <v>web</v>
      </c>
      <c r="S557" s="10">
        <f t="shared" si="52"/>
        <v>42503.353506944448</v>
      </c>
      <c r="T557" s="10">
        <f t="shared" si="53"/>
        <v>42533.353506944448</v>
      </c>
    </row>
    <row r="558" spans="1:20" ht="42.6" customHeight="1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5">
        <f t="shared" si="48"/>
        <v>2.5000000000000001E-2</v>
      </c>
      <c r="P558" s="6">
        <f t="shared" si="49"/>
        <v>200</v>
      </c>
      <c r="Q558" t="str">
        <f t="shared" si="50"/>
        <v>technology</v>
      </c>
      <c r="R558" t="str">
        <f t="shared" si="51"/>
        <v>web</v>
      </c>
      <c r="S558" s="10">
        <f t="shared" si="52"/>
        <v>42345.860150462962</v>
      </c>
      <c r="T558" s="10">
        <f t="shared" si="53"/>
        <v>42375.860150462962</v>
      </c>
    </row>
    <row r="559" spans="1:20" ht="42.6" customHeight="1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5">
        <f t="shared" si="48"/>
        <v>9.1066666666666674E-3</v>
      </c>
      <c r="P559" s="6">
        <f t="shared" si="49"/>
        <v>68.3</v>
      </c>
      <c r="Q559" t="str">
        <f t="shared" si="50"/>
        <v>technology</v>
      </c>
      <c r="R559" t="str">
        <f t="shared" si="51"/>
        <v>web</v>
      </c>
      <c r="S559" s="10">
        <f t="shared" si="52"/>
        <v>42676.942164351851</v>
      </c>
      <c r="T559" s="10">
        <f t="shared" si="53"/>
        <v>42706.983831018515</v>
      </c>
    </row>
    <row r="560" spans="1:20" ht="42.6" customHeight="1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5">
        <f t="shared" si="48"/>
        <v>0</v>
      </c>
      <c r="P560" s="6" t="e">
        <f t="shared" si="49"/>
        <v>#DIV/0!</v>
      </c>
      <c r="Q560" t="str">
        <f t="shared" si="50"/>
        <v>technology</v>
      </c>
      <c r="R560" t="str">
        <f t="shared" si="51"/>
        <v>web</v>
      </c>
      <c r="S560" s="10">
        <f t="shared" si="52"/>
        <v>42057.883159722223</v>
      </c>
      <c r="T560" s="10">
        <f t="shared" si="53"/>
        <v>42087.841493055559</v>
      </c>
    </row>
    <row r="561" spans="1:20" ht="42.6" customHeight="1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5">
        <f t="shared" si="48"/>
        <v>2.0833333333333335E-4</v>
      </c>
      <c r="P561" s="6">
        <f t="shared" si="49"/>
        <v>50</v>
      </c>
      <c r="Q561" t="str">
        <f t="shared" si="50"/>
        <v>technology</v>
      </c>
      <c r="R561" t="str">
        <f t="shared" si="51"/>
        <v>web</v>
      </c>
      <c r="S561" s="10">
        <f t="shared" si="52"/>
        <v>42321.283101851848</v>
      </c>
      <c r="T561" s="10">
        <f t="shared" si="53"/>
        <v>42351.283101851848</v>
      </c>
    </row>
    <row r="562" spans="1:20" ht="42.6" customHeight="1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5">
        <f t="shared" si="48"/>
        <v>1.2E-4</v>
      </c>
      <c r="P562" s="6">
        <f t="shared" si="49"/>
        <v>4</v>
      </c>
      <c r="Q562" t="str">
        <f t="shared" si="50"/>
        <v>technology</v>
      </c>
      <c r="R562" t="str">
        <f t="shared" si="51"/>
        <v>web</v>
      </c>
      <c r="S562" s="10">
        <f t="shared" si="52"/>
        <v>41960.771354166667</v>
      </c>
      <c r="T562" s="10">
        <f t="shared" si="53"/>
        <v>41990.771354166667</v>
      </c>
    </row>
    <row r="563" spans="1:20" ht="42.6" customHeight="1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5">
        <f t="shared" si="48"/>
        <v>3.6666666666666666E-3</v>
      </c>
      <c r="P563" s="6">
        <f t="shared" si="49"/>
        <v>27.5</v>
      </c>
      <c r="Q563" t="str">
        <f t="shared" si="50"/>
        <v>technology</v>
      </c>
      <c r="R563" t="str">
        <f t="shared" si="51"/>
        <v>web</v>
      </c>
      <c r="S563" s="10">
        <f t="shared" si="52"/>
        <v>42268.658715277779</v>
      </c>
      <c r="T563" s="10">
        <f t="shared" si="53"/>
        <v>42303.658715277779</v>
      </c>
    </row>
    <row r="564" spans="1:20" ht="42.6" customHeight="1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5">
        <f t="shared" si="48"/>
        <v>0</v>
      </c>
      <c r="P564" s="6" t="e">
        <f t="shared" si="49"/>
        <v>#DIV/0!</v>
      </c>
      <c r="Q564" t="str">
        <f t="shared" si="50"/>
        <v>technology</v>
      </c>
      <c r="R564" t="str">
        <f t="shared" si="51"/>
        <v>web</v>
      </c>
      <c r="S564" s="10">
        <f t="shared" si="52"/>
        <v>42692.389062500006</v>
      </c>
      <c r="T564" s="10">
        <f t="shared" si="53"/>
        <v>42722.389062500006</v>
      </c>
    </row>
    <row r="565" spans="1:20" ht="42.6" customHeight="1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5">
        <f t="shared" si="48"/>
        <v>9.0666666666666662E-4</v>
      </c>
      <c r="P565" s="6">
        <f t="shared" si="49"/>
        <v>34</v>
      </c>
      <c r="Q565" t="str">
        <f t="shared" si="50"/>
        <v>technology</v>
      </c>
      <c r="R565" t="str">
        <f t="shared" si="51"/>
        <v>web</v>
      </c>
      <c r="S565" s="10">
        <f t="shared" si="52"/>
        <v>42022.069988425923</v>
      </c>
      <c r="T565" s="10">
        <f t="shared" si="53"/>
        <v>42052.069988425923</v>
      </c>
    </row>
    <row r="566" spans="1:20" ht="42.6" customHeight="1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5">
        <f t="shared" si="48"/>
        <v>5.5555555555555558E-5</v>
      </c>
      <c r="P566" s="6">
        <f t="shared" si="49"/>
        <v>1</v>
      </c>
      <c r="Q566" t="str">
        <f t="shared" si="50"/>
        <v>technology</v>
      </c>
      <c r="R566" t="str">
        <f t="shared" si="51"/>
        <v>web</v>
      </c>
      <c r="S566" s="10">
        <f t="shared" si="52"/>
        <v>42411.942997685182</v>
      </c>
      <c r="T566" s="10">
        <f t="shared" si="53"/>
        <v>42441.942997685182</v>
      </c>
    </row>
    <row r="567" spans="1:20" ht="42.6" customHeight="1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5">
        <f t="shared" si="48"/>
        <v>0</v>
      </c>
      <c r="P567" s="6" t="e">
        <f t="shared" si="49"/>
        <v>#DIV/0!</v>
      </c>
      <c r="Q567" t="str">
        <f t="shared" si="50"/>
        <v>technology</v>
      </c>
      <c r="R567" t="str">
        <f t="shared" si="51"/>
        <v>web</v>
      </c>
      <c r="S567" s="10">
        <f t="shared" si="52"/>
        <v>42165.785289351858</v>
      </c>
      <c r="T567" s="10">
        <f t="shared" si="53"/>
        <v>42195.785289351858</v>
      </c>
    </row>
    <row r="568" spans="1:20" ht="42.6" customHeight="1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5">
        <f t="shared" si="48"/>
        <v>2.0000000000000001E-4</v>
      </c>
      <c r="P568" s="6">
        <f t="shared" si="49"/>
        <v>1</v>
      </c>
      <c r="Q568" t="str">
        <f t="shared" si="50"/>
        <v>technology</v>
      </c>
      <c r="R568" t="str">
        <f t="shared" si="51"/>
        <v>web</v>
      </c>
      <c r="S568" s="10">
        <f t="shared" si="52"/>
        <v>42535.68440972222</v>
      </c>
      <c r="T568" s="10">
        <f t="shared" si="53"/>
        <v>42565.68440972222</v>
      </c>
    </row>
    <row r="569" spans="1:20" ht="42.6" customHeight="1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5">
        <f t="shared" si="48"/>
        <v>0</v>
      </c>
      <c r="P569" s="6" t="e">
        <f t="shared" si="49"/>
        <v>#DIV/0!</v>
      </c>
      <c r="Q569" t="str">
        <f t="shared" si="50"/>
        <v>technology</v>
      </c>
      <c r="R569" t="str">
        <f t="shared" si="51"/>
        <v>web</v>
      </c>
      <c r="S569" s="10">
        <f t="shared" si="52"/>
        <v>41975.842523148152</v>
      </c>
      <c r="T569" s="10">
        <f t="shared" si="53"/>
        <v>42005.842523148152</v>
      </c>
    </row>
    <row r="570" spans="1:20" ht="42.6" customHeight="1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5">
        <f t="shared" si="48"/>
        <v>0.01</v>
      </c>
      <c r="P570" s="6">
        <f t="shared" si="49"/>
        <v>49</v>
      </c>
      <c r="Q570" t="str">
        <f t="shared" si="50"/>
        <v>technology</v>
      </c>
      <c r="R570" t="str">
        <f t="shared" si="51"/>
        <v>web</v>
      </c>
      <c r="S570" s="10">
        <f t="shared" si="52"/>
        <v>42348.9215625</v>
      </c>
      <c r="T570" s="10">
        <f t="shared" si="53"/>
        <v>42385.458333333328</v>
      </c>
    </row>
    <row r="571" spans="1:20" ht="42.6" customHeight="1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5">
        <f t="shared" si="48"/>
        <v>8.0000000000000002E-3</v>
      </c>
      <c r="P571" s="6">
        <f t="shared" si="49"/>
        <v>20</v>
      </c>
      <c r="Q571" t="str">
        <f t="shared" si="50"/>
        <v>technology</v>
      </c>
      <c r="R571" t="str">
        <f t="shared" si="51"/>
        <v>web</v>
      </c>
      <c r="S571" s="10">
        <f t="shared" si="52"/>
        <v>42340.847361111111</v>
      </c>
      <c r="T571" s="10">
        <f t="shared" si="53"/>
        <v>42370.847361111111</v>
      </c>
    </row>
    <row r="572" spans="1:20" ht="42.6" customHeight="1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5">
        <f t="shared" si="48"/>
        <v>1.6705882352941177E-3</v>
      </c>
      <c r="P572" s="6">
        <f t="shared" si="49"/>
        <v>142</v>
      </c>
      <c r="Q572" t="str">
        <f t="shared" si="50"/>
        <v>technology</v>
      </c>
      <c r="R572" t="str">
        <f t="shared" si="51"/>
        <v>web</v>
      </c>
      <c r="S572" s="10">
        <f t="shared" si="52"/>
        <v>42388.798252314817</v>
      </c>
      <c r="T572" s="10">
        <f t="shared" si="53"/>
        <v>42418.798252314817</v>
      </c>
    </row>
    <row r="573" spans="1:20" ht="42.6" customHeight="1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5">
        <f t="shared" si="48"/>
        <v>4.2399999999999998E-3</v>
      </c>
      <c r="P573" s="6">
        <f t="shared" si="49"/>
        <v>53</v>
      </c>
      <c r="Q573" t="str">
        <f t="shared" si="50"/>
        <v>technology</v>
      </c>
      <c r="R573" t="str">
        <f t="shared" si="51"/>
        <v>web</v>
      </c>
      <c r="S573" s="10">
        <f t="shared" si="52"/>
        <v>42192.816238425927</v>
      </c>
      <c r="T573" s="10">
        <f t="shared" si="53"/>
        <v>42212.165972222225</v>
      </c>
    </row>
    <row r="574" spans="1:20" ht="42.6" customHeight="1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5">
        <f t="shared" si="48"/>
        <v>0</v>
      </c>
      <c r="P574" s="6" t="e">
        <f t="shared" si="49"/>
        <v>#DIV/0!</v>
      </c>
      <c r="Q574" t="str">
        <f t="shared" si="50"/>
        <v>technology</v>
      </c>
      <c r="R574" t="str">
        <f t="shared" si="51"/>
        <v>web</v>
      </c>
      <c r="S574" s="10">
        <f t="shared" si="52"/>
        <v>42282.71629629629</v>
      </c>
      <c r="T574" s="10">
        <f t="shared" si="53"/>
        <v>42312.757962962962</v>
      </c>
    </row>
    <row r="575" spans="1:20" ht="42.6" customHeight="1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5">
        <f t="shared" si="48"/>
        <v>3.892538925389254E-3</v>
      </c>
      <c r="P575" s="6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0">
        <f t="shared" si="52"/>
        <v>41963.050127314811</v>
      </c>
      <c r="T575" s="10">
        <f t="shared" si="53"/>
        <v>42022.05</v>
      </c>
    </row>
    <row r="576" spans="1:20" ht="42.6" customHeight="1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5">
        <f t="shared" si="48"/>
        <v>7.1556350626118068E-3</v>
      </c>
      <c r="P576" s="6">
        <f t="shared" si="49"/>
        <v>20</v>
      </c>
      <c r="Q576" t="str">
        <f t="shared" si="50"/>
        <v>technology</v>
      </c>
      <c r="R576" t="str">
        <f t="shared" si="51"/>
        <v>web</v>
      </c>
      <c r="S576" s="10">
        <f t="shared" si="52"/>
        <v>42632.443368055552</v>
      </c>
      <c r="T576" s="10">
        <f t="shared" si="53"/>
        <v>42662.443368055552</v>
      </c>
    </row>
    <row r="577" spans="1:20" ht="42.6" customHeight="1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5">
        <f t="shared" si="48"/>
        <v>4.3166666666666666E-3</v>
      </c>
      <c r="P577" s="6">
        <f t="shared" si="49"/>
        <v>64.75</v>
      </c>
      <c r="Q577" t="str">
        <f t="shared" si="50"/>
        <v>technology</v>
      </c>
      <c r="R577" t="str">
        <f t="shared" si="51"/>
        <v>web</v>
      </c>
      <c r="S577" s="10">
        <f t="shared" si="52"/>
        <v>42138.692627314813</v>
      </c>
      <c r="T577" s="10">
        <f t="shared" si="53"/>
        <v>42168.692627314813</v>
      </c>
    </row>
    <row r="578" spans="1:20" ht="42.6" customHeight="1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5">
        <f t="shared" si="48"/>
        <v>1.2500000000000001E-5</v>
      </c>
      <c r="P578" s="6">
        <f t="shared" si="49"/>
        <v>1</v>
      </c>
      <c r="Q578" t="str">
        <f t="shared" si="50"/>
        <v>technology</v>
      </c>
      <c r="R578" t="str">
        <f t="shared" si="51"/>
        <v>web</v>
      </c>
      <c r="S578" s="10">
        <f t="shared" si="52"/>
        <v>42031.471666666665</v>
      </c>
      <c r="T578" s="10">
        <f t="shared" si="53"/>
        <v>42091.43</v>
      </c>
    </row>
    <row r="579" spans="1:20" ht="42.6" customHeight="1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5">
        <f t="shared" ref="O579:O642" si="54">E579/D579</f>
        <v>2E-3</v>
      </c>
      <c r="P579" s="6">
        <f t="shared" ref="P579:P642" si="55">E579/L579</f>
        <v>10</v>
      </c>
      <c r="Q579" t="str">
        <f t="shared" ref="Q579:Q642" si="56">LEFT(N579,(FIND("/",N579))-1)</f>
        <v>technology</v>
      </c>
      <c r="R579" t="str">
        <f t="shared" ref="R579:R642" si="57">RIGHT(N579,LEN(N579)-FIND("/",N579))</f>
        <v>web</v>
      </c>
      <c r="S579" s="10">
        <f t="shared" ref="S579:S642" si="58">(((J579/60)/60)/24)+DATE(1970,1,1)</f>
        <v>42450.589143518519</v>
      </c>
      <c r="T579" s="10">
        <f t="shared" ref="T579:T642" si="59">(((I579/60)/60)/24)+DATE(1970,1,1)</f>
        <v>42510.589143518519</v>
      </c>
    </row>
    <row r="580" spans="1:20" ht="42.6" customHeight="1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5">
        <f t="shared" si="54"/>
        <v>1.12E-4</v>
      </c>
      <c r="P580" s="6">
        <f t="shared" si="55"/>
        <v>2</v>
      </c>
      <c r="Q580" t="str">
        <f t="shared" si="56"/>
        <v>technology</v>
      </c>
      <c r="R580" t="str">
        <f t="shared" si="57"/>
        <v>web</v>
      </c>
      <c r="S580" s="10">
        <f t="shared" si="58"/>
        <v>42230.578622685185</v>
      </c>
      <c r="T580" s="10">
        <f t="shared" si="59"/>
        <v>42254.578622685185</v>
      </c>
    </row>
    <row r="581" spans="1:20" ht="42.6" customHeight="1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5">
        <f t="shared" si="54"/>
        <v>1.4583333333333334E-2</v>
      </c>
      <c r="P581" s="6">
        <f t="shared" si="55"/>
        <v>35</v>
      </c>
      <c r="Q581" t="str">
        <f t="shared" si="56"/>
        <v>technology</v>
      </c>
      <c r="R581" t="str">
        <f t="shared" si="57"/>
        <v>web</v>
      </c>
      <c r="S581" s="10">
        <f t="shared" si="58"/>
        <v>41968.852118055554</v>
      </c>
      <c r="T581" s="10">
        <f t="shared" si="59"/>
        <v>41998.852118055554</v>
      </c>
    </row>
    <row r="582" spans="1:20" ht="42.6" customHeight="1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5">
        <f t="shared" si="54"/>
        <v>3.3333333333333332E-4</v>
      </c>
      <c r="P582" s="6">
        <f t="shared" si="55"/>
        <v>1</v>
      </c>
      <c r="Q582" t="str">
        <f t="shared" si="56"/>
        <v>technology</v>
      </c>
      <c r="R582" t="str">
        <f t="shared" si="57"/>
        <v>web</v>
      </c>
      <c r="S582" s="10">
        <f t="shared" si="58"/>
        <v>42605.908182870371</v>
      </c>
      <c r="T582" s="10">
        <f t="shared" si="59"/>
        <v>42635.908182870371</v>
      </c>
    </row>
    <row r="583" spans="1:20" ht="42.6" customHeight="1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5">
        <f t="shared" si="54"/>
        <v>0</v>
      </c>
      <c r="P583" s="6" t="e">
        <f t="shared" si="55"/>
        <v>#DIV/0!</v>
      </c>
      <c r="Q583" t="str">
        <f t="shared" si="56"/>
        <v>technology</v>
      </c>
      <c r="R583" t="str">
        <f t="shared" si="57"/>
        <v>web</v>
      </c>
      <c r="S583" s="10">
        <f t="shared" si="58"/>
        <v>42188.012777777782</v>
      </c>
      <c r="T583" s="10">
        <f t="shared" si="59"/>
        <v>42218.012777777782</v>
      </c>
    </row>
    <row r="584" spans="1:20" ht="42.6" customHeight="1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5">
        <f t="shared" si="54"/>
        <v>0</v>
      </c>
      <c r="P584" s="6" t="e">
        <f t="shared" si="55"/>
        <v>#DIV/0!</v>
      </c>
      <c r="Q584" t="str">
        <f t="shared" si="56"/>
        <v>technology</v>
      </c>
      <c r="R584" t="str">
        <f t="shared" si="57"/>
        <v>web</v>
      </c>
      <c r="S584" s="10">
        <f t="shared" si="58"/>
        <v>42055.739803240736</v>
      </c>
      <c r="T584" s="10">
        <f t="shared" si="59"/>
        <v>42078.75</v>
      </c>
    </row>
    <row r="585" spans="1:20" ht="42.6" customHeight="1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5">
        <f t="shared" si="54"/>
        <v>1.1111111111111112E-4</v>
      </c>
      <c r="P585" s="6">
        <f t="shared" si="55"/>
        <v>1</v>
      </c>
      <c r="Q585" t="str">
        <f t="shared" si="56"/>
        <v>technology</v>
      </c>
      <c r="R585" t="str">
        <f t="shared" si="57"/>
        <v>web</v>
      </c>
      <c r="S585" s="10">
        <f t="shared" si="58"/>
        <v>42052.93850694444</v>
      </c>
      <c r="T585" s="10">
        <f t="shared" si="59"/>
        <v>42082.896840277783</v>
      </c>
    </row>
    <row r="586" spans="1:20" ht="42.6" customHeight="1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5">
        <f t="shared" si="54"/>
        <v>0.01</v>
      </c>
      <c r="P586" s="6">
        <f t="shared" si="55"/>
        <v>5</v>
      </c>
      <c r="Q586" t="str">
        <f t="shared" si="56"/>
        <v>technology</v>
      </c>
      <c r="R586" t="str">
        <f t="shared" si="57"/>
        <v>web</v>
      </c>
      <c r="S586" s="10">
        <f t="shared" si="58"/>
        <v>42049.716620370367</v>
      </c>
      <c r="T586" s="10">
        <f t="shared" si="59"/>
        <v>42079.674953703703</v>
      </c>
    </row>
    <row r="587" spans="1:20" ht="42.6" customHeight="1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5">
        <f t="shared" si="54"/>
        <v>0</v>
      </c>
      <c r="P587" s="6" t="e">
        <f t="shared" si="55"/>
        <v>#DIV/0!</v>
      </c>
      <c r="Q587" t="str">
        <f t="shared" si="56"/>
        <v>technology</v>
      </c>
      <c r="R587" t="str">
        <f t="shared" si="57"/>
        <v>web</v>
      </c>
      <c r="S587" s="10">
        <f t="shared" si="58"/>
        <v>42283.3909375</v>
      </c>
      <c r="T587" s="10">
        <f t="shared" si="59"/>
        <v>42339</v>
      </c>
    </row>
    <row r="588" spans="1:20" ht="42.6" customHeight="1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5">
        <f t="shared" si="54"/>
        <v>5.5999999999999999E-3</v>
      </c>
      <c r="P588" s="6">
        <f t="shared" si="55"/>
        <v>14</v>
      </c>
      <c r="Q588" t="str">
        <f t="shared" si="56"/>
        <v>technology</v>
      </c>
      <c r="R588" t="str">
        <f t="shared" si="57"/>
        <v>web</v>
      </c>
      <c r="S588" s="10">
        <f t="shared" si="58"/>
        <v>42020.854247685187</v>
      </c>
      <c r="T588" s="10">
        <f t="shared" si="59"/>
        <v>42050.854247685187</v>
      </c>
    </row>
    <row r="589" spans="1:20" ht="42.6" customHeight="1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5">
        <f t="shared" si="54"/>
        <v>9.0833333333333335E-2</v>
      </c>
      <c r="P589" s="6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0">
        <f t="shared" si="58"/>
        <v>42080.757326388892</v>
      </c>
      <c r="T589" s="10">
        <f t="shared" si="59"/>
        <v>42110.757326388892</v>
      </c>
    </row>
    <row r="590" spans="1:20" ht="42.6" customHeight="1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5">
        <f t="shared" si="54"/>
        <v>3.3444444444444443E-2</v>
      </c>
      <c r="P590" s="6">
        <f t="shared" si="55"/>
        <v>150.5</v>
      </c>
      <c r="Q590" t="str">
        <f t="shared" si="56"/>
        <v>technology</v>
      </c>
      <c r="R590" t="str">
        <f t="shared" si="57"/>
        <v>web</v>
      </c>
      <c r="S590" s="10">
        <f t="shared" si="58"/>
        <v>42631.769513888896</v>
      </c>
      <c r="T590" s="10">
        <f t="shared" si="59"/>
        <v>42691.811180555553</v>
      </c>
    </row>
    <row r="591" spans="1:20" ht="42.6" customHeight="1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5">
        <f t="shared" si="54"/>
        <v>1.3333333333333334E-4</v>
      </c>
      <c r="P591" s="6">
        <f t="shared" si="55"/>
        <v>1</v>
      </c>
      <c r="Q591" t="str">
        <f t="shared" si="56"/>
        <v>technology</v>
      </c>
      <c r="R591" t="str">
        <f t="shared" si="57"/>
        <v>web</v>
      </c>
      <c r="S591" s="10">
        <f t="shared" si="58"/>
        <v>42178.614571759259</v>
      </c>
      <c r="T591" s="10">
        <f t="shared" si="59"/>
        <v>42193.614571759259</v>
      </c>
    </row>
    <row r="592" spans="1:20" ht="42.6" customHeight="1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5">
        <f t="shared" si="54"/>
        <v>4.4600000000000001E-2</v>
      </c>
      <c r="P592" s="6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0">
        <f t="shared" si="58"/>
        <v>42377.554756944446</v>
      </c>
      <c r="T592" s="10">
        <f t="shared" si="59"/>
        <v>42408.542361111111</v>
      </c>
    </row>
    <row r="593" spans="1:20" ht="42.6" customHeight="1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5">
        <f t="shared" si="54"/>
        <v>6.0999999999999997E-4</v>
      </c>
      <c r="P593" s="6">
        <f t="shared" si="55"/>
        <v>30.5</v>
      </c>
      <c r="Q593" t="str">
        <f t="shared" si="56"/>
        <v>technology</v>
      </c>
      <c r="R593" t="str">
        <f t="shared" si="57"/>
        <v>web</v>
      </c>
      <c r="S593" s="10">
        <f t="shared" si="58"/>
        <v>42177.543171296296</v>
      </c>
      <c r="T593" s="10">
        <f t="shared" si="59"/>
        <v>42207.543171296296</v>
      </c>
    </row>
    <row r="594" spans="1:20" ht="42.6" customHeight="1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5">
        <f t="shared" si="54"/>
        <v>3.3333333333333333E-2</v>
      </c>
      <c r="P594" s="6">
        <f t="shared" si="55"/>
        <v>250</v>
      </c>
      <c r="Q594" t="str">
        <f t="shared" si="56"/>
        <v>technology</v>
      </c>
      <c r="R594" t="str">
        <f t="shared" si="57"/>
        <v>web</v>
      </c>
      <c r="S594" s="10">
        <f t="shared" si="58"/>
        <v>41946.232175925928</v>
      </c>
      <c r="T594" s="10">
        <f t="shared" si="59"/>
        <v>41976.232175925921</v>
      </c>
    </row>
    <row r="595" spans="1:20" ht="42.6" customHeight="1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5">
        <f t="shared" si="54"/>
        <v>0.23</v>
      </c>
      <c r="P595" s="6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0">
        <f t="shared" si="58"/>
        <v>42070.677604166667</v>
      </c>
      <c r="T595" s="10">
        <f t="shared" si="59"/>
        <v>42100.635937500003</v>
      </c>
    </row>
    <row r="596" spans="1:20" ht="42.6" customHeight="1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5">
        <f t="shared" si="54"/>
        <v>1.0399999999999999E-3</v>
      </c>
      <c r="P596" s="6">
        <f t="shared" si="55"/>
        <v>13</v>
      </c>
      <c r="Q596" t="str">
        <f t="shared" si="56"/>
        <v>technology</v>
      </c>
      <c r="R596" t="str">
        <f t="shared" si="57"/>
        <v>web</v>
      </c>
      <c r="S596" s="10">
        <f t="shared" si="58"/>
        <v>42446.780162037037</v>
      </c>
      <c r="T596" s="10">
        <f t="shared" si="59"/>
        <v>42476.780162037037</v>
      </c>
    </row>
    <row r="597" spans="1:20" ht="42.6" customHeight="1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5">
        <f t="shared" si="54"/>
        <v>4.2599999999999999E-3</v>
      </c>
      <c r="P597" s="6">
        <f t="shared" si="55"/>
        <v>53.25</v>
      </c>
      <c r="Q597" t="str">
        <f t="shared" si="56"/>
        <v>technology</v>
      </c>
      <c r="R597" t="str">
        <f t="shared" si="57"/>
        <v>web</v>
      </c>
      <c r="S597" s="10">
        <f t="shared" si="58"/>
        <v>42083.069884259254</v>
      </c>
      <c r="T597" s="10">
        <f t="shared" si="59"/>
        <v>42128.069884259254</v>
      </c>
    </row>
    <row r="598" spans="1:20" ht="42.6" customHeight="1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5">
        <f t="shared" si="54"/>
        <v>2.9999999999999997E-4</v>
      </c>
      <c r="P598" s="6">
        <f t="shared" si="55"/>
        <v>3</v>
      </c>
      <c r="Q598" t="str">
        <f t="shared" si="56"/>
        <v>technology</v>
      </c>
      <c r="R598" t="str">
        <f t="shared" si="57"/>
        <v>web</v>
      </c>
      <c r="S598" s="10">
        <f t="shared" si="58"/>
        <v>42646.896898148145</v>
      </c>
      <c r="T598" s="10">
        <f t="shared" si="59"/>
        <v>42676.896898148145</v>
      </c>
    </row>
    <row r="599" spans="1:20" ht="42.6" customHeight="1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5">
        <f t="shared" si="54"/>
        <v>2.6666666666666666E-3</v>
      </c>
      <c r="P599" s="6">
        <f t="shared" si="55"/>
        <v>10</v>
      </c>
      <c r="Q599" t="str">
        <f t="shared" si="56"/>
        <v>technology</v>
      </c>
      <c r="R599" t="str">
        <f t="shared" si="57"/>
        <v>web</v>
      </c>
      <c r="S599" s="10">
        <f t="shared" si="58"/>
        <v>42545.705266203702</v>
      </c>
      <c r="T599" s="10">
        <f t="shared" si="59"/>
        <v>42582.666666666672</v>
      </c>
    </row>
    <row r="600" spans="1:20" ht="42.6" customHeight="1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5">
        <f t="shared" si="54"/>
        <v>0.34</v>
      </c>
      <c r="P600" s="6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0">
        <f t="shared" si="58"/>
        <v>41948.00209490741</v>
      </c>
      <c r="T600" s="10">
        <f t="shared" si="59"/>
        <v>41978.00209490741</v>
      </c>
    </row>
    <row r="601" spans="1:20" ht="42.6" customHeight="1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5">
        <f t="shared" si="54"/>
        <v>6.2E-4</v>
      </c>
      <c r="P601" s="6">
        <f t="shared" si="55"/>
        <v>15.5</v>
      </c>
      <c r="Q601" t="str">
        <f t="shared" si="56"/>
        <v>technology</v>
      </c>
      <c r="R601" t="str">
        <f t="shared" si="57"/>
        <v>web</v>
      </c>
      <c r="S601" s="10">
        <f t="shared" si="58"/>
        <v>42047.812523148154</v>
      </c>
      <c r="T601" s="10">
        <f t="shared" si="59"/>
        <v>42071.636111111111</v>
      </c>
    </row>
    <row r="602" spans="1:20" ht="42.6" hidden="1" customHeight="1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5">
        <f t="shared" si="54"/>
        <v>0.02</v>
      </c>
      <c r="P602" s="6">
        <f t="shared" si="55"/>
        <v>100</v>
      </c>
      <c r="Q602" t="str">
        <f t="shared" si="56"/>
        <v>technology</v>
      </c>
      <c r="R602" t="str">
        <f t="shared" si="57"/>
        <v>web</v>
      </c>
      <c r="S602" s="10">
        <f t="shared" si="58"/>
        <v>42073.798171296294</v>
      </c>
      <c r="T602" s="10">
        <f t="shared" si="59"/>
        <v>42133.798171296294</v>
      </c>
    </row>
    <row r="603" spans="1:20" ht="42.6" hidden="1" customHeight="1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5">
        <f t="shared" si="54"/>
        <v>1.4E-2</v>
      </c>
      <c r="P603" s="6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0">
        <f t="shared" si="58"/>
        <v>41969.858090277776</v>
      </c>
      <c r="T603" s="10">
        <f t="shared" si="59"/>
        <v>41999.858090277776</v>
      </c>
    </row>
    <row r="604" spans="1:20" ht="42.6" hidden="1" customHeight="1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5">
        <f t="shared" si="54"/>
        <v>0</v>
      </c>
      <c r="P604" s="6" t="e">
        <f t="shared" si="55"/>
        <v>#DIV/0!</v>
      </c>
      <c r="Q604" t="str">
        <f t="shared" si="56"/>
        <v>technology</v>
      </c>
      <c r="R604" t="str">
        <f t="shared" si="57"/>
        <v>web</v>
      </c>
      <c r="S604" s="10">
        <f t="shared" si="58"/>
        <v>42143.79415509259</v>
      </c>
      <c r="T604" s="10">
        <f t="shared" si="59"/>
        <v>42173.79415509259</v>
      </c>
    </row>
    <row r="605" spans="1:20" ht="42.6" hidden="1" customHeight="1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5">
        <f t="shared" si="54"/>
        <v>3.9334666666666664E-2</v>
      </c>
      <c r="P605" s="6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0">
        <f t="shared" si="58"/>
        <v>41835.639155092591</v>
      </c>
      <c r="T605" s="10">
        <f t="shared" si="59"/>
        <v>41865.639155092591</v>
      </c>
    </row>
    <row r="606" spans="1:20" ht="42.6" hidden="1" customHeight="1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5">
        <f t="shared" si="54"/>
        <v>0</v>
      </c>
      <c r="P606" s="6" t="e">
        <f t="shared" si="55"/>
        <v>#DIV/0!</v>
      </c>
      <c r="Q606" t="str">
        <f t="shared" si="56"/>
        <v>technology</v>
      </c>
      <c r="R606" t="str">
        <f t="shared" si="57"/>
        <v>web</v>
      </c>
      <c r="S606" s="10">
        <f t="shared" si="58"/>
        <v>41849.035370370373</v>
      </c>
      <c r="T606" s="10">
        <f t="shared" si="59"/>
        <v>41879.035370370373</v>
      </c>
    </row>
    <row r="607" spans="1:20" ht="42.6" hidden="1" customHeight="1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5">
        <f t="shared" si="54"/>
        <v>2.6200000000000001E-2</v>
      </c>
      <c r="P607" s="6">
        <f t="shared" si="55"/>
        <v>16.375</v>
      </c>
      <c r="Q607" t="str">
        <f t="shared" si="56"/>
        <v>technology</v>
      </c>
      <c r="R607" t="str">
        <f t="shared" si="57"/>
        <v>web</v>
      </c>
      <c r="S607" s="10">
        <f t="shared" si="58"/>
        <v>42194.357731481476</v>
      </c>
      <c r="T607" s="10">
        <f t="shared" si="59"/>
        <v>42239.357731481476</v>
      </c>
    </row>
    <row r="608" spans="1:20" ht="42.6" hidden="1" customHeight="1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5">
        <f t="shared" si="54"/>
        <v>2E-3</v>
      </c>
      <c r="P608" s="6">
        <f t="shared" si="55"/>
        <v>10</v>
      </c>
      <c r="Q608" t="str">
        <f t="shared" si="56"/>
        <v>technology</v>
      </c>
      <c r="R608" t="str">
        <f t="shared" si="57"/>
        <v>web</v>
      </c>
      <c r="S608" s="10">
        <f t="shared" si="58"/>
        <v>42102.650567129633</v>
      </c>
      <c r="T608" s="10">
        <f t="shared" si="59"/>
        <v>42148.625</v>
      </c>
    </row>
    <row r="609" spans="1:20" ht="42.6" hidden="1" customHeight="1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5">
        <f t="shared" si="54"/>
        <v>0</v>
      </c>
      <c r="P609" s="6" t="e">
        <f t="shared" si="55"/>
        <v>#DIV/0!</v>
      </c>
      <c r="Q609" t="str">
        <f t="shared" si="56"/>
        <v>technology</v>
      </c>
      <c r="R609" t="str">
        <f t="shared" si="57"/>
        <v>web</v>
      </c>
      <c r="S609" s="10">
        <f t="shared" si="58"/>
        <v>42300.825648148151</v>
      </c>
      <c r="T609" s="10">
        <f t="shared" si="59"/>
        <v>42330.867314814815</v>
      </c>
    </row>
    <row r="610" spans="1:20" ht="42.6" hidden="1" customHeight="1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5">
        <f t="shared" si="54"/>
        <v>9.7400000000000004E-3</v>
      </c>
      <c r="P610" s="6">
        <f t="shared" si="55"/>
        <v>292.2</v>
      </c>
      <c r="Q610" t="str">
        <f t="shared" si="56"/>
        <v>technology</v>
      </c>
      <c r="R610" t="str">
        <f t="shared" si="57"/>
        <v>web</v>
      </c>
      <c r="S610" s="10">
        <f t="shared" si="58"/>
        <v>42140.921064814815</v>
      </c>
      <c r="T610" s="10">
        <f t="shared" si="59"/>
        <v>42170.921064814815</v>
      </c>
    </row>
    <row r="611" spans="1:20" ht="42.6" hidden="1" customHeight="1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5">
        <f t="shared" si="54"/>
        <v>6.41025641025641E-3</v>
      </c>
      <c r="P611" s="6">
        <f t="shared" si="55"/>
        <v>5</v>
      </c>
      <c r="Q611" t="str">
        <f t="shared" si="56"/>
        <v>technology</v>
      </c>
      <c r="R611" t="str">
        <f t="shared" si="57"/>
        <v>web</v>
      </c>
      <c r="S611" s="10">
        <f t="shared" si="58"/>
        <v>42307.034074074079</v>
      </c>
      <c r="T611" s="10">
        <f t="shared" si="59"/>
        <v>42337.075740740736</v>
      </c>
    </row>
    <row r="612" spans="1:20" ht="42.6" hidden="1" customHeight="1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5">
        <f t="shared" si="54"/>
        <v>0</v>
      </c>
      <c r="P612" s="6" t="e">
        <f t="shared" si="55"/>
        <v>#DIV/0!</v>
      </c>
      <c r="Q612" t="str">
        <f t="shared" si="56"/>
        <v>technology</v>
      </c>
      <c r="R612" t="str">
        <f t="shared" si="57"/>
        <v>web</v>
      </c>
      <c r="S612" s="10">
        <f t="shared" si="58"/>
        <v>42086.83085648148</v>
      </c>
      <c r="T612" s="10">
        <f t="shared" si="59"/>
        <v>42116.83085648148</v>
      </c>
    </row>
    <row r="613" spans="1:20" ht="42.6" hidden="1" customHeight="1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5">
        <f t="shared" si="54"/>
        <v>0</v>
      </c>
      <c r="P613" s="6" t="e">
        <f t="shared" si="55"/>
        <v>#DIV/0!</v>
      </c>
      <c r="Q613" t="str">
        <f t="shared" si="56"/>
        <v>technology</v>
      </c>
      <c r="R613" t="str">
        <f t="shared" si="57"/>
        <v>web</v>
      </c>
      <c r="S613" s="10">
        <f t="shared" si="58"/>
        <v>42328.560613425929</v>
      </c>
      <c r="T613" s="10">
        <f t="shared" si="59"/>
        <v>42388.560613425929</v>
      </c>
    </row>
    <row r="614" spans="1:20" ht="42.6" hidden="1" customHeight="1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5">
        <f t="shared" si="54"/>
        <v>0</v>
      </c>
      <c r="P614" s="6" t="e">
        <f t="shared" si="55"/>
        <v>#DIV/0!</v>
      </c>
      <c r="Q614" t="str">
        <f t="shared" si="56"/>
        <v>technology</v>
      </c>
      <c r="R614" t="str">
        <f t="shared" si="57"/>
        <v>web</v>
      </c>
      <c r="S614" s="10">
        <f t="shared" si="58"/>
        <v>42585.031782407401</v>
      </c>
      <c r="T614" s="10">
        <f t="shared" si="59"/>
        <v>42615.031782407401</v>
      </c>
    </row>
    <row r="615" spans="1:20" ht="42.6" hidden="1" customHeight="1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5">
        <f t="shared" si="54"/>
        <v>0.21363333333333334</v>
      </c>
      <c r="P615" s="6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0">
        <f t="shared" si="58"/>
        <v>42247.496759259258</v>
      </c>
      <c r="T615" s="10">
        <f t="shared" si="59"/>
        <v>42278.207638888889</v>
      </c>
    </row>
    <row r="616" spans="1:20" ht="42.6" hidden="1" customHeight="1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5">
        <f t="shared" si="54"/>
        <v>0</v>
      </c>
      <c r="P616" s="6" t="e">
        <f t="shared" si="55"/>
        <v>#DIV/0!</v>
      </c>
      <c r="Q616" t="str">
        <f t="shared" si="56"/>
        <v>technology</v>
      </c>
      <c r="R616" t="str">
        <f t="shared" si="57"/>
        <v>web</v>
      </c>
      <c r="S616" s="10">
        <f t="shared" si="58"/>
        <v>42515.061805555553</v>
      </c>
      <c r="T616" s="10">
        <f t="shared" si="59"/>
        <v>42545.061805555553</v>
      </c>
    </row>
    <row r="617" spans="1:20" ht="42.6" hidden="1" customHeight="1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5">
        <f t="shared" si="54"/>
        <v>0</v>
      </c>
      <c r="P617" s="6" t="e">
        <f t="shared" si="55"/>
        <v>#DIV/0!</v>
      </c>
      <c r="Q617" t="str">
        <f t="shared" si="56"/>
        <v>technology</v>
      </c>
      <c r="R617" t="str">
        <f t="shared" si="57"/>
        <v>web</v>
      </c>
      <c r="S617" s="10">
        <f t="shared" si="58"/>
        <v>42242.122210648144</v>
      </c>
      <c r="T617" s="10">
        <f t="shared" si="59"/>
        <v>42272.122210648144</v>
      </c>
    </row>
    <row r="618" spans="1:20" ht="42.6" hidden="1" customHeight="1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5">
        <f t="shared" si="54"/>
        <v>0</v>
      </c>
      <c r="P618" s="6" t="e">
        <f t="shared" si="55"/>
        <v>#DIV/0!</v>
      </c>
      <c r="Q618" t="str">
        <f t="shared" si="56"/>
        <v>technology</v>
      </c>
      <c r="R618" t="str">
        <f t="shared" si="57"/>
        <v>web</v>
      </c>
      <c r="S618" s="10">
        <f t="shared" si="58"/>
        <v>42761.376238425932</v>
      </c>
      <c r="T618" s="10">
        <f t="shared" si="59"/>
        <v>42791.376238425932</v>
      </c>
    </row>
    <row r="619" spans="1:20" ht="42.6" hidden="1" customHeight="1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5">
        <f t="shared" si="54"/>
        <v>0.03</v>
      </c>
      <c r="P619" s="6">
        <f t="shared" si="55"/>
        <v>20</v>
      </c>
      <c r="Q619" t="str">
        <f t="shared" si="56"/>
        <v>technology</v>
      </c>
      <c r="R619" t="str">
        <f t="shared" si="57"/>
        <v>web</v>
      </c>
      <c r="S619" s="10">
        <f t="shared" si="58"/>
        <v>42087.343090277776</v>
      </c>
      <c r="T619" s="10">
        <f t="shared" si="59"/>
        <v>42132.343090277776</v>
      </c>
    </row>
    <row r="620" spans="1:20" ht="42.6" hidden="1" customHeight="1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5">
        <f t="shared" si="54"/>
        <v>0</v>
      </c>
      <c r="P620" s="6" t="e">
        <f t="shared" si="55"/>
        <v>#DIV/0!</v>
      </c>
      <c r="Q620" t="str">
        <f t="shared" si="56"/>
        <v>technology</v>
      </c>
      <c r="R620" t="str">
        <f t="shared" si="57"/>
        <v>web</v>
      </c>
      <c r="S620" s="10">
        <f t="shared" si="58"/>
        <v>42317.810219907406</v>
      </c>
      <c r="T620" s="10">
        <f t="shared" si="59"/>
        <v>42347.810219907406</v>
      </c>
    </row>
    <row r="621" spans="1:20" ht="42.6" hidden="1" customHeight="1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5">
        <f t="shared" si="54"/>
        <v>3.9999999999999998E-7</v>
      </c>
      <c r="P621" s="6">
        <f t="shared" si="55"/>
        <v>1</v>
      </c>
      <c r="Q621" t="str">
        <f t="shared" si="56"/>
        <v>technology</v>
      </c>
      <c r="R621" t="str">
        <f t="shared" si="57"/>
        <v>web</v>
      </c>
      <c r="S621" s="10">
        <f t="shared" si="58"/>
        <v>41908.650347222225</v>
      </c>
      <c r="T621" s="10">
        <f t="shared" si="59"/>
        <v>41968.692013888889</v>
      </c>
    </row>
    <row r="622" spans="1:20" ht="42.6" hidden="1" customHeight="1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5">
        <f t="shared" si="54"/>
        <v>0.01</v>
      </c>
      <c r="P622" s="6">
        <f t="shared" si="55"/>
        <v>300</v>
      </c>
      <c r="Q622" t="str">
        <f t="shared" si="56"/>
        <v>technology</v>
      </c>
      <c r="R622" t="str">
        <f t="shared" si="57"/>
        <v>web</v>
      </c>
      <c r="S622" s="10">
        <f t="shared" si="58"/>
        <v>41831.716874999998</v>
      </c>
      <c r="T622" s="10">
        <f t="shared" si="59"/>
        <v>41876.716874999998</v>
      </c>
    </row>
    <row r="623" spans="1:20" ht="42.6" hidden="1" customHeight="1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5">
        <f t="shared" si="54"/>
        <v>1.044E-2</v>
      </c>
      <c r="P623" s="6">
        <f t="shared" si="55"/>
        <v>87</v>
      </c>
      <c r="Q623" t="str">
        <f t="shared" si="56"/>
        <v>technology</v>
      </c>
      <c r="R623" t="str">
        <f t="shared" si="57"/>
        <v>web</v>
      </c>
      <c r="S623" s="10">
        <f t="shared" si="58"/>
        <v>42528.987696759257</v>
      </c>
      <c r="T623" s="10">
        <f t="shared" si="59"/>
        <v>42558.987696759257</v>
      </c>
    </row>
    <row r="624" spans="1:20" ht="42.6" hidden="1" customHeight="1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5">
        <f t="shared" si="54"/>
        <v>5.6833333333333333E-2</v>
      </c>
      <c r="P624" s="6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0">
        <f t="shared" si="58"/>
        <v>42532.774745370371</v>
      </c>
      <c r="T624" s="10">
        <f t="shared" si="59"/>
        <v>42552.774745370371</v>
      </c>
    </row>
    <row r="625" spans="1:20" ht="42.6" hidden="1" customHeight="1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5">
        <f t="shared" si="54"/>
        <v>0</v>
      </c>
      <c r="P625" s="6" t="e">
        <f t="shared" si="55"/>
        <v>#DIV/0!</v>
      </c>
      <c r="Q625" t="str">
        <f t="shared" si="56"/>
        <v>technology</v>
      </c>
      <c r="R625" t="str">
        <f t="shared" si="57"/>
        <v>web</v>
      </c>
      <c r="S625" s="10">
        <f t="shared" si="58"/>
        <v>42122.009224537032</v>
      </c>
      <c r="T625" s="10">
        <f t="shared" si="59"/>
        <v>42152.009224537032</v>
      </c>
    </row>
    <row r="626" spans="1:20" ht="42.6" hidden="1" customHeight="1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5">
        <f t="shared" si="54"/>
        <v>0</v>
      </c>
      <c r="P626" s="6" t="e">
        <f t="shared" si="55"/>
        <v>#DIV/0!</v>
      </c>
      <c r="Q626" t="str">
        <f t="shared" si="56"/>
        <v>technology</v>
      </c>
      <c r="R626" t="str">
        <f t="shared" si="57"/>
        <v>web</v>
      </c>
      <c r="S626" s="10">
        <f t="shared" si="58"/>
        <v>42108.988900462966</v>
      </c>
      <c r="T626" s="10">
        <f t="shared" si="59"/>
        <v>42138.988900462966</v>
      </c>
    </row>
    <row r="627" spans="1:20" ht="42.6" hidden="1" customHeight="1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5">
        <f t="shared" si="54"/>
        <v>0</v>
      </c>
      <c r="P627" s="6" t="e">
        <f t="shared" si="55"/>
        <v>#DIV/0!</v>
      </c>
      <c r="Q627" t="str">
        <f t="shared" si="56"/>
        <v>technology</v>
      </c>
      <c r="R627" t="str">
        <f t="shared" si="57"/>
        <v>web</v>
      </c>
      <c r="S627" s="10">
        <f t="shared" si="58"/>
        <v>42790.895567129628</v>
      </c>
      <c r="T627" s="10">
        <f t="shared" si="59"/>
        <v>42820.853900462964</v>
      </c>
    </row>
    <row r="628" spans="1:20" ht="42.6" hidden="1" customHeight="1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5">
        <f t="shared" si="54"/>
        <v>0.17380000000000001</v>
      </c>
      <c r="P628" s="6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0">
        <f t="shared" si="58"/>
        <v>42198.559479166666</v>
      </c>
      <c r="T628" s="10">
        <f t="shared" si="59"/>
        <v>42231.556944444441</v>
      </c>
    </row>
    <row r="629" spans="1:20" ht="42.6" hidden="1" customHeight="1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5">
        <f t="shared" si="54"/>
        <v>2.0000000000000001E-4</v>
      </c>
      <c r="P629" s="6">
        <f t="shared" si="55"/>
        <v>90</v>
      </c>
      <c r="Q629" t="str">
        <f t="shared" si="56"/>
        <v>technology</v>
      </c>
      <c r="R629" t="str">
        <f t="shared" si="57"/>
        <v>web</v>
      </c>
      <c r="S629" s="10">
        <f t="shared" si="58"/>
        <v>42384.306840277779</v>
      </c>
      <c r="T629" s="10">
        <f t="shared" si="59"/>
        <v>42443.958333333328</v>
      </c>
    </row>
    <row r="630" spans="1:20" ht="42.6" hidden="1" customHeight="1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5">
        <f t="shared" si="54"/>
        <v>0</v>
      </c>
      <c r="P630" s="6" t="e">
        <f t="shared" si="55"/>
        <v>#DIV/0!</v>
      </c>
      <c r="Q630" t="str">
        <f t="shared" si="56"/>
        <v>technology</v>
      </c>
      <c r="R630" t="str">
        <f t="shared" si="57"/>
        <v>web</v>
      </c>
      <c r="S630" s="10">
        <f t="shared" si="58"/>
        <v>41803.692789351851</v>
      </c>
      <c r="T630" s="10">
        <f t="shared" si="59"/>
        <v>41833.692789351851</v>
      </c>
    </row>
    <row r="631" spans="1:20" ht="42.6" hidden="1" customHeight="1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5">
        <f t="shared" si="54"/>
        <v>1.75E-3</v>
      </c>
      <c r="P631" s="6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0">
        <f t="shared" si="58"/>
        <v>42474.637824074074</v>
      </c>
      <c r="T631" s="10">
        <f t="shared" si="59"/>
        <v>42504.637824074074</v>
      </c>
    </row>
    <row r="632" spans="1:20" ht="42.6" hidden="1" customHeight="1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5">
        <f t="shared" si="54"/>
        <v>8.3340278356529708E-4</v>
      </c>
      <c r="P632" s="6">
        <f t="shared" si="55"/>
        <v>10</v>
      </c>
      <c r="Q632" t="str">
        <f t="shared" si="56"/>
        <v>technology</v>
      </c>
      <c r="R632" t="str">
        <f t="shared" si="57"/>
        <v>web</v>
      </c>
      <c r="S632" s="10">
        <f t="shared" si="58"/>
        <v>42223.619456018518</v>
      </c>
      <c r="T632" s="10">
        <f t="shared" si="59"/>
        <v>42253.215277777781</v>
      </c>
    </row>
    <row r="633" spans="1:20" ht="42.6" hidden="1" customHeight="1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5">
        <f t="shared" si="54"/>
        <v>1.38E-2</v>
      </c>
      <c r="P633" s="6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0">
        <f t="shared" si="58"/>
        <v>42489.772326388891</v>
      </c>
      <c r="T633" s="10">
        <f t="shared" si="59"/>
        <v>42518.772326388891</v>
      </c>
    </row>
    <row r="634" spans="1:20" ht="42.6" hidden="1" customHeight="1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5">
        <f t="shared" si="54"/>
        <v>0</v>
      </c>
      <c r="P634" s="6" t="e">
        <f t="shared" si="55"/>
        <v>#DIV/0!</v>
      </c>
      <c r="Q634" t="str">
        <f t="shared" si="56"/>
        <v>technology</v>
      </c>
      <c r="R634" t="str">
        <f t="shared" si="57"/>
        <v>web</v>
      </c>
      <c r="S634" s="10">
        <f t="shared" si="58"/>
        <v>42303.659317129626</v>
      </c>
      <c r="T634" s="10">
        <f t="shared" si="59"/>
        <v>42333.700983796298</v>
      </c>
    </row>
    <row r="635" spans="1:20" ht="42.6" hidden="1" customHeight="1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5">
        <f t="shared" si="54"/>
        <v>0.1245</v>
      </c>
      <c r="P635" s="6">
        <f t="shared" si="55"/>
        <v>49.8</v>
      </c>
      <c r="Q635" t="str">
        <f t="shared" si="56"/>
        <v>technology</v>
      </c>
      <c r="R635" t="str">
        <f t="shared" si="57"/>
        <v>web</v>
      </c>
      <c r="S635" s="10">
        <f t="shared" si="58"/>
        <v>42507.29932870371</v>
      </c>
      <c r="T635" s="10">
        <f t="shared" si="59"/>
        <v>42538.958333333328</v>
      </c>
    </row>
    <row r="636" spans="1:20" ht="42.6" hidden="1" customHeight="1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5">
        <f t="shared" si="54"/>
        <v>2.0000000000000001E-4</v>
      </c>
      <c r="P636" s="6">
        <f t="shared" si="55"/>
        <v>1</v>
      </c>
      <c r="Q636" t="str">
        <f t="shared" si="56"/>
        <v>technology</v>
      </c>
      <c r="R636" t="str">
        <f t="shared" si="57"/>
        <v>web</v>
      </c>
      <c r="S636" s="10">
        <f t="shared" si="58"/>
        <v>42031.928576388891</v>
      </c>
      <c r="T636" s="10">
        <f t="shared" si="59"/>
        <v>42061.928576388891</v>
      </c>
    </row>
    <row r="637" spans="1:20" ht="42.6" hidden="1" customHeight="1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5">
        <f t="shared" si="54"/>
        <v>8.0000000000000007E-5</v>
      </c>
      <c r="P637" s="6">
        <f t="shared" si="55"/>
        <v>2</v>
      </c>
      <c r="Q637" t="str">
        <f t="shared" si="56"/>
        <v>technology</v>
      </c>
      <c r="R637" t="str">
        <f t="shared" si="57"/>
        <v>web</v>
      </c>
      <c r="S637" s="10">
        <f t="shared" si="58"/>
        <v>42076.092152777783</v>
      </c>
      <c r="T637" s="10">
        <f t="shared" si="59"/>
        <v>42106.092152777783</v>
      </c>
    </row>
    <row r="638" spans="1:20" ht="42.6" hidden="1" customHeight="1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5">
        <f t="shared" si="54"/>
        <v>2E-3</v>
      </c>
      <c r="P638" s="6">
        <f t="shared" si="55"/>
        <v>4</v>
      </c>
      <c r="Q638" t="str">
        <f t="shared" si="56"/>
        <v>technology</v>
      </c>
      <c r="R638" t="str">
        <f t="shared" si="57"/>
        <v>web</v>
      </c>
      <c r="S638" s="10">
        <f t="shared" si="58"/>
        <v>42131.455439814818</v>
      </c>
      <c r="T638" s="10">
        <f t="shared" si="59"/>
        <v>42161.44930555555</v>
      </c>
    </row>
    <row r="639" spans="1:20" ht="42.6" hidden="1" customHeight="1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5">
        <f t="shared" si="54"/>
        <v>0</v>
      </c>
      <c r="P639" s="6" t="e">
        <f t="shared" si="55"/>
        <v>#DIV/0!</v>
      </c>
      <c r="Q639" t="str">
        <f t="shared" si="56"/>
        <v>technology</v>
      </c>
      <c r="R639" t="str">
        <f t="shared" si="57"/>
        <v>web</v>
      </c>
      <c r="S639" s="10">
        <f t="shared" si="58"/>
        <v>42762.962013888886</v>
      </c>
      <c r="T639" s="10">
        <f t="shared" si="59"/>
        <v>42791.961111111115</v>
      </c>
    </row>
    <row r="640" spans="1:20" ht="42.6" hidden="1" customHeight="1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5">
        <f t="shared" si="54"/>
        <v>9.0000000000000006E-5</v>
      </c>
      <c r="P640" s="6">
        <f t="shared" si="55"/>
        <v>3</v>
      </c>
      <c r="Q640" t="str">
        <f t="shared" si="56"/>
        <v>technology</v>
      </c>
      <c r="R640" t="str">
        <f t="shared" si="57"/>
        <v>web</v>
      </c>
      <c r="S640" s="10">
        <f t="shared" si="58"/>
        <v>42759.593310185184</v>
      </c>
      <c r="T640" s="10">
        <f t="shared" si="59"/>
        <v>42819.55164351852</v>
      </c>
    </row>
    <row r="641" spans="1:20" ht="42.6" hidden="1" customHeight="1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5">
        <f t="shared" si="54"/>
        <v>9.9999999999999995E-7</v>
      </c>
      <c r="P641" s="6">
        <f t="shared" si="55"/>
        <v>1</v>
      </c>
      <c r="Q641" t="str">
        <f t="shared" si="56"/>
        <v>technology</v>
      </c>
      <c r="R641" t="str">
        <f t="shared" si="57"/>
        <v>web</v>
      </c>
      <c r="S641" s="10">
        <f t="shared" si="58"/>
        <v>41865.583275462966</v>
      </c>
      <c r="T641" s="10">
        <f t="shared" si="59"/>
        <v>41925.583275462966</v>
      </c>
    </row>
    <row r="642" spans="1:20" ht="42.6" hidden="1" customHeight="1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5">
        <f t="shared" si="54"/>
        <v>1.4428571428571428</v>
      </c>
      <c r="P642" s="6">
        <f t="shared" si="55"/>
        <v>50.5</v>
      </c>
      <c r="Q642" t="str">
        <f t="shared" si="56"/>
        <v>technology</v>
      </c>
      <c r="R642" t="str">
        <f t="shared" si="57"/>
        <v>wearables</v>
      </c>
      <c r="S642" s="10">
        <f t="shared" si="58"/>
        <v>42683.420312500006</v>
      </c>
      <c r="T642" s="10">
        <f t="shared" si="59"/>
        <v>42698.958333333328</v>
      </c>
    </row>
    <row r="643" spans="1:20" ht="42.6" hidden="1" customHeight="1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5">
        <f t="shared" ref="O643:O706" si="60">E643/D643</f>
        <v>1.1916249999999999</v>
      </c>
      <c r="P643" s="6">
        <f t="shared" ref="P643:P706" si="61">E643/L643</f>
        <v>151.31746031746033</v>
      </c>
      <c r="Q643" t="str">
        <f t="shared" ref="Q643:Q706" si="62">LEFT(N643,(FIND("/",N643))-1)</f>
        <v>technology</v>
      </c>
      <c r="R643" t="str">
        <f t="shared" ref="R643:R706" si="63">RIGHT(N643,LEN(N643)-FIND("/",N643))</f>
        <v>wearables</v>
      </c>
      <c r="S643" s="10">
        <f t="shared" ref="S643:S706" si="64">(((J643/60)/60)/24)+DATE(1970,1,1)</f>
        <v>42199.57</v>
      </c>
      <c r="T643" s="10">
        <f t="shared" ref="T643:T706" si="65">(((I643/60)/60)/24)+DATE(1970,1,1)</f>
        <v>42229.57</v>
      </c>
    </row>
    <row r="644" spans="1:20" ht="42.6" hidden="1" customHeight="1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5">
        <f t="shared" si="60"/>
        <v>14.604850000000001</v>
      </c>
      <c r="P644" s="6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10">
        <f t="shared" si="64"/>
        <v>42199.651319444441</v>
      </c>
      <c r="T644" s="10">
        <f t="shared" si="65"/>
        <v>42235.651319444441</v>
      </c>
    </row>
    <row r="645" spans="1:20" ht="42.6" hidden="1" customHeight="1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5">
        <f t="shared" si="60"/>
        <v>1.0580799999999999</v>
      </c>
      <c r="P645" s="6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10">
        <f t="shared" si="64"/>
        <v>42100.642071759255</v>
      </c>
      <c r="T645" s="10">
        <f t="shared" si="65"/>
        <v>42155.642071759255</v>
      </c>
    </row>
    <row r="646" spans="1:20" ht="42.6" hidden="1" customHeight="1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5">
        <f t="shared" si="60"/>
        <v>3.0011791999999997</v>
      </c>
      <c r="P646" s="6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10">
        <f t="shared" si="64"/>
        <v>41898.665960648148</v>
      </c>
      <c r="T646" s="10">
        <f t="shared" si="65"/>
        <v>41941.041666666664</v>
      </c>
    </row>
    <row r="647" spans="1:20" ht="42.6" hidden="1" customHeight="1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5">
        <f t="shared" si="60"/>
        <v>2.7869999999999999</v>
      </c>
      <c r="P647" s="6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10">
        <f t="shared" si="64"/>
        <v>42564.026319444441</v>
      </c>
      <c r="T647" s="10">
        <f t="shared" si="65"/>
        <v>42594.026319444441</v>
      </c>
    </row>
    <row r="648" spans="1:20" ht="42.6" hidden="1" customHeight="1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5">
        <f t="shared" si="60"/>
        <v>1.3187625000000001</v>
      </c>
      <c r="P648" s="6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10">
        <f t="shared" si="64"/>
        <v>41832.852627314816</v>
      </c>
      <c r="T648" s="10">
        <f t="shared" si="65"/>
        <v>41862.852627314816</v>
      </c>
    </row>
    <row r="649" spans="1:20" ht="42.6" hidden="1" customHeight="1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5">
        <f t="shared" si="60"/>
        <v>1.0705</v>
      </c>
      <c r="P649" s="6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10">
        <f t="shared" si="64"/>
        <v>42416.767928240741</v>
      </c>
      <c r="T649" s="10">
        <f t="shared" si="65"/>
        <v>42446.726261574076</v>
      </c>
    </row>
    <row r="650" spans="1:20" ht="42.6" hidden="1" customHeight="1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5">
        <f t="shared" si="60"/>
        <v>1.2682285714285715</v>
      </c>
      <c r="P650" s="6">
        <f t="shared" si="61"/>
        <v>1644</v>
      </c>
      <c r="Q650" t="str">
        <f t="shared" si="62"/>
        <v>technology</v>
      </c>
      <c r="R650" t="str">
        <f t="shared" si="63"/>
        <v>wearables</v>
      </c>
      <c r="S650" s="10">
        <f t="shared" si="64"/>
        <v>41891.693379629629</v>
      </c>
      <c r="T650" s="10">
        <f t="shared" si="65"/>
        <v>41926.693379629629</v>
      </c>
    </row>
    <row r="651" spans="1:20" ht="42.6" hidden="1" customHeight="1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5">
        <f t="shared" si="60"/>
        <v>1.3996</v>
      </c>
      <c r="P651" s="6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10">
        <f t="shared" si="64"/>
        <v>41877.912187499998</v>
      </c>
      <c r="T651" s="10">
        <f t="shared" si="65"/>
        <v>41898.912187499998</v>
      </c>
    </row>
    <row r="652" spans="1:20" ht="42.6" hidden="1" customHeight="1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5">
        <f t="shared" si="60"/>
        <v>1.1240000000000001</v>
      </c>
      <c r="P652" s="6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10">
        <f t="shared" si="64"/>
        <v>41932.036851851852</v>
      </c>
      <c r="T652" s="10">
        <f t="shared" si="65"/>
        <v>41992.078518518523</v>
      </c>
    </row>
    <row r="653" spans="1:20" ht="42.6" hidden="1" customHeight="1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5">
        <f t="shared" si="60"/>
        <v>1.00528</v>
      </c>
      <c r="P653" s="6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10">
        <f t="shared" si="64"/>
        <v>41956.017488425925</v>
      </c>
      <c r="T653" s="10">
        <f t="shared" si="65"/>
        <v>41986.017488425925</v>
      </c>
    </row>
    <row r="654" spans="1:20" ht="42.6" hidden="1" customHeight="1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5">
        <f t="shared" si="60"/>
        <v>1.0046666666666666</v>
      </c>
      <c r="P654" s="6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10">
        <f t="shared" si="64"/>
        <v>42675.690393518518</v>
      </c>
      <c r="T654" s="10">
        <f t="shared" si="65"/>
        <v>42705.732060185182</v>
      </c>
    </row>
    <row r="655" spans="1:20" ht="42.6" hidden="1" customHeight="1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5">
        <f t="shared" si="60"/>
        <v>1.4144600000000001</v>
      </c>
      <c r="P655" s="6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10">
        <f t="shared" si="64"/>
        <v>42199.618518518517</v>
      </c>
      <c r="T655" s="10">
        <f t="shared" si="65"/>
        <v>42236.618518518517</v>
      </c>
    </row>
    <row r="656" spans="1:20" ht="42.6" hidden="1" customHeight="1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5">
        <f t="shared" si="60"/>
        <v>2.6729166666666666</v>
      </c>
      <c r="P656" s="6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10">
        <f t="shared" si="64"/>
        <v>42163.957326388889</v>
      </c>
      <c r="T656" s="10">
        <f t="shared" si="65"/>
        <v>42193.957326388889</v>
      </c>
    </row>
    <row r="657" spans="1:20" ht="42.6" hidden="1" customHeight="1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5">
        <f t="shared" si="60"/>
        <v>1.4688749999999999</v>
      </c>
      <c r="P657" s="6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10">
        <f t="shared" si="64"/>
        <v>42045.957314814819</v>
      </c>
      <c r="T657" s="10">
        <f t="shared" si="65"/>
        <v>42075.915648148148</v>
      </c>
    </row>
    <row r="658" spans="1:20" ht="42.6" hidden="1" customHeight="1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5">
        <f t="shared" si="60"/>
        <v>2.1356000000000002</v>
      </c>
      <c r="P658" s="6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10">
        <f t="shared" si="64"/>
        <v>42417.804618055554</v>
      </c>
      <c r="T658" s="10">
        <f t="shared" si="65"/>
        <v>42477.762951388882</v>
      </c>
    </row>
    <row r="659" spans="1:20" ht="42.6" hidden="1" customHeight="1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5">
        <f t="shared" si="60"/>
        <v>1.2569999999999999</v>
      </c>
      <c r="P659" s="6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10">
        <f t="shared" si="64"/>
        <v>42331.84574074074</v>
      </c>
      <c r="T659" s="10">
        <f t="shared" si="65"/>
        <v>42361.84574074074</v>
      </c>
    </row>
    <row r="660" spans="1:20" ht="42.6" hidden="1" customHeight="1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5">
        <f t="shared" si="60"/>
        <v>1.0446206037108834</v>
      </c>
      <c r="P660" s="6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10">
        <f t="shared" si="64"/>
        <v>42179.160752314812</v>
      </c>
      <c r="T660" s="10">
        <f t="shared" si="65"/>
        <v>42211.75</v>
      </c>
    </row>
    <row r="661" spans="1:20" ht="42.6" hidden="1" customHeight="1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5">
        <f t="shared" si="60"/>
        <v>1.0056666666666667</v>
      </c>
      <c r="P661" s="6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10">
        <f t="shared" si="64"/>
        <v>42209.593692129631</v>
      </c>
      <c r="T661" s="10">
        <f t="shared" si="65"/>
        <v>42239.593692129631</v>
      </c>
    </row>
    <row r="662" spans="1:20" ht="42.6" customHeight="1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5">
        <f t="shared" si="60"/>
        <v>3.058E-2</v>
      </c>
      <c r="P662" s="6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0">
        <f t="shared" si="64"/>
        <v>41922.741655092592</v>
      </c>
      <c r="T662" s="10">
        <f t="shared" si="65"/>
        <v>41952.783321759263</v>
      </c>
    </row>
    <row r="663" spans="1:20" ht="42.6" customHeight="1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5">
        <f t="shared" si="60"/>
        <v>9.4999999999999998E-3</v>
      </c>
      <c r="P663" s="6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0">
        <f t="shared" si="64"/>
        <v>42636.645358796297</v>
      </c>
      <c r="T663" s="10">
        <f t="shared" si="65"/>
        <v>42666.645358796297</v>
      </c>
    </row>
    <row r="664" spans="1:20" ht="42.6" customHeight="1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5">
        <f t="shared" si="60"/>
        <v>4.0000000000000001E-3</v>
      </c>
      <c r="P664" s="6">
        <f t="shared" si="61"/>
        <v>39</v>
      </c>
      <c r="Q664" t="str">
        <f t="shared" si="62"/>
        <v>technology</v>
      </c>
      <c r="R664" t="str">
        <f t="shared" si="63"/>
        <v>wearables</v>
      </c>
      <c r="S664" s="10">
        <f t="shared" si="64"/>
        <v>41990.438043981485</v>
      </c>
      <c r="T664" s="10">
        <f t="shared" si="65"/>
        <v>42020.438043981485</v>
      </c>
    </row>
    <row r="665" spans="1:20" ht="42.6" customHeight="1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5">
        <f t="shared" si="60"/>
        <v>3.5000000000000001E-3</v>
      </c>
      <c r="P665" s="6">
        <f t="shared" si="61"/>
        <v>100</v>
      </c>
      <c r="Q665" t="str">
        <f t="shared" si="62"/>
        <v>technology</v>
      </c>
      <c r="R665" t="str">
        <f t="shared" si="63"/>
        <v>wearables</v>
      </c>
      <c r="S665" s="10">
        <f t="shared" si="64"/>
        <v>42173.843240740738</v>
      </c>
      <c r="T665" s="10">
        <f t="shared" si="65"/>
        <v>42203.843240740738</v>
      </c>
    </row>
    <row r="666" spans="1:20" ht="42.6" customHeight="1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5">
        <f t="shared" si="60"/>
        <v>7.5333333333333335E-2</v>
      </c>
      <c r="P666" s="6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0">
        <f t="shared" si="64"/>
        <v>42077.666377314818</v>
      </c>
      <c r="T666" s="10">
        <f t="shared" si="65"/>
        <v>42107.666377314818</v>
      </c>
    </row>
    <row r="667" spans="1:20" ht="42.6" customHeight="1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5">
        <f t="shared" si="60"/>
        <v>0.18640000000000001</v>
      </c>
      <c r="P667" s="6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0">
        <f t="shared" si="64"/>
        <v>42688.711354166662</v>
      </c>
      <c r="T667" s="10">
        <f t="shared" si="65"/>
        <v>42748.711354166662</v>
      </c>
    </row>
    <row r="668" spans="1:20" ht="42.6" customHeight="1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5">
        <f t="shared" si="60"/>
        <v>4.0000000000000003E-5</v>
      </c>
      <c r="P668" s="6">
        <f t="shared" si="61"/>
        <v>2</v>
      </c>
      <c r="Q668" t="str">
        <f t="shared" si="62"/>
        <v>technology</v>
      </c>
      <c r="R668" t="str">
        <f t="shared" si="63"/>
        <v>wearables</v>
      </c>
      <c r="S668" s="10">
        <f t="shared" si="64"/>
        <v>41838.832152777781</v>
      </c>
      <c r="T668" s="10">
        <f t="shared" si="65"/>
        <v>41868.832152777781</v>
      </c>
    </row>
    <row r="669" spans="1:20" ht="42.6" customHeight="1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5">
        <f t="shared" si="60"/>
        <v>0.1002</v>
      </c>
      <c r="P669" s="6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0">
        <f t="shared" si="64"/>
        <v>42632.373414351852</v>
      </c>
      <c r="T669" s="10">
        <f t="shared" si="65"/>
        <v>42672.373414351852</v>
      </c>
    </row>
    <row r="670" spans="1:20" ht="42.6" customHeight="1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5">
        <f t="shared" si="60"/>
        <v>4.5600000000000002E-2</v>
      </c>
      <c r="P670" s="6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0">
        <f t="shared" si="64"/>
        <v>42090.831273148149</v>
      </c>
      <c r="T670" s="10">
        <f t="shared" si="65"/>
        <v>42135.831273148149</v>
      </c>
    </row>
    <row r="671" spans="1:20" ht="42.6" customHeight="1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5">
        <f t="shared" si="60"/>
        <v>0.21507499999999999</v>
      </c>
      <c r="P671" s="6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0">
        <f t="shared" si="64"/>
        <v>42527.625671296293</v>
      </c>
      <c r="T671" s="10">
        <f t="shared" si="65"/>
        <v>42557.625671296293</v>
      </c>
    </row>
    <row r="672" spans="1:20" ht="42.6" customHeight="1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5">
        <f t="shared" si="60"/>
        <v>0.29276666666666668</v>
      </c>
      <c r="P672" s="6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0">
        <f t="shared" si="64"/>
        <v>42506.709722222222</v>
      </c>
      <c r="T672" s="10">
        <f t="shared" si="65"/>
        <v>42540.340277777781</v>
      </c>
    </row>
    <row r="673" spans="1:20" ht="42.6" customHeight="1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5">
        <f t="shared" si="60"/>
        <v>0.39426666666666665</v>
      </c>
      <c r="P673" s="6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0">
        <f t="shared" si="64"/>
        <v>41984.692731481482</v>
      </c>
      <c r="T673" s="10">
        <f t="shared" si="65"/>
        <v>42018.166666666672</v>
      </c>
    </row>
    <row r="674" spans="1:20" ht="42.6" customHeight="1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5">
        <f t="shared" si="60"/>
        <v>0.21628</v>
      </c>
      <c r="P674" s="6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0">
        <f t="shared" si="64"/>
        <v>41974.219490740739</v>
      </c>
      <c r="T674" s="10">
        <f t="shared" si="65"/>
        <v>42005.207638888889</v>
      </c>
    </row>
    <row r="675" spans="1:20" ht="42.6" customHeight="1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5">
        <f t="shared" si="60"/>
        <v>2.0500000000000002E-3</v>
      </c>
      <c r="P675" s="6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0">
        <f t="shared" si="64"/>
        <v>41838.840474537035</v>
      </c>
      <c r="T675" s="10">
        <f t="shared" si="65"/>
        <v>41883.840474537035</v>
      </c>
    </row>
    <row r="676" spans="1:20" ht="42.6" customHeight="1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5">
        <f t="shared" si="60"/>
        <v>2.9999999999999997E-4</v>
      </c>
      <c r="P676" s="6">
        <f t="shared" si="61"/>
        <v>7.5</v>
      </c>
      <c r="Q676" t="str">
        <f t="shared" si="62"/>
        <v>technology</v>
      </c>
      <c r="R676" t="str">
        <f t="shared" si="63"/>
        <v>wearables</v>
      </c>
      <c r="S676" s="10">
        <f t="shared" si="64"/>
        <v>41803.116053240738</v>
      </c>
      <c r="T676" s="10">
        <f t="shared" si="65"/>
        <v>41863.116053240738</v>
      </c>
    </row>
    <row r="677" spans="1:20" ht="42.6" customHeight="1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5">
        <f t="shared" si="60"/>
        <v>0.14849999999999999</v>
      </c>
      <c r="P677" s="6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0">
        <f t="shared" si="64"/>
        <v>41975.930601851855</v>
      </c>
      <c r="T677" s="10">
        <f t="shared" si="65"/>
        <v>42005.290972222225</v>
      </c>
    </row>
    <row r="678" spans="1:20" ht="42.6" customHeight="1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5">
        <f t="shared" si="60"/>
        <v>1.4710000000000001E-2</v>
      </c>
      <c r="P678" s="6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0">
        <f t="shared" si="64"/>
        <v>42012.768298611118</v>
      </c>
      <c r="T678" s="10">
        <f t="shared" si="65"/>
        <v>42042.768298611118</v>
      </c>
    </row>
    <row r="679" spans="1:20" ht="42.6" customHeight="1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5">
        <f t="shared" si="60"/>
        <v>0.25584000000000001</v>
      </c>
      <c r="P679" s="6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0">
        <f t="shared" si="64"/>
        <v>42504.403877314813</v>
      </c>
      <c r="T679" s="10">
        <f t="shared" si="65"/>
        <v>42549.403877314813</v>
      </c>
    </row>
    <row r="680" spans="1:20" ht="42.6" customHeight="1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5">
        <f t="shared" si="60"/>
        <v>3.8206896551724136E-2</v>
      </c>
      <c r="P680" s="6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0">
        <f t="shared" si="64"/>
        <v>42481.376597222217</v>
      </c>
      <c r="T680" s="10">
        <f t="shared" si="65"/>
        <v>42511.376597222217</v>
      </c>
    </row>
    <row r="681" spans="1:20" ht="42.6" customHeight="1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5">
        <f t="shared" si="60"/>
        <v>0.15485964912280703</v>
      </c>
      <c r="P681" s="6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0">
        <f t="shared" si="64"/>
        <v>42556.695706018523</v>
      </c>
      <c r="T681" s="10">
        <f t="shared" si="65"/>
        <v>42616.695706018523</v>
      </c>
    </row>
    <row r="682" spans="1:20" ht="42.6" customHeight="1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5">
        <f t="shared" si="60"/>
        <v>0.25912000000000002</v>
      </c>
      <c r="P682" s="6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0">
        <f t="shared" si="64"/>
        <v>41864.501516203702</v>
      </c>
      <c r="T682" s="10">
        <f t="shared" si="65"/>
        <v>41899.501516203702</v>
      </c>
    </row>
    <row r="683" spans="1:20" ht="42.6" customHeight="1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5">
        <f t="shared" si="60"/>
        <v>4.0000000000000002E-4</v>
      </c>
      <c r="P683" s="6">
        <f t="shared" si="61"/>
        <v>1</v>
      </c>
      <c r="Q683" t="str">
        <f t="shared" si="62"/>
        <v>technology</v>
      </c>
      <c r="R683" t="str">
        <f t="shared" si="63"/>
        <v>wearables</v>
      </c>
      <c r="S683" s="10">
        <f t="shared" si="64"/>
        <v>42639.805601851855</v>
      </c>
      <c r="T683" s="10">
        <f t="shared" si="65"/>
        <v>42669.805601851855</v>
      </c>
    </row>
    <row r="684" spans="1:20" ht="42.6" customHeight="1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5">
        <f t="shared" si="60"/>
        <v>1.06E-3</v>
      </c>
      <c r="P684" s="6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0">
        <f t="shared" si="64"/>
        <v>42778.765300925923</v>
      </c>
      <c r="T684" s="10">
        <f t="shared" si="65"/>
        <v>42808.723634259266</v>
      </c>
    </row>
    <row r="685" spans="1:20" ht="42.6" customHeight="1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5">
        <f t="shared" si="60"/>
        <v>8.5142857142857138E-3</v>
      </c>
      <c r="P685" s="6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0">
        <f t="shared" si="64"/>
        <v>42634.900046296301</v>
      </c>
      <c r="T685" s="10">
        <f t="shared" si="65"/>
        <v>42674.900046296301</v>
      </c>
    </row>
    <row r="686" spans="1:20" ht="42.6" customHeight="1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5">
        <f t="shared" si="60"/>
        <v>7.4837500000000001E-2</v>
      </c>
      <c r="P686" s="6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0">
        <f t="shared" si="64"/>
        <v>41809.473275462966</v>
      </c>
      <c r="T686" s="10">
        <f t="shared" si="65"/>
        <v>41845.125</v>
      </c>
    </row>
    <row r="687" spans="1:20" ht="42.6" customHeight="1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5">
        <f t="shared" si="60"/>
        <v>0.27650000000000002</v>
      </c>
      <c r="P687" s="6">
        <f t="shared" si="61"/>
        <v>55.3</v>
      </c>
      <c r="Q687" t="str">
        <f t="shared" si="62"/>
        <v>technology</v>
      </c>
      <c r="R687" t="str">
        <f t="shared" si="63"/>
        <v>wearables</v>
      </c>
      <c r="S687" s="10">
        <f t="shared" si="64"/>
        <v>41971.866574074069</v>
      </c>
      <c r="T687" s="10">
        <f t="shared" si="65"/>
        <v>42016.866574074069</v>
      </c>
    </row>
    <row r="688" spans="1:20" ht="42.6" customHeight="1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5">
        <f t="shared" si="60"/>
        <v>0</v>
      </c>
      <c r="P688" s="6" t="e">
        <f t="shared" si="61"/>
        <v>#DIV/0!</v>
      </c>
      <c r="Q688" t="str">
        <f t="shared" si="62"/>
        <v>technology</v>
      </c>
      <c r="R688" t="str">
        <f t="shared" si="63"/>
        <v>wearables</v>
      </c>
      <c r="S688" s="10">
        <f t="shared" si="64"/>
        <v>42189.673263888893</v>
      </c>
      <c r="T688" s="10">
        <f t="shared" si="65"/>
        <v>42219.673263888893</v>
      </c>
    </row>
    <row r="689" spans="1:20" ht="42.6" customHeight="1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5">
        <f t="shared" si="60"/>
        <v>3.5499999999999997E-2</v>
      </c>
      <c r="P689" s="6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0">
        <f t="shared" si="64"/>
        <v>42711.750613425931</v>
      </c>
      <c r="T689" s="10">
        <f t="shared" si="65"/>
        <v>42771.750613425931</v>
      </c>
    </row>
    <row r="690" spans="1:20" ht="42.6" customHeight="1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5">
        <f t="shared" si="60"/>
        <v>0.72989999999999999</v>
      </c>
      <c r="P690" s="6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0">
        <f t="shared" si="64"/>
        <v>42262.104780092588</v>
      </c>
      <c r="T690" s="10">
        <f t="shared" si="65"/>
        <v>42292.104780092588</v>
      </c>
    </row>
    <row r="691" spans="1:20" ht="42.6" customHeight="1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5">
        <f t="shared" si="60"/>
        <v>0.57648750000000004</v>
      </c>
      <c r="P691" s="6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0">
        <f t="shared" si="64"/>
        <v>42675.66778935185</v>
      </c>
      <c r="T691" s="10">
        <f t="shared" si="65"/>
        <v>42712.207638888889</v>
      </c>
    </row>
    <row r="692" spans="1:20" ht="42.6" customHeight="1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5">
        <f t="shared" si="60"/>
        <v>0.1234</v>
      </c>
      <c r="P692" s="6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0">
        <f t="shared" si="64"/>
        <v>42579.634733796294</v>
      </c>
      <c r="T692" s="10">
        <f t="shared" si="65"/>
        <v>42622.25</v>
      </c>
    </row>
    <row r="693" spans="1:20" ht="42.6" customHeight="1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5">
        <f t="shared" si="60"/>
        <v>5.1999999999999998E-3</v>
      </c>
      <c r="P693" s="6">
        <f t="shared" si="61"/>
        <v>26</v>
      </c>
      <c r="Q693" t="str">
        <f t="shared" si="62"/>
        <v>technology</v>
      </c>
      <c r="R693" t="str">
        <f t="shared" si="63"/>
        <v>wearables</v>
      </c>
      <c r="S693" s="10">
        <f t="shared" si="64"/>
        <v>42158.028310185182</v>
      </c>
      <c r="T693" s="10">
        <f t="shared" si="65"/>
        <v>42186.028310185182</v>
      </c>
    </row>
    <row r="694" spans="1:20" ht="42.6" customHeight="1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5">
        <f t="shared" si="60"/>
        <v>6.5299999999999997E-2</v>
      </c>
      <c r="P694" s="6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0">
        <f t="shared" si="64"/>
        <v>42696.37572916667</v>
      </c>
      <c r="T694" s="10">
        <f t="shared" si="65"/>
        <v>42726.37572916667</v>
      </c>
    </row>
    <row r="695" spans="1:20" ht="42.6" customHeight="1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5">
        <f t="shared" si="60"/>
        <v>0.35338000000000003</v>
      </c>
      <c r="P695" s="6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0">
        <f t="shared" si="64"/>
        <v>42094.808182870373</v>
      </c>
      <c r="T695" s="10">
        <f t="shared" si="65"/>
        <v>42124.808182870373</v>
      </c>
    </row>
    <row r="696" spans="1:20" ht="42.6" customHeight="1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5">
        <f t="shared" si="60"/>
        <v>3.933333333333333E-3</v>
      </c>
      <c r="P696" s="6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0">
        <f t="shared" si="64"/>
        <v>42737.663877314815</v>
      </c>
      <c r="T696" s="10">
        <f t="shared" si="65"/>
        <v>42767.663877314815</v>
      </c>
    </row>
    <row r="697" spans="1:20" ht="42.6" customHeight="1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5">
        <f t="shared" si="60"/>
        <v>1.06E-2</v>
      </c>
      <c r="P697" s="6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0">
        <f t="shared" si="64"/>
        <v>41913.521064814813</v>
      </c>
      <c r="T697" s="10">
        <f t="shared" si="65"/>
        <v>41943.521064814813</v>
      </c>
    </row>
    <row r="698" spans="1:20" ht="42.6" customHeight="1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5">
        <f t="shared" si="60"/>
        <v>5.7142857142857145E-6</v>
      </c>
      <c r="P698" s="6">
        <f t="shared" si="61"/>
        <v>1</v>
      </c>
      <c r="Q698" t="str">
        <f t="shared" si="62"/>
        <v>technology</v>
      </c>
      <c r="R698" t="str">
        <f t="shared" si="63"/>
        <v>wearables</v>
      </c>
      <c r="S698" s="10">
        <f t="shared" si="64"/>
        <v>41815.927106481482</v>
      </c>
      <c r="T698" s="10">
        <f t="shared" si="65"/>
        <v>41845.927106481482</v>
      </c>
    </row>
    <row r="699" spans="1:20" ht="42.6" customHeight="1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5">
        <f t="shared" si="60"/>
        <v>0.46379999999999999</v>
      </c>
      <c r="P699" s="6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0">
        <f t="shared" si="64"/>
        <v>42388.523020833338</v>
      </c>
      <c r="T699" s="10">
        <f t="shared" si="65"/>
        <v>42403.523020833338</v>
      </c>
    </row>
    <row r="700" spans="1:20" ht="42.6" customHeight="1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5">
        <f t="shared" si="60"/>
        <v>0.15390000000000001</v>
      </c>
      <c r="P700" s="6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0">
        <f t="shared" si="64"/>
        <v>41866.931076388886</v>
      </c>
      <c r="T700" s="10">
        <f t="shared" si="65"/>
        <v>41900.083333333336</v>
      </c>
    </row>
    <row r="701" spans="1:20" ht="42.6" customHeight="1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5">
        <f t="shared" si="60"/>
        <v>0.824221076923077</v>
      </c>
      <c r="P701" s="6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0">
        <f t="shared" si="64"/>
        <v>41563.485509259262</v>
      </c>
      <c r="T701" s="10">
        <f t="shared" si="65"/>
        <v>41600.666666666664</v>
      </c>
    </row>
    <row r="702" spans="1:20" ht="42.6" customHeight="1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5">
        <f t="shared" si="60"/>
        <v>2.6866666666666667E-2</v>
      </c>
      <c r="P702" s="6">
        <f t="shared" si="61"/>
        <v>13</v>
      </c>
      <c r="Q702" t="str">
        <f t="shared" si="62"/>
        <v>technology</v>
      </c>
      <c r="R702" t="str">
        <f t="shared" si="63"/>
        <v>wearables</v>
      </c>
      <c r="S702" s="10">
        <f t="shared" si="64"/>
        <v>42715.688437500001</v>
      </c>
      <c r="T702" s="10">
        <f t="shared" si="65"/>
        <v>42745.688437500001</v>
      </c>
    </row>
    <row r="703" spans="1:20" ht="42.6" customHeight="1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5">
        <f t="shared" si="60"/>
        <v>0.26600000000000001</v>
      </c>
      <c r="P703" s="6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0">
        <f t="shared" si="64"/>
        <v>41813.662962962961</v>
      </c>
      <c r="T703" s="10">
        <f t="shared" si="65"/>
        <v>41843.662962962961</v>
      </c>
    </row>
    <row r="704" spans="1:20" ht="42.6" customHeight="1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5">
        <f t="shared" si="60"/>
        <v>0.30813400000000002</v>
      </c>
      <c r="P704" s="6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0">
        <f t="shared" si="64"/>
        <v>42668.726701388892</v>
      </c>
      <c r="T704" s="10">
        <f t="shared" si="65"/>
        <v>42698.768368055549</v>
      </c>
    </row>
    <row r="705" spans="1:20" ht="42.6" customHeight="1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5">
        <f t="shared" si="60"/>
        <v>5.5800000000000002E-2</v>
      </c>
      <c r="P705" s="6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0">
        <f t="shared" si="64"/>
        <v>42711.950798611113</v>
      </c>
      <c r="T705" s="10">
        <f t="shared" si="65"/>
        <v>42766.98055555555</v>
      </c>
    </row>
    <row r="706" spans="1:20" ht="42.6" customHeight="1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5">
        <f t="shared" si="60"/>
        <v>8.7454545454545458E-3</v>
      </c>
      <c r="P706" s="6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10">
        <f t="shared" si="64"/>
        <v>42726.192916666667</v>
      </c>
      <c r="T706" s="10">
        <f t="shared" si="65"/>
        <v>42786.192916666667</v>
      </c>
    </row>
    <row r="707" spans="1:20" ht="42.6" customHeight="1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5">
        <f t="shared" ref="O707:O770" si="66">E707/D707</f>
        <v>9.7699999999999992E-3</v>
      </c>
      <c r="P707" s="6">
        <f t="shared" ref="P707:P770" si="67">E707/L707</f>
        <v>195.4</v>
      </c>
      <c r="Q707" t="str">
        <f t="shared" ref="Q707:Q770" si="68">LEFT(N707,(FIND("/",N707))-1)</f>
        <v>technology</v>
      </c>
      <c r="R707" t="str">
        <f t="shared" ref="R707:R770" si="69">RIGHT(N707,LEN(N707)-FIND("/",N707))</f>
        <v>wearables</v>
      </c>
      <c r="S707" s="10">
        <f t="shared" ref="S707:S770" si="70">(((J707/60)/60)/24)+DATE(1970,1,1)</f>
        <v>42726.491643518515</v>
      </c>
      <c r="T707" s="10">
        <f t="shared" ref="T707:T770" si="71">(((I707/60)/60)/24)+DATE(1970,1,1)</f>
        <v>42756.491643518515</v>
      </c>
    </row>
    <row r="708" spans="1:20" ht="42.6" customHeight="1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5">
        <f t="shared" si="66"/>
        <v>0</v>
      </c>
      <c r="P708" s="6" t="e">
        <f t="shared" si="67"/>
        <v>#DIV/0!</v>
      </c>
      <c r="Q708" t="str">
        <f t="shared" si="68"/>
        <v>technology</v>
      </c>
      <c r="R708" t="str">
        <f t="shared" si="69"/>
        <v>wearables</v>
      </c>
      <c r="S708" s="10">
        <f t="shared" si="70"/>
        <v>42676.995173611111</v>
      </c>
      <c r="T708" s="10">
        <f t="shared" si="71"/>
        <v>42718.777083333334</v>
      </c>
    </row>
    <row r="709" spans="1:20" ht="42.6" customHeight="1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5">
        <f t="shared" si="66"/>
        <v>0.78927352941176465</v>
      </c>
      <c r="P709" s="6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0">
        <f t="shared" si="70"/>
        <v>42696.663506944446</v>
      </c>
      <c r="T709" s="10">
        <f t="shared" si="71"/>
        <v>42736.663506944446</v>
      </c>
    </row>
    <row r="710" spans="1:20" ht="42.6" customHeight="1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5">
        <f t="shared" si="66"/>
        <v>0.22092500000000001</v>
      </c>
      <c r="P710" s="6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0">
        <f t="shared" si="70"/>
        <v>41835.581018518518</v>
      </c>
      <c r="T710" s="10">
        <f t="shared" si="71"/>
        <v>41895.581018518518</v>
      </c>
    </row>
    <row r="711" spans="1:20" ht="42.6" customHeight="1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5">
        <f t="shared" si="66"/>
        <v>4.0666666666666663E-3</v>
      </c>
      <c r="P711" s="6">
        <f t="shared" si="67"/>
        <v>30.5</v>
      </c>
      <c r="Q711" t="str">
        <f t="shared" si="68"/>
        <v>technology</v>
      </c>
      <c r="R711" t="str">
        <f t="shared" si="69"/>
        <v>wearables</v>
      </c>
      <c r="S711" s="10">
        <f t="shared" si="70"/>
        <v>41948.041192129633</v>
      </c>
      <c r="T711" s="10">
        <f t="shared" si="71"/>
        <v>41978.041192129633</v>
      </c>
    </row>
    <row r="712" spans="1:20" ht="42.6" customHeight="1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5">
        <f t="shared" si="66"/>
        <v>0</v>
      </c>
      <c r="P712" s="6" t="e">
        <f t="shared" si="67"/>
        <v>#DIV/0!</v>
      </c>
      <c r="Q712" t="str">
        <f t="shared" si="68"/>
        <v>technology</v>
      </c>
      <c r="R712" t="str">
        <f t="shared" si="69"/>
        <v>wearables</v>
      </c>
      <c r="S712" s="10">
        <f t="shared" si="70"/>
        <v>41837.984976851854</v>
      </c>
      <c r="T712" s="10">
        <f t="shared" si="71"/>
        <v>41871.030555555553</v>
      </c>
    </row>
    <row r="713" spans="1:20" ht="42.6" customHeight="1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5">
        <f t="shared" si="66"/>
        <v>0.33790999999999999</v>
      </c>
      <c r="P713" s="6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0">
        <f t="shared" si="70"/>
        <v>42678.459120370375</v>
      </c>
      <c r="T713" s="10">
        <f t="shared" si="71"/>
        <v>42718.500787037032</v>
      </c>
    </row>
    <row r="714" spans="1:20" ht="42.6" customHeight="1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5">
        <f t="shared" si="66"/>
        <v>2.1649484536082476E-3</v>
      </c>
      <c r="P714" s="6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0">
        <f t="shared" si="70"/>
        <v>42384.680925925932</v>
      </c>
      <c r="T714" s="10">
        <f t="shared" si="71"/>
        <v>42414.680925925932</v>
      </c>
    </row>
    <row r="715" spans="1:20" ht="42.6" customHeight="1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5">
        <f t="shared" si="66"/>
        <v>7.9600000000000001E-3</v>
      </c>
      <c r="P715" s="6">
        <f t="shared" si="67"/>
        <v>199</v>
      </c>
      <c r="Q715" t="str">
        <f t="shared" si="68"/>
        <v>technology</v>
      </c>
      <c r="R715" t="str">
        <f t="shared" si="69"/>
        <v>wearables</v>
      </c>
      <c r="S715" s="10">
        <f t="shared" si="70"/>
        <v>42496.529305555552</v>
      </c>
      <c r="T715" s="10">
        <f t="shared" si="71"/>
        <v>42526.529305555552</v>
      </c>
    </row>
    <row r="716" spans="1:20" ht="42.6" customHeight="1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5">
        <f t="shared" si="66"/>
        <v>0.14993333333333334</v>
      </c>
      <c r="P716" s="6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0">
        <f t="shared" si="70"/>
        <v>42734.787986111114</v>
      </c>
      <c r="T716" s="10">
        <f t="shared" si="71"/>
        <v>42794.787986111114</v>
      </c>
    </row>
    <row r="717" spans="1:20" ht="42.6" customHeight="1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5">
        <f t="shared" si="66"/>
        <v>5.0509090909090906E-2</v>
      </c>
      <c r="P717" s="6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0">
        <f t="shared" si="70"/>
        <v>42273.090740740736</v>
      </c>
      <c r="T717" s="10">
        <f t="shared" si="71"/>
        <v>42313.132407407407</v>
      </c>
    </row>
    <row r="718" spans="1:20" ht="42.6" customHeight="1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5">
        <f t="shared" si="66"/>
        <v>0.10214285714285715</v>
      </c>
      <c r="P718" s="6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0">
        <f t="shared" si="70"/>
        <v>41940.658645833333</v>
      </c>
      <c r="T718" s="10">
        <f t="shared" si="71"/>
        <v>41974</v>
      </c>
    </row>
    <row r="719" spans="1:20" ht="42.6" customHeight="1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5">
        <f t="shared" si="66"/>
        <v>3.0500000000000002E-3</v>
      </c>
      <c r="P719" s="6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0">
        <f t="shared" si="70"/>
        <v>41857.854189814818</v>
      </c>
      <c r="T719" s="10">
        <f t="shared" si="71"/>
        <v>41887.854189814818</v>
      </c>
    </row>
    <row r="720" spans="1:20" ht="42.6" customHeight="1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5">
        <f t="shared" si="66"/>
        <v>7.4999999999999997E-3</v>
      </c>
      <c r="P720" s="6">
        <f t="shared" si="67"/>
        <v>22.5</v>
      </c>
      <c r="Q720" t="str">
        <f t="shared" si="68"/>
        <v>technology</v>
      </c>
      <c r="R720" t="str">
        <f t="shared" si="69"/>
        <v>wearables</v>
      </c>
      <c r="S720" s="10">
        <f t="shared" si="70"/>
        <v>42752.845451388886</v>
      </c>
      <c r="T720" s="10">
        <f t="shared" si="71"/>
        <v>42784.249305555553</v>
      </c>
    </row>
    <row r="721" spans="1:20" ht="42.6" customHeight="1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5">
        <f t="shared" si="66"/>
        <v>1.2933333333333333E-2</v>
      </c>
      <c r="P721" s="6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0">
        <f t="shared" si="70"/>
        <v>42409.040231481486</v>
      </c>
      <c r="T721" s="10">
        <f t="shared" si="71"/>
        <v>42423.040231481486</v>
      </c>
    </row>
    <row r="722" spans="1:20" ht="42.6" hidden="1" customHeight="1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5">
        <f t="shared" si="66"/>
        <v>1.4394736842105262</v>
      </c>
      <c r="P722" s="6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10">
        <f t="shared" si="70"/>
        <v>40909.649201388893</v>
      </c>
      <c r="T722" s="10">
        <f t="shared" si="71"/>
        <v>40937.649201388893</v>
      </c>
    </row>
    <row r="723" spans="1:20" ht="42.6" hidden="1" customHeight="1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5">
        <f t="shared" si="66"/>
        <v>1.2210975609756098</v>
      </c>
      <c r="P723" s="6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10">
        <f t="shared" si="70"/>
        <v>41807.571840277778</v>
      </c>
      <c r="T723" s="10">
        <f t="shared" si="71"/>
        <v>41852.571840277778</v>
      </c>
    </row>
    <row r="724" spans="1:20" ht="42.6" hidden="1" customHeight="1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5">
        <f t="shared" si="66"/>
        <v>1.3202400000000001</v>
      </c>
      <c r="P724" s="6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10">
        <f t="shared" si="70"/>
        <v>40977.805300925924</v>
      </c>
      <c r="T724" s="10">
        <f t="shared" si="71"/>
        <v>41007.76363425926</v>
      </c>
    </row>
    <row r="725" spans="1:20" ht="42.6" hidden="1" customHeight="1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5">
        <f t="shared" si="66"/>
        <v>1.0938000000000001</v>
      </c>
      <c r="P725" s="6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10">
        <f t="shared" si="70"/>
        <v>42184.816539351858</v>
      </c>
      <c r="T725" s="10">
        <f t="shared" si="71"/>
        <v>42215.165972222225</v>
      </c>
    </row>
    <row r="726" spans="1:20" ht="42.6" hidden="1" customHeight="1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5">
        <f t="shared" si="66"/>
        <v>1.0547157142857144</v>
      </c>
      <c r="P726" s="6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10">
        <f t="shared" si="70"/>
        <v>40694.638460648144</v>
      </c>
      <c r="T726" s="10">
        <f t="shared" si="71"/>
        <v>40724.638460648144</v>
      </c>
    </row>
    <row r="727" spans="1:20" ht="42.6" hidden="1" customHeight="1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5">
        <f t="shared" si="66"/>
        <v>1.0035000000000001</v>
      </c>
      <c r="P727" s="6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10">
        <f t="shared" si="70"/>
        <v>42321.626296296294</v>
      </c>
      <c r="T727" s="10">
        <f t="shared" si="71"/>
        <v>42351.626296296294</v>
      </c>
    </row>
    <row r="728" spans="1:20" ht="42.6" hidden="1" customHeight="1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5">
        <f t="shared" si="66"/>
        <v>1.014</v>
      </c>
      <c r="P728" s="6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10">
        <f t="shared" si="70"/>
        <v>41346.042673611111</v>
      </c>
      <c r="T728" s="10">
        <f t="shared" si="71"/>
        <v>41376.042673611111</v>
      </c>
    </row>
    <row r="729" spans="1:20" ht="42.6" hidden="1" customHeight="1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5">
        <f t="shared" si="66"/>
        <v>1.5551428571428572</v>
      </c>
      <c r="P729" s="6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10">
        <f t="shared" si="70"/>
        <v>41247.020243055551</v>
      </c>
      <c r="T729" s="10">
        <f t="shared" si="71"/>
        <v>41288.888888888891</v>
      </c>
    </row>
    <row r="730" spans="1:20" ht="42.6" hidden="1" customHeight="1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5">
        <f t="shared" si="66"/>
        <v>1.05566</v>
      </c>
      <c r="P730" s="6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10">
        <f t="shared" si="70"/>
        <v>40731.837465277778</v>
      </c>
      <c r="T730" s="10">
        <f t="shared" si="71"/>
        <v>40776.837465277778</v>
      </c>
    </row>
    <row r="731" spans="1:20" ht="42.6" hidden="1" customHeight="1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5">
        <f t="shared" si="66"/>
        <v>1.3065</v>
      </c>
      <c r="P731" s="6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10">
        <f t="shared" si="70"/>
        <v>41111.185891203706</v>
      </c>
      <c r="T731" s="10">
        <f t="shared" si="71"/>
        <v>41171.185891203706</v>
      </c>
    </row>
    <row r="732" spans="1:20" ht="42.6" hidden="1" customHeight="1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5">
        <f t="shared" si="66"/>
        <v>1.3219000000000001</v>
      </c>
      <c r="P732" s="6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10">
        <f t="shared" si="70"/>
        <v>40854.745266203703</v>
      </c>
      <c r="T732" s="10">
        <f t="shared" si="71"/>
        <v>40884.745266203703</v>
      </c>
    </row>
    <row r="733" spans="1:20" ht="42.6" hidden="1" customHeight="1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5">
        <f t="shared" si="66"/>
        <v>1.26</v>
      </c>
      <c r="P733" s="6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10">
        <f t="shared" si="70"/>
        <v>40879.795682870368</v>
      </c>
      <c r="T733" s="10">
        <f t="shared" si="71"/>
        <v>40930.25</v>
      </c>
    </row>
    <row r="734" spans="1:20" ht="42.6" hidden="1" customHeight="1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5">
        <f t="shared" si="66"/>
        <v>1.6</v>
      </c>
      <c r="P734" s="6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10">
        <f t="shared" si="70"/>
        <v>41486.424317129626</v>
      </c>
      <c r="T734" s="10">
        <f t="shared" si="71"/>
        <v>41546.424317129626</v>
      </c>
    </row>
    <row r="735" spans="1:20" ht="42.6" hidden="1" customHeight="1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5">
        <f t="shared" si="66"/>
        <v>1.2048000000000001</v>
      </c>
      <c r="P735" s="6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10">
        <f t="shared" si="70"/>
        <v>41598.420046296298</v>
      </c>
      <c r="T735" s="10">
        <f t="shared" si="71"/>
        <v>41628.420046296298</v>
      </c>
    </row>
    <row r="736" spans="1:20" ht="42.6" hidden="1" customHeight="1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5">
        <f t="shared" si="66"/>
        <v>1.2552941176470589</v>
      </c>
      <c r="P736" s="6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10">
        <f t="shared" si="70"/>
        <v>42102.164583333331</v>
      </c>
      <c r="T736" s="10">
        <f t="shared" si="71"/>
        <v>42133.208333333328</v>
      </c>
    </row>
    <row r="737" spans="1:20" ht="42.6" hidden="1" customHeight="1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5">
        <f t="shared" si="66"/>
        <v>1.1440638297872341</v>
      </c>
      <c r="P737" s="6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10">
        <f t="shared" si="70"/>
        <v>41946.029467592591</v>
      </c>
      <c r="T737" s="10">
        <f t="shared" si="71"/>
        <v>41977.027083333334</v>
      </c>
    </row>
    <row r="738" spans="1:20" ht="42.6" hidden="1" customHeight="1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5">
        <f t="shared" si="66"/>
        <v>3.151388888888889</v>
      </c>
      <c r="P738" s="6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10">
        <f t="shared" si="70"/>
        <v>41579.734259259261</v>
      </c>
      <c r="T738" s="10">
        <f t="shared" si="71"/>
        <v>41599.207638888889</v>
      </c>
    </row>
    <row r="739" spans="1:20" ht="42.6" hidden="1" customHeight="1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5">
        <f t="shared" si="66"/>
        <v>1.224</v>
      </c>
      <c r="P739" s="6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10">
        <f t="shared" si="70"/>
        <v>41667.275312500002</v>
      </c>
      <c r="T739" s="10">
        <f t="shared" si="71"/>
        <v>41684.833333333336</v>
      </c>
    </row>
    <row r="740" spans="1:20" ht="42.6" hidden="1" customHeight="1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5">
        <f t="shared" si="66"/>
        <v>1.0673333333333332</v>
      </c>
      <c r="P740" s="6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10">
        <f t="shared" si="70"/>
        <v>41943.604097222218</v>
      </c>
      <c r="T740" s="10">
        <f t="shared" si="71"/>
        <v>41974.207638888889</v>
      </c>
    </row>
    <row r="741" spans="1:20" ht="42.6" hidden="1" customHeight="1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5">
        <f t="shared" si="66"/>
        <v>1.5833333333333333</v>
      </c>
      <c r="P741" s="6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10">
        <f t="shared" si="70"/>
        <v>41829.502650462964</v>
      </c>
      <c r="T741" s="10">
        <f t="shared" si="71"/>
        <v>41862.502650462964</v>
      </c>
    </row>
    <row r="742" spans="1:20" ht="42.6" hidden="1" customHeight="1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5">
        <f t="shared" si="66"/>
        <v>1.0740000000000001</v>
      </c>
      <c r="P742" s="6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10">
        <f t="shared" si="70"/>
        <v>42162.146782407406</v>
      </c>
      <c r="T742" s="10">
        <f t="shared" si="71"/>
        <v>42176.146782407406</v>
      </c>
    </row>
    <row r="743" spans="1:20" ht="42.6" hidden="1" customHeight="1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5">
        <f t="shared" si="66"/>
        <v>1.0226</v>
      </c>
      <c r="P743" s="6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10">
        <f t="shared" si="70"/>
        <v>41401.648217592592</v>
      </c>
      <c r="T743" s="10">
        <f t="shared" si="71"/>
        <v>41436.648217592592</v>
      </c>
    </row>
    <row r="744" spans="1:20" ht="42.6" hidden="1" customHeight="1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5">
        <f t="shared" si="66"/>
        <v>1.1071428571428572</v>
      </c>
      <c r="P744" s="6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10">
        <f t="shared" si="70"/>
        <v>41689.917962962965</v>
      </c>
      <c r="T744" s="10">
        <f t="shared" si="71"/>
        <v>41719.876296296294</v>
      </c>
    </row>
    <row r="745" spans="1:20" ht="42.6" hidden="1" customHeight="1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5">
        <f t="shared" si="66"/>
        <v>1.48</v>
      </c>
      <c r="P745" s="6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10">
        <f t="shared" si="70"/>
        <v>40990.709317129629</v>
      </c>
      <c r="T745" s="10">
        <f t="shared" si="71"/>
        <v>41015.875</v>
      </c>
    </row>
    <row r="746" spans="1:20" ht="42.6" hidden="1" customHeight="1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5">
        <f t="shared" si="66"/>
        <v>1.0232000000000001</v>
      </c>
      <c r="P746" s="6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10">
        <f t="shared" si="70"/>
        <v>41226.95721064815</v>
      </c>
      <c r="T746" s="10">
        <f t="shared" si="71"/>
        <v>41256.95721064815</v>
      </c>
    </row>
    <row r="747" spans="1:20" ht="42.6" hidden="1" customHeight="1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5">
        <f t="shared" si="66"/>
        <v>1.7909909909909909</v>
      </c>
      <c r="P747" s="6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10">
        <f t="shared" si="70"/>
        <v>41367.572280092594</v>
      </c>
      <c r="T747" s="10">
        <f t="shared" si="71"/>
        <v>41397.572280092594</v>
      </c>
    </row>
    <row r="748" spans="1:20" ht="42.6" hidden="1" customHeight="1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5">
        <f t="shared" si="66"/>
        <v>1.1108135252761968</v>
      </c>
      <c r="P748" s="6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10">
        <f t="shared" si="70"/>
        <v>41157.042928240742</v>
      </c>
      <c r="T748" s="10">
        <f t="shared" si="71"/>
        <v>41175.165972222225</v>
      </c>
    </row>
    <row r="749" spans="1:20" ht="42.6" hidden="1" customHeight="1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5">
        <f t="shared" si="66"/>
        <v>1.0004285714285714</v>
      </c>
      <c r="P749" s="6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10">
        <f t="shared" si="70"/>
        <v>41988.548831018517</v>
      </c>
      <c r="T749" s="10">
        <f t="shared" si="71"/>
        <v>42019.454166666663</v>
      </c>
    </row>
    <row r="750" spans="1:20" ht="42.6" hidden="1" customHeight="1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5">
        <f t="shared" si="66"/>
        <v>1.0024999999999999</v>
      </c>
      <c r="P750" s="6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10">
        <f t="shared" si="70"/>
        <v>41831.846828703703</v>
      </c>
      <c r="T750" s="10">
        <f t="shared" si="71"/>
        <v>41861.846828703703</v>
      </c>
    </row>
    <row r="751" spans="1:20" ht="42.6" hidden="1" customHeight="1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5">
        <f t="shared" si="66"/>
        <v>1.0556000000000001</v>
      </c>
      <c r="P751" s="6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10">
        <f t="shared" si="70"/>
        <v>42733.94131944445</v>
      </c>
      <c r="T751" s="10">
        <f t="shared" si="71"/>
        <v>42763.94131944445</v>
      </c>
    </row>
    <row r="752" spans="1:20" ht="42.6" hidden="1" customHeight="1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5">
        <f t="shared" si="66"/>
        <v>1.0258775877587758</v>
      </c>
      <c r="P752" s="6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10">
        <f t="shared" si="70"/>
        <v>41299.878148148149</v>
      </c>
      <c r="T752" s="10">
        <f t="shared" si="71"/>
        <v>41329.878148148149</v>
      </c>
    </row>
    <row r="753" spans="1:20" ht="42.6" hidden="1" customHeight="1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5">
        <f t="shared" si="66"/>
        <v>1.1850000000000001</v>
      </c>
      <c r="P753" s="6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10">
        <f t="shared" si="70"/>
        <v>40713.630497685182</v>
      </c>
      <c r="T753" s="10">
        <f t="shared" si="71"/>
        <v>40759.630497685182</v>
      </c>
    </row>
    <row r="754" spans="1:20" ht="42.6" hidden="1" customHeight="1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5">
        <f t="shared" si="66"/>
        <v>1.117</v>
      </c>
      <c r="P754" s="6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10">
        <f t="shared" si="70"/>
        <v>42639.421493055561</v>
      </c>
      <c r="T754" s="10">
        <f t="shared" si="71"/>
        <v>42659.458333333328</v>
      </c>
    </row>
    <row r="755" spans="1:20" ht="42.6" hidden="1" customHeight="1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5">
        <f t="shared" si="66"/>
        <v>1.28</v>
      </c>
      <c r="P755" s="6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10">
        <f t="shared" si="70"/>
        <v>42019.590173611112</v>
      </c>
      <c r="T755" s="10">
        <f t="shared" si="71"/>
        <v>42049.590173611112</v>
      </c>
    </row>
    <row r="756" spans="1:20" ht="42.6" hidden="1" customHeight="1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5">
        <f t="shared" si="66"/>
        <v>1.0375000000000001</v>
      </c>
      <c r="P756" s="6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10">
        <f t="shared" si="70"/>
        <v>41249.749085648145</v>
      </c>
      <c r="T756" s="10">
        <f t="shared" si="71"/>
        <v>41279.749085648145</v>
      </c>
    </row>
    <row r="757" spans="1:20" ht="42.6" hidden="1" customHeight="1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5">
        <f t="shared" si="66"/>
        <v>1.0190760000000001</v>
      </c>
      <c r="P757" s="6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10">
        <f t="shared" si="70"/>
        <v>41383.605057870373</v>
      </c>
      <c r="T757" s="10">
        <f t="shared" si="71"/>
        <v>41414.02847222222</v>
      </c>
    </row>
    <row r="758" spans="1:20" ht="42.6" hidden="1" customHeight="1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5">
        <f t="shared" si="66"/>
        <v>1.177142857142857</v>
      </c>
      <c r="P758" s="6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10">
        <f t="shared" si="70"/>
        <v>40590.766886574071</v>
      </c>
      <c r="T758" s="10">
        <f t="shared" si="71"/>
        <v>40651.725219907406</v>
      </c>
    </row>
    <row r="759" spans="1:20" ht="42.6" hidden="1" customHeight="1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5">
        <f t="shared" si="66"/>
        <v>2.38</v>
      </c>
      <c r="P759" s="6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10">
        <f t="shared" si="70"/>
        <v>41235.054560185185</v>
      </c>
      <c r="T759" s="10">
        <f t="shared" si="71"/>
        <v>41249.054560185185</v>
      </c>
    </row>
    <row r="760" spans="1:20" ht="42.6" hidden="1" customHeight="1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5">
        <f t="shared" si="66"/>
        <v>1.02</v>
      </c>
      <c r="P760" s="6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10">
        <f t="shared" si="70"/>
        <v>40429.836435185185</v>
      </c>
      <c r="T760" s="10">
        <f t="shared" si="71"/>
        <v>40459.836435185185</v>
      </c>
    </row>
    <row r="761" spans="1:20" ht="42.6" hidden="1" customHeight="1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5">
        <f t="shared" si="66"/>
        <v>1.0192000000000001</v>
      </c>
      <c r="P761" s="6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10">
        <f t="shared" si="70"/>
        <v>41789.330312500002</v>
      </c>
      <c r="T761" s="10">
        <f t="shared" si="71"/>
        <v>41829.330312500002</v>
      </c>
    </row>
    <row r="762" spans="1:20" ht="42.6" customHeight="1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5">
        <f t="shared" si="66"/>
        <v>0</v>
      </c>
      <c r="P762" s="6" t="e">
        <f t="shared" si="67"/>
        <v>#DIV/0!</v>
      </c>
      <c r="Q762" t="str">
        <f t="shared" si="68"/>
        <v>publishing</v>
      </c>
      <c r="R762" t="str">
        <f t="shared" si="69"/>
        <v>fiction</v>
      </c>
      <c r="S762" s="10">
        <f t="shared" si="70"/>
        <v>42670.764039351852</v>
      </c>
      <c r="T762" s="10">
        <f t="shared" si="71"/>
        <v>42700.805706018517</v>
      </c>
    </row>
    <row r="763" spans="1:20" ht="42.6" customHeight="1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5">
        <f t="shared" si="66"/>
        <v>4.7E-2</v>
      </c>
      <c r="P763" s="6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0">
        <f t="shared" si="70"/>
        <v>41642.751458333332</v>
      </c>
      <c r="T763" s="10">
        <f t="shared" si="71"/>
        <v>41672.751458333332</v>
      </c>
    </row>
    <row r="764" spans="1:20" ht="42.6" customHeight="1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5">
        <f t="shared" si="66"/>
        <v>0</v>
      </c>
      <c r="P764" s="6" t="e">
        <f t="shared" si="67"/>
        <v>#DIV/0!</v>
      </c>
      <c r="Q764" t="str">
        <f t="shared" si="68"/>
        <v>publishing</v>
      </c>
      <c r="R764" t="str">
        <f t="shared" si="69"/>
        <v>fiction</v>
      </c>
      <c r="S764" s="10">
        <f t="shared" si="70"/>
        <v>42690.858449074076</v>
      </c>
      <c r="T764" s="10">
        <f t="shared" si="71"/>
        <v>42708.25</v>
      </c>
    </row>
    <row r="765" spans="1:20" ht="42.6" customHeight="1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5">
        <f t="shared" si="66"/>
        <v>1.1655011655011655E-3</v>
      </c>
      <c r="P765" s="6">
        <f t="shared" si="67"/>
        <v>5</v>
      </c>
      <c r="Q765" t="str">
        <f t="shared" si="68"/>
        <v>publishing</v>
      </c>
      <c r="R765" t="str">
        <f t="shared" si="69"/>
        <v>fiction</v>
      </c>
      <c r="S765" s="10">
        <f t="shared" si="70"/>
        <v>41471.446851851848</v>
      </c>
      <c r="T765" s="10">
        <f t="shared" si="71"/>
        <v>41501.446851851848</v>
      </c>
    </row>
    <row r="766" spans="1:20" ht="42.6" customHeight="1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5">
        <f t="shared" si="66"/>
        <v>0</v>
      </c>
      <c r="P766" s="6" t="e">
        <f t="shared" si="67"/>
        <v>#DIV/0!</v>
      </c>
      <c r="Q766" t="str">
        <f t="shared" si="68"/>
        <v>publishing</v>
      </c>
      <c r="R766" t="str">
        <f t="shared" si="69"/>
        <v>fiction</v>
      </c>
      <c r="S766" s="10">
        <f t="shared" si="70"/>
        <v>42227.173159722224</v>
      </c>
      <c r="T766" s="10">
        <f t="shared" si="71"/>
        <v>42257.173159722224</v>
      </c>
    </row>
    <row r="767" spans="1:20" ht="42.6" customHeight="1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5">
        <f t="shared" si="66"/>
        <v>0.36014285714285715</v>
      </c>
      <c r="P767" s="6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0">
        <f t="shared" si="70"/>
        <v>41901.542638888888</v>
      </c>
      <c r="T767" s="10">
        <f t="shared" si="71"/>
        <v>41931.542638888888</v>
      </c>
    </row>
    <row r="768" spans="1:20" ht="42.6" customHeight="1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5">
        <f t="shared" si="66"/>
        <v>0</v>
      </c>
      <c r="P768" s="6" t="e">
        <f t="shared" si="67"/>
        <v>#DIV/0!</v>
      </c>
      <c r="Q768" t="str">
        <f t="shared" si="68"/>
        <v>publishing</v>
      </c>
      <c r="R768" t="str">
        <f t="shared" si="69"/>
        <v>fiction</v>
      </c>
      <c r="S768" s="10">
        <f t="shared" si="70"/>
        <v>42021.783368055556</v>
      </c>
      <c r="T768" s="10">
        <f t="shared" si="71"/>
        <v>42051.783368055556</v>
      </c>
    </row>
    <row r="769" spans="1:20" ht="42.6" customHeight="1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5">
        <f t="shared" si="66"/>
        <v>3.5400000000000001E-2</v>
      </c>
      <c r="P769" s="6">
        <f t="shared" si="67"/>
        <v>59</v>
      </c>
      <c r="Q769" t="str">
        <f t="shared" si="68"/>
        <v>publishing</v>
      </c>
      <c r="R769" t="str">
        <f t="shared" si="69"/>
        <v>fiction</v>
      </c>
      <c r="S769" s="10">
        <f t="shared" si="70"/>
        <v>42115.143634259264</v>
      </c>
      <c r="T769" s="10">
        <f t="shared" si="71"/>
        <v>42145.143634259264</v>
      </c>
    </row>
    <row r="770" spans="1:20" ht="42.6" customHeight="1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5">
        <f t="shared" si="66"/>
        <v>0</v>
      </c>
      <c r="P770" s="6" t="e">
        <f t="shared" si="67"/>
        <v>#DIV/0!</v>
      </c>
      <c r="Q770" t="str">
        <f t="shared" si="68"/>
        <v>publishing</v>
      </c>
      <c r="R770" t="str">
        <f t="shared" si="69"/>
        <v>fiction</v>
      </c>
      <c r="S770" s="10">
        <f t="shared" si="70"/>
        <v>41594.207060185188</v>
      </c>
      <c r="T770" s="10">
        <f t="shared" si="71"/>
        <v>41624.207060185188</v>
      </c>
    </row>
    <row r="771" spans="1:20" ht="42.6" customHeight="1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5">
        <f t="shared" ref="O771:O834" si="72">E771/D771</f>
        <v>0.41399999999999998</v>
      </c>
      <c r="P771" s="6">
        <f t="shared" ref="P771:P834" si="73">E771/L771</f>
        <v>31.846153846153847</v>
      </c>
      <c r="Q771" t="str">
        <f t="shared" ref="Q771:Q834" si="74">LEFT(N771,(FIND("/",N771))-1)</f>
        <v>publishing</v>
      </c>
      <c r="R771" t="str">
        <f t="shared" ref="R771:R834" si="75">RIGHT(N771,LEN(N771)-FIND("/",N771))</f>
        <v>fiction</v>
      </c>
      <c r="S771" s="10">
        <f t="shared" ref="S771:S834" si="76">(((J771/60)/60)/24)+DATE(1970,1,1)</f>
        <v>41604.996458333335</v>
      </c>
      <c r="T771" s="10">
        <f t="shared" ref="T771:T834" si="77">(((I771/60)/60)/24)+DATE(1970,1,1)</f>
        <v>41634.996458333335</v>
      </c>
    </row>
    <row r="772" spans="1:20" ht="42.6" customHeight="1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5">
        <f t="shared" si="72"/>
        <v>0</v>
      </c>
      <c r="P772" s="6" t="e">
        <f t="shared" si="73"/>
        <v>#DIV/0!</v>
      </c>
      <c r="Q772" t="str">
        <f t="shared" si="74"/>
        <v>publishing</v>
      </c>
      <c r="R772" t="str">
        <f t="shared" si="75"/>
        <v>fiction</v>
      </c>
      <c r="S772" s="10">
        <f t="shared" si="76"/>
        <v>41289.999641203707</v>
      </c>
      <c r="T772" s="10">
        <f t="shared" si="77"/>
        <v>41329.999641203707</v>
      </c>
    </row>
    <row r="773" spans="1:20" ht="42.6" customHeight="1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5">
        <f t="shared" si="72"/>
        <v>2.631578947368421E-4</v>
      </c>
      <c r="P773" s="6">
        <f t="shared" si="73"/>
        <v>10</v>
      </c>
      <c r="Q773" t="str">
        <f t="shared" si="74"/>
        <v>publishing</v>
      </c>
      <c r="R773" t="str">
        <f t="shared" si="75"/>
        <v>fiction</v>
      </c>
      <c r="S773" s="10">
        <f t="shared" si="76"/>
        <v>42349.824097222227</v>
      </c>
      <c r="T773" s="10">
        <f t="shared" si="77"/>
        <v>42399.824097222227</v>
      </c>
    </row>
    <row r="774" spans="1:20" ht="42.6" customHeight="1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5">
        <f t="shared" si="72"/>
        <v>3.3333333333333333E-2</v>
      </c>
      <c r="P774" s="6">
        <f t="shared" si="73"/>
        <v>50</v>
      </c>
      <c r="Q774" t="str">
        <f t="shared" si="74"/>
        <v>publishing</v>
      </c>
      <c r="R774" t="str">
        <f t="shared" si="75"/>
        <v>fiction</v>
      </c>
      <c r="S774" s="10">
        <f t="shared" si="76"/>
        <v>40068.056932870371</v>
      </c>
      <c r="T774" s="10">
        <f t="shared" si="77"/>
        <v>40118.165972222225</v>
      </c>
    </row>
    <row r="775" spans="1:20" ht="42.6" customHeight="1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5">
        <f t="shared" si="72"/>
        <v>8.5129023676509714E-3</v>
      </c>
      <c r="P775" s="6">
        <f t="shared" si="73"/>
        <v>16</v>
      </c>
      <c r="Q775" t="str">
        <f t="shared" si="74"/>
        <v>publishing</v>
      </c>
      <c r="R775" t="str">
        <f t="shared" si="75"/>
        <v>fiction</v>
      </c>
      <c r="S775" s="10">
        <f t="shared" si="76"/>
        <v>42100.735937499994</v>
      </c>
      <c r="T775" s="10">
        <f t="shared" si="77"/>
        <v>42134.959027777775</v>
      </c>
    </row>
    <row r="776" spans="1:20" ht="42.6" customHeight="1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5">
        <f t="shared" si="72"/>
        <v>0.70199999999999996</v>
      </c>
      <c r="P776" s="6">
        <f t="shared" si="73"/>
        <v>39</v>
      </c>
      <c r="Q776" t="str">
        <f t="shared" si="74"/>
        <v>publishing</v>
      </c>
      <c r="R776" t="str">
        <f t="shared" si="75"/>
        <v>fiction</v>
      </c>
      <c r="S776" s="10">
        <f t="shared" si="76"/>
        <v>41663.780300925922</v>
      </c>
      <c r="T776" s="10">
        <f t="shared" si="77"/>
        <v>41693.780300925922</v>
      </c>
    </row>
    <row r="777" spans="1:20" ht="42.6" customHeight="1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5">
        <f t="shared" si="72"/>
        <v>1.7000000000000001E-2</v>
      </c>
      <c r="P777" s="6">
        <f t="shared" si="73"/>
        <v>34</v>
      </c>
      <c r="Q777" t="str">
        <f t="shared" si="74"/>
        <v>publishing</v>
      </c>
      <c r="R777" t="str">
        <f t="shared" si="75"/>
        <v>fiction</v>
      </c>
      <c r="S777" s="10">
        <f t="shared" si="76"/>
        <v>40863.060127314813</v>
      </c>
      <c r="T777" s="10">
        <f t="shared" si="77"/>
        <v>40893.060127314813</v>
      </c>
    </row>
    <row r="778" spans="1:20" ht="42.6" customHeight="1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5">
        <f t="shared" si="72"/>
        <v>0.51400000000000001</v>
      </c>
      <c r="P778" s="6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0">
        <f t="shared" si="76"/>
        <v>42250.685706018514</v>
      </c>
      <c r="T778" s="10">
        <f t="shared" si="77"/>
        <v>42288.208333333328</v>
      </c>
    </row>
    <row r="779" spans="1:20" ht="42.6" customHeight="1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5">
        <f t="shared" si="72"/>
        <v>7.0000000000000001E-3</v>
      </c>
      <c r="P779" s="6">
        <f t="shared" si="73"/>
        <v>7</v>
      </c>
      <c r="Q779" t="str">
        <f t="shared" si="74"/>
        <v>publishing</v>
      </c>
      <c r="R779" t="str">
        <f t="shared" si="75"/>
        <v>fiction</v>
      </c>
      <c r="S779" s="10">
        <f t="shared" si="76"/>
        <v>41456.981215277774</v>
      </c>
      <c r="T779" s="10">
        <f t="shared" si="77"/>
        <v>41486.981215277774</v>
      </c>
    </row>
    <row r="780" spans="1:20" ht="42.6" customHeight="1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5">
        <f t="shared" si="72"/>
        <v>4.0000000000000001E-3</v>
      </c>
      <c r="P780" s="6">
        <f t="shared" si="73"/>
        <v>2</v>
      </c>
      <c r="Q780" t="str">
        <f t="shared" si="74"/>
        <v>publishing</v>
      </c>
      <c r="R780" t="str">
        <f t="shared" si="75"/>
        <v>fiction</v>
      </c>
      <c r="S780" s="10">
        <f t="shared" si="76"/>
        <v>41729.702314814815</v>
      </c>
      <c r="T780" s="10">
        <f t="shared" si="77"/>
        <v>41759.702314814815</v>
      </c>
    </row>
    <row r="781" spans="1:20" ht="42.6" customHeight="1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5">
        <f t="shared" si="72"/>
        <v>2.6666666666666668E-2</v>
      </c>
      <c r="P781" s="6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0">
        <f t="shared" si="76"/>
        <v>40436.68408564815</v>
      </c>
      <c r="T781" s="10">
        <f t="shared" si="77"/>
        <v>40466.166666666664</v>
      </c>
    </row>
    <row r="782" spans="1:20" ht="42.6" hidden="1" customHeight="1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5">
        <f t="shared" si="72"/>
        <v>1.04</v>
      </c>
      <c r="P782" s="6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10">
        <f t="shared" si="76"/>
        <v>40636.673900462964</v>
      </c>
      <c r="T782" s="10">
        <f t="shared" si="77"/>
        <v>40666.673900462964</v>
      </c>
    </row>
    <row r="783" spans="1:20" ht="42.6" hidden="1" customHeight="1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5">
        <f t="shared" si="72"/>
        <v>1.3315375</v>
      </c>
      <c r="P783" s="6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10">
        <f t="shared" si="76"/>
        <v>41403.000856481485</v>
      </c>
      <c r="T783" s="10">
        <f t="shared" si="77"/>
        <v>41433.000856481485</v>
      </c>
    </row>
    <row r="784" spans="1:20" ht="42.6" hidden="1" customHeight="1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5">
        <f t="shared" si="72"/>
        <v>1</v>
      </c>
      <c r="P784" s="6">
        <f t="shared" si="73"/>
        <v>50</v>
      </c>
      <c r="Q784" t="str">
        <f t="shared" si="74"/>
        <v>music</v>
      </c>
      <c r="R784" t="str">
        <f t="shared" si="75"/>
        <v>rock</v>
      </c>
      <c r="S784" s="10">
        <f t="shared" si="76"/>
        <v>41116.758125</v>
      </c>
      <c r="T784" s="10">
        <f t="shared" si="77"/>
        <v>41146.758125</v>
      </c>
    </row>
    <row r="785" spans="1:20" ht="42.6" hidden="1" customHeight="1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5">
        <f t="shared" si="72"/>
        <v>1.4813333333333334</v>
      </c>
      <c r="P785" s="6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10">
        <f t="shared" si="76"/>
        <v>40987.773715277777</v>
      </c>
      <c r="T785" s="10">
        <f t="shared" si="77"/>
        <v>41026.916666666664</v>
      </c>
    </row>
    <row r="786" spans="1:20" ht="42.6" hidden="1" customHeight="1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5">
        <f t="shared" si="72"/>
        <v>1.0249999999999999</v>
      </c>
      <c r="P786" s="6">
        <f t="shared" si="73"/>
        <v>102.5</v>
      </c>
      <c r="Q786" t="str">
        <f t="shared" si="74"/>
        <v>music</v>
      </c>
      <c r="R786" t="str">
        <f t="shared" si="75"/>
        <v>rock</v>
      </c>
      <c r="S786" s="10">
        <f t="shared" si="76"/>
        <v>41675.149525462963</v>
      </c>
      <c r="T786" s="10">
        <f t="shared" si="77"/>
        <v>41715.107858796298</v>
      </c>
    </row>
    <row r="787" spans="1:20" ht="42.6" hidden="1" customHeight="1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5">
        <f t="shared" si="72"/>
        <v>1.8062799999999999</v>
      </c>
      <c r="P787" s="6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10">
        <f t="shared" si="76"/>
        <v>41303.593923611108</v>
      </c>
      <c r="T787" s="10">
        <f t="shared" si="77"/>
        <v>41333.593923611108</v>
      </c>
    </row>
    <row r="788" spans="1:20" ht="42.6" hidden="1" customHeight="1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5">
        <f t="shared" si="72"/>
        <v>1.4279999999999999</v>
      </c>
      <c r="P788" s="6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10">
        <f t="shared" si="76"/>
        <v>40983.055949074071</v>
      </c>
      <c r="T788" s="10">
        <f t="shared" si="77"/>
        <v>41040.657638888886</v>
      </c>
    </row>
    <row r="789" spans="1:20" ht="42.6" hidden="1" customHeight="1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5">
        <f t="shared" si="72"/>
        <v>1.1416666666666666</v>
      </c>
      <c r="P789" s="6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10">
        <f t="shared" si="76"/>
        <v>41549.627615740741</v>
      </c>
      <c r="T789" s="10">
        <f t="shared" si="77"/>
        <v>41579.627615740741</v>
      </c>
    </row>
    <row r="790" spans="1:20" ht="42.6" hidden="1" customHeight="1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5">
        <f t="shared" si="72"/>
        <v>2.03505</v>
      </c>
      <c r="P790" s="6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10">
        <f t="shared" si="76"/>
        <v>41059.006805555553</v>
      </c>
      <c r="T790" s="10">
        <f t="shared" si="77"/>
        <v>41097.165972222225</v>
      </c>
    </row>
    <row r="791" spans="1:20" ht="42.6" hidden="1" customHeight="1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5">
        <f t="shared" si="72"/>
        <v>1.0941176470588236</v>
      </c>
      <c r="P791" s="6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10">
        <f t="shared" si="76"/>
        <v>41277.186111111114</v>
      </c>
      <c r="T791" s="10">
        <f t="shared" si="77"/>
        <v>41295.332638888889</v>
      </c>
    </row>
    <row r="792" spans="1:20" ht="42.6" hidden="1" customHeight="1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5">
        <f t="shared" si="72"/>
        <v>1.443746</v>
      </c>
      <c r="P792" s="6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10">
        <f t="shared" si="76"/>
        <v>41276.047905092593</v>
      </c>
      <c r="T792" s="10">
        <f t="shared" si="77"/>
        <v>41306.047905092593</v>
      </c>
    </row>
    <row r="793" spans="1:20" ht="42.6" hidden="1" customHeight="1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5">
        <f t="shared" si="72"/>
        <v>1.0386666666666666</v>
      </c>
      <c r="P793" s="6">
        <f t="shared" si="73"/>
        <v>60.859375</v>
      </c>
      <c r="Q793" t="str">
        <f t="shared" si="74"/>
        <v>music</v>
      </c>
      <c r="R793" t="str">
        <f t="shared" si="75"/>
        <v>rock</v>
      </c>
      <c r="S793" s="10">
        <f t="shared" si="76"/>
        <v>41557.780624999999</v>
      </c>
      <c r="T793" s="10">
        <f t="shared" si="77"/>
        <v>41591.249305555553</v>
      </c>
    </row>
    <row r="794" spans="1:20" ht="42.6" hidden="1" customHeight="1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5">
        <f t="shared" si="72"/>
        <v>1.0044440000000001</v>
      </c>
      <c r="P794" s="6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10">
        <f t="shared" si="76"/>
        <v>41555.873645833337</v>
      </c>
      <c r="T794" s="10">
        <f t="shared" si="77"/>
        <v>41585.915312500001</v>
      </c>
    </row>
    <row r="795" spans="1:20" ht="42.6" hidden="1" customHeight="1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5">
        <f t="shared" si="72"/>
        <v>1.0277927272727272</v>
      </c>
      <c r="P795" s="6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10">
        <f t="shared" si="76"/>
        <v>41442.741249999999</v>
      </c>
      <c r="T795" s="10">
        <f t="shared" si="77"/>
        <v>41458.207638888889</v>
      </c>
    </row>
    <row r="796" spans="1:20" ht="42.6" hidden="1" customHeight="1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5">
        <f t="shared" si="72"/>
        <v>1.0531250000000001</v>
      </c>
      <c r="P796" s="6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10">
        <f t="shared" si="76"/>
        <v>40736.115011574075</v>
      </c>
      <c r="T796" s="10">
        <f t="shared" si="77"/>
        <v>40791.712500000001</v>
      </c>
    </row>
    <row r="797" spans="1:20" ht="42.6" hidden="1" customHeight="1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5">
        <f t="shared" si="72"/>
        <v>1.1178571428571429</v>
      </c>
      <c r="P797" s="6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10">
        <f t="shared" si="76"/>
        <v>40963.613032407404</v>
      </c>
      <c r="T797" s="10">
        <f t="shared" si="77"/>
        <v>41006.207638888889</v>
      </c>
    </row>
    <row r="798" spans="1:20" ht="42.6" hidden="1" customHeight="1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5">
        <f t="shared" si="72"/>
        <v>1.0135000000000001</v>
      </c>
      <c r="P798" s="6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10">
        <f t="shared" si="76"/>
        <v>41502.882928240739</v>
      </c>
      <c r="T798" s="10">
        <f t="shared" si="77"/>
        <v>41532.881944444445</v>
      </c>
    </row>
    <row r="799" spans="1:20" ht="42.6" hidden="1" customHeight="1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5">
        <f t="shared" si="72"/>
        <v>1.0753333333333333</v>
      </c>
      <c r="P799" s="6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10">
        <f t="shared" si="76"/>
        <v>40996.994074074071</v>
      </c>
      <c r="T799" s="10">
        <f t="shared" si="77"/>
        <v>41028.166666666664</v>
      </c>
    </row>
    <row r="800" spans="1:20" ht="42.6" hidden="1" customHeight="1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5">
        <f t="shared" si="72"/>
        <v>1.1488571428571428</v>
      </c>
      <c r="P800" s="6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10">
        <f t="shared" si="76"/>
        <v>41882.590127314819</v>
      </c>
      <c r="T800" s="10">
        <f t="shared" si="77"/>
        <v>41912.590127314819</v>
      </c>
    </row>
    <row r="801" spans="1:20" ht="42.6" hidden="1" customHeight="1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5">
        <f t="shared" si="72"/>
        <v>1.0002</v>
      </c>
      <c r="P801" s="6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10">
        <f t="shared" si="76"/>
        <v>40996.667199074072</v>
      </c>
      <c r="T801" s="10">
        <f t="shared" si="77"/>
        <v>41026.667199074072</v>
      </c>
    </row>
    <row r="802" spans="1:20" ht="42.6" hidden="1" customHeight="1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5">
        <f t="shared" si="72"/>
        <v>1.5213333333333334</v>
      </c>
      <c r="P802" s="6">
        <f t="shared" si="73"/>
        <v>40.75</v>
      </c>
      <c r="Q802" t="str">
        <f t="shared" si="74"/>
        <v>music</v>
      </c>
      <c r="R802" t="str">
        <f t="shared" si="75"/>
        <v>rock</v>
      </c>
      <c r="S802" s="10">
        <f t="shared" si="76"/>
        <v>41863.433495370373</v>
      </c>
      <c r="T802" s="10">
        <f t="shared" si="77"/>
        <v>41893.433495370373</v>
      </c>
    </row>
    <row r="803" spans="1:20" ht="42.6" hidden="1" customHeight="1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5">
        <f t="shared" si="72"/>
        <v>1.1152149999999998</v>
      </c>
      <c r="P803" s="6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10">
        <f t="shared" si="76"/>
        <v>40695.795370370368</v>
      </c>
      <c r="T803" s="10">
        <f t="shared" si="77"/>
        <v>40725.795370370368</v>
      </c>
    </row>
    <row r="804" spans="1:20" ht="42.6" hidden="1" customHeight="1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5">
        <f t="shared" si="72"/>
        <v>1.0133333333333334</v>
      </c>
      <c r="P804" s="6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10">
        <f t="shared" si="76"/>
        <v>41123.022268518522</v>
      </c>
      <c r="T804" s="10">
        <f t="shared" si="77"/>
        <v>41169.170138888891</v>
      </c>
    </row>
    <row r="805" spans="1:20" ht="42.6" hidden="1" customHeight="1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5">
        <f t="shared" si="72"/>
        <v>1.232608695652174</v>
      </c>
      <c r="P805" s="6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10">
        <f t="shared" si="76"/>
        <v>40665.949976851851</v>
      </c>
      <c r="T805" s="10">
        <f t="shared" si="77"/>
        <v>40692.041666666664</v>
      </c>
    </row>
    <row r="806" spans="1:20" ht="42.6" hidden="1" customHeight="1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5">
        <f t="shared" si="72"/>
        <v>1</v>
      </c>
      <c r="P806" s="6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10">
        <f t="shared" si="76"/>
        <v>40730.105625000004</v>
      </c>
      <c r="T806" s="10">
        <f t="shared" si="77"/>
        <v>40747.165972222225</v>
      </c>
    </row>
    <row r="807" spans="1:20" ht="42.6" hidden="1" customHeight="1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5">
        <f t="shared" si="72"/>
        <v>1.05</v>
      </c>
      <c r="P807" s="6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10">
        <f t="shared" si="76"/>
        <v>40690.823055555556</v>
      </c>
      <c r="T807" s="10">
        <f t="shared" si="77"/>
        <v>40740.958333333336</v>
      </c>
    </row>
    <row r="808" spans="1:20" ht="42.6" hidden="1" customHeight="1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5">
        <f t="shared" si="72"/>
        <v>1.0443750000000001</v>
      </c>
      <c r="P808" s="6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10">
        <f t="shared" si="76"/>
        <v>40763.691423611112</v>
      </c>
      <c r="T808" s="10">
        <f t="shared" si="77"/>
        <v>40793.691423611112</v>
      </c>
    </row>
    <row r="809" spans="1:20" ht="42.6" hidden="1" customHeight="1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5">
        <f t="shared" si="72"/>
        <v>1.05125</v>
      </c>
      <c r="P809" s="6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10">
        <f t="shared" si="76"/>
        <v>42759.628599537042</v>
      </c>
      <c r="T809" s="10">
        <f t="shared" si="77"/>
        <v>42795.083333333328</v>
      </c>
    </row>
    <row r="810" spans="1:20" ht="42.6" hidden="1" customHeight="1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5">
        <f t="shared" si="72"/>
        <v>1</v>
      </c>
      <c r="P810" s="6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10">
        <f t="shared" si="76"/>
        <v>41962.100532407407</v>
      </c>
      <c r="T810" s="10">
        <f t="shared" si="77"/>
        <v>41995.207638888889</v>
      </c>
    </row>
    <row r="811" spans="1:20" ht="42.6" hidden="1" customHeight="1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5">
        <f t="shared" si="72"/>
        <v>1.03775</v>
      </c>
      <c r="P811" s="6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10">
        <f t="shared" si="76"/>
        <v>41628.833680555559</v>
      </c>
      <c r="T811" s="10">
        <f t="shared" si="77"/>
        <v>41658.833680555559</v>
      </c>
    </row>
    <row r="812" spans="1:20" ht="42.6" hidden="1" customHeight="1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5">
        <f t="shared" si="72"/>
        <v>1.05</v>
      </c>
      <c r="P812" s="6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10">
        <f t="shared" si="76"/>
        <v>41123.056273148148</v>
      </c>
      <c r="T812" s="10">
        <f t="shared" si="77"/>
        <v>41153.056273148148</v>
      </c>
    </row>
    <row r="813" spans="1:20" ht="42.6" hidden="1" customHeight="1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5">
        <f t="shared" si="72"/>
        <v>1.04</v>
      </c>
      <c r="P813" s="6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10">
        <f t="shared" si="76"/>
        <v>41443.643541666665</v>
      </c>
      <c r="T813" s="10">
        <f t="shared" si="77"/>
        <v>41465.702777777777</v>
      </c>
    </row>
    <row r="814" spans="1:20" ht="42.6" hidden="1" customHeight="1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5">
        <f t="shared" si="72"/>
        <v>1.5183333333333333</v>
      </c>
      <c r="P814" s="6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10">
        <f t="shared" si="76"/>
        <v>41282.017962962964</v>
      </c>
      <c r="T814" s="10">
        <f t="shared" si="77"/>
        <v>41334.581944444442</v>
      </c>
    </row>
    <row r="815" spans="1:20" ht="42.6" hidden="1" customHeight="1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5">
        <f t="shared" si="72"/>
        <v>1.59996</v>
      </c>
      <c r="P815" s="6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10">
        <f t="shared" si="76"/>
        <v>41080.960243055553</v>
      </c>
      <c r="T815" s="10">
        <f t="shared" si="77"/>
        <v>41110.960243055553</v>
      </c>
    </row>
    <row r="816" spans="1:20" ht="42.6" hidden="1" customHeight="1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5">
        <f t="shared" si="72"/>
        <v>1.2729999999999999</v>
      </c>
      <c r="P816" s="6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10">
        <f t="shared" si="76"/>
        <v>40679.743067129632</v>
      </c>
      <c r="T816" s="10">
        <f t="shared" si="77"/>
        <v>40694.75277777778</v>
      </c>
    </row>
    <row r="817" spans="1:20" ht="42.6" hidden="1" customHeight="1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5">
        <f t="shared" si="72"/>
        <v>1.07</v>
      </c>
      <c r="P817" s="6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10">
        <f t="shared" si="76"/>
        <v>41914.917858796296</v>
      </c>
      <c r="T817" s="10">
        <f t="shared" si="77"/>
        <v>41944.917858796296</v>
      </c>
    </row>
    <row r="818" spans="1:20" ht="42.6" hidden="1" customHeight="1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5">
        <f t="shared" si="72"/>
        <v>1.1512214285714286</v>
      </c>
      <c r="P818" s="6">
        <f t="shared" si="73"/>
        <v>39.31</v>
      </c>
      <c r="Q818" t="str">
        <f t="shared" si="74"/>
        <v>music</v>
      </c>
      <c r="R818" t="str">
        <f t="shared" si="75"/>
        <v>rock</v>
      </c>
      <c r="S818" s="10">
        <f t="shared" si="76"/>
        <v>41341.870868055557</v>
      </c>
      <c r="T818" s="10">
        <f t="shared" si="77"/>
        <v>41373.270833333336</v>
      </c>
    </row>
    <row r="819" spans="1:20" ht="42.6" hidden="1" customHeight="1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5">
        <f t="shared" si="72"/>
        <v>1.3711066666666665</v>
      </c>
      <c r="P819" s="6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10">
        <f t="shared" si="76"/>
        <v>40925.599664351852</v>
      </c>
      <c r="T819" s="10">
        <f t="shared" si="77"/>
        <v>40979.207638888889</v>
      </c>
    </row>
    <row r="820" spans="1:20" ht="42.6" hidden="1" customHeight="1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5">
        <f t="shared" si="72"/>
        <v>1.5571428571428572</v>
      </c>
      <c r="P820" s="6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10">
        <f t="shared" si="76"/>
        <v>41120.882881944446</v>
      </c>
      <c r="T820" s="10">
        <f t="shared" si="77"/>
        <v>41128.709027777775</v>
      </c>
    </row>
    <row r="821" spans="1:20" ht="42.6" hidden="1" customHeight="1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5">
        <f t="shared" si="72"/>
        <v>1.0874999999999999</v>
      </c>
      <c r="P821" s="6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10">
        <f t="shared" si="76"/>
        <v>41619.998310185183</v>
      </c>
      <c r="T821" s="10">
        <f t="shared" si="77"/>
        <v>41629.197222222225</v>
      </c>
    </row>
    <row r="822" spans="1:20" ht="42.6" hidden="1" customHeight="1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5">
        <f t="shared" si="72"/>
        <v>1.3405</v>
      </c>
      <c r="P822" s="6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10">
        <f t="shared" si="76"/>
        <v>41768.841921296298</v>
      </c>
      <c r="T822" s="10">
        <f t="shared" si="77"/>
        <v>41799.208333333336</v>
      </c>
    </row>
    <row r="823" spans="1:20" ht="42.6" hidden="1" customHeight="1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5">
        <f t="shared" si="72"/>
        <v>1</v>
      </c>
      <c r="P823" s="6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10">
        <f t="shared" si="76"/>
        <v>42093.922048611115</v>
      </c>
      <c r="T823" s="10">
        <f t="shared" si="77"/>
        <v>42128.167361111111</v>
      </c>
    </row>
    <row r="824" spans="1:20" ht="42.6" hidden="1" customHeight="1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5">
        <f t="shared" si="72"/>
        <v>1.1916666666666667</v>
      </c>
      <c r="P824" s="6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10">
        <f t="shared" si="76"/>
        <v>41157.947337962964</v>
      </c>
      <c r="T824" s="10">
        <f t="shared" si="77"/>
        <v>41187.947337962964</v>
      </c>
    </row>
    <row r="825" spans="1:20" ht="42.6" hidden="1" customHeight="1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5">
        <f t="shared" si="72"/>
        <v>1.7949999999999999</v>
      </c>
      <c r="P825" s="6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10">
        <f t="shared" si="76"/>
        <v>42055.972824074073</v>
      </c>
      <c r="T825" s="10">
        <f t="shared" si="77"/>
        <v>42085.931157407409</v>
      </c>
    </row>
    <row r="826" spans="1:20" ht="42.6" hidden="1" customHeight="1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5">
        <f t="shared" si="72"/>
        <v>1.3438124999999999</v>
      </c>
      <c r="P826" s="6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10">
        <f t="shared" si="76"/>
        <v>40250.242106481484</v>
      </c>
      <c r="T826" s="10">
        <f t="shared" si="77"/>
        <v>40286.290972222225</v>
      </c>
    </row>
    <row r="827" spans="1:20" ht="42.6" hidden="1" customHeight="1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5">
        <f t="shared" si="72"/>
        <v>1.0043200000000001</v>
      </c>
      <c r="P827" s="6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10">
        <f t="shared" si="76"/>
        <v>41186.306527777779</v>
      </c>
      <c r="T827" s="10">
        <f t="shared" si="77"/>
        <v>41211.306527777779</v>
      </c>
    </row>
    <row r="828" spans="1:20" ht="42.6" hidden="1" customHeight="1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5">
        <f t="shared" si="72"/>
        <v>1.0145454545454546</v>
      </c>
      <c r="P828" s="6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10">
        <f t="shared" si="76"/>
        <v>40973.038541666669</v>
      </c>
      <c r="T828" s="10">
        <f t="shared" si="77"/>
        <v>40993.996874999997</v>
      </c>
    </row>
    <row r="829" spans="1:20" ht="42.6" hidden="1" customHeight="1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5">
        <f t="shared" si="72"/>
        <v>1.0333333333333334</v>
      </c>
      <c r="P829" s="6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10">
        <f t="shared" si="76"/>
        <v>40927.473460648151</v>
      </c>
      <c r="T829" s="10">
        <f t="shared" si="77"/>
        <v>40953.825694444444</v>
      </c>
    </row>
    <row r="830" spans="1:20" ht="42.6" hidden="1" customHeight="1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5">
        <f t="shared" si="72"/>
        <v>1.07</v>
      </c>
      <c r="P830" s="6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10">
        <f t="shared" si="76"/>
        <v>41073.050717592596</v>
      </c>
      <c r="T830" s="10">
        <f t="shared" si="77"/>
        <v>41085.683333333334</v>
      </c>
    </row>
    <row r="831" spans="1:20" ht="42.6" hidden="1" customHeight="1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5">
        <f t="shared" si="72"/>
        <v>1.04</v>
      </c>
      <c r="P831" s="6">
        <f t="shared" si="73"/>
        <v>32.5</v>
      </c>
      <c r="Q831" t="str">
        <f t="shared" si="74"/>
        <v>music</v>
      </c>
      <c r="R831" t="str">
        <f t="shared" si="75"/>
        <v>rock</v>
      </c>
      <c r="S831" s="10">
        <f t="shared" si="76"/>
        <v>42504.801388888889</v>
      </c>
      <c r="T831" s="10">
        <f t="shared" si="77"/>
        <v>42564.801388888889</v>
      </c>
    </row>
    <row r="832" spans="1:20" ht="42.6" hidden="1" customHeight="1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5">
        <f t="shared" si="72"/>
        <v>1.0783333333333334</v>
      </c>
      <c r="P832" s="6">
        <f t="shared" si="73"/>
        <v>60.65625</v>
      </c>
      <c r="Q832" t="str">
        <f t="shared" si="74"/>
        <v>music</v>
      </c>
      <c r="R832" t="str">
        <f t="shared" si="75"/>
        <v>rock</v>
      </c>
      <c r="S832" s="10">
        <f t="shared" si="76"/>
        <v>41325.525752314818</v>
      </c>
      <c r="T832" s="10">
        <f t="shared" si="77"/>
        <v>41355.484085648146</v>
      </c>
    </row>
    <row r="833" spans="1:20" ht="42.6" hidden="1" customHeight="1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5">
        <f t="shared" si="72"/>
        <v>2.3333333333333335</v>
      </c>
      <c r="P833" s="6">
        <f t="shared" si="73"/>
        <v>175</v>
      </c>
      <c r="Q833" t="str">
        <f t="shared" si="74"/>
        <v>music</v>
      </c>
      <c r="R833" t="str">
        <f t="shared" si="75"/>
        <v>rock</v>
      </c>
      <c r="S833" s="10">
        <f t="shared" si="76"/>
        <v>40996.646921296298</v>
      </c>
      <c r="T833" s="10">
        <f t="shared" si="77"/>
        <v>41026.646921296298</v>
      </c>
    </row>
    <row r="834" spans="1:20" ht="42.6" hidden="1" customHeight="1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5">
        <f t="shared" si="72"/>
        <v>1.0060706666666666</v>
      </c>
      <c r="P834" s="6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10">
        <f t="shared" si="76"/>
        <v>40869.675173611111</v>
      </c>
      <c r="T834" s="10">
        <f t="shared" si="77"/>
        <v>40929.342361111114</v>
      </c>
    </row>
    <row r="835" spans="1:20" ht="42.6" hidden="1" customHeight="1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5">
        <f t="shared" ref="O835:O898" si="78">E835/D835</f>
        <v>1.0166666666666666</v>
      </c>
      <c r="P835" s="6">
        <f t="shared" ref="P835:P898" si="79">E835/L835</f>
        <v>148.78048780487805</v>
      </c>
      <c r="Q835" t="str">
        <f t="shared" ref="Q835:Q898" si="80">LEFT(N835,(FIND("/",N835))-1)</f>
        <v>music</v>
      </c>
      <c r="R835" t="str">
        <f t="shared" ref="R835:R898" si="81">RIGHT(N835,LEN(N835)-FIND("/",N835))</f>
        <v>rock</v>
      </c>
      <c r="S835" s="10">
        <f t="shared" ref="S835:S898" si="82">(((J835/60)/60)/24)+DATE(1970,1,1)</f>
        <v>41718.878182870372</v>
      </c>
      <c r="T835" s="10">
        <f t="shared" ref="T835:T898" si="83">(((I835/60)/60)/24)+DATE(1970,1,1)</f>
        <v>41748.878182870372</v>
      </c>
    </row>
    <row r="836" spans="1:20" ht="42.6" hidden="1" customHeight="1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5">
        <f t="shared" si="78"/>
        <v>1.3101818181818181</v>
      </c>
      <c r="P836" s="6">
        <f t="shared" si="79"/>
        <v>96.08</v>
      </c>
      <c r="Q836" t="str">
        <f t="shared" si="80"/>
        <v>music</v>
      </c>
      <c r="R836" t="str">
        <f t="shared" si="81"/>
        <v>rock</v>
      </c>
      <c r="S836" s="10">
        <f t="shared" si="82"/>
        <v>41422.822824074072</v>
      </c>
      <c r="T836" s="10">
        <f t="shared" si="83"/>
        <v>41456.165972222225</v>
      </c>
    </row>
    <row r="837" spans="1:20" ht="42.6" hidden="1" customHeight="1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5">
        <f t="shared" si="78"/>
        <v>1.1725000000000001</v>
      </c>
      <c r="P837" s="6">
        <f t="shared" si="79"/>
        <v>58.625</v>
      </c>
      <c r="Q837" t="str">
        <f t="shared" si="80"/>
        <v>music</v>
      </c>
      <c r="R837" t="str">
        <f t="shared" si="81"/>
        <v>rock</v>
      </c>
      <c r="S837" s="10">
        <f t="shared" si="82"/>
        <v>41005.45784722222</v>
      </c>
      <c r="T837" s="10">
        <f t="shared" si="83"/>
        <v>41048.125</v>
      </c>
    </row>
    <row r="838" spans="1:20" ht="42.6" hidden="1" customHeight="1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5">
        <f t="shared" si="78"/>
        <v>1.009304</v>
      </c>
      <c r="P838" s="6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10">
        <f t="shared" si="82"/>
        <v>41524.056921296295</v>
      </c>
      <c r="T838" s="10">
        <f t="shared" si="83"/>
        <v>41554.056921296295</v>
      </c>
    </row>
    <row r="839" spans="1:20" ht="42.6" hidden="1" customHeight="1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5">
        <f t="shared" si="78"/>
        <v>1.218</v>
      </c>
      <c r="P839" s="6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10">
        <f t="shared" si="82"/>
        <v>41730.998402777775</v>
      </c>
      <c r="T839" s="10">
        <f t="shared" si="83"/>
        <v>41760.998402777775</v>
      </c>
    </row>
    <row r="840" spans="1:20" ht="42.6" hidden="1" customHeight="1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5">
        <f t="shared" si="78"/>
        <v>1.454</v>
      </c>
      <c r="P840" s="6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10">
        <f t="shared" si="82"/>
        <v>40895.897974537038</v>
      </c>
      <c r="T840" s="10">
        <f t="shared" si="83"/>
        <v>40925.897974537038</v>
      </c>
    </row>
    <row r="841" spans="1:20" ht="42.6" hidden="1" customHeight="1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5">
        <f t="shared" si="78"/>
        <v>1.166166</v>
      </c>
      <c r="P841" s="6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10">
        <f t="shared" si="82"/>
        <v>41144.763379629629</v>
      </c>
      <c r="T841" s="10">
        <f t="shared" si="83"/>
        <v>41174.763379629629</v>
      </c>
    </row>
    <row r="842" spans="1:20" ht="42.6" hidden="1" customHeight="1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5">
        <f t="shared" si="78"/>
        <v>1.2041660000000001</v>
      </c>
      <c r="P842" s="6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10">
        <f t="shared" si="82"/>
        <v>42607.226701388892</v>
      </c>
      <c r="T842" s="10">
        <f t="shared" si="83"/>
        <v>42637.226701388892</v>
      </c>
    </row>
    <row r="843" spans="1:20" ht="42.6" hidden="1" customHeight="1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5">
        <f t="shared" si="78"/>
        <v>1.0132000000000001</v>
      </c>
      <c r="P843" s="6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10">
        <f t="shared" si="82"/>
        <v>41923.838692129626</v>
      </c>
      <c r="T843" s="10">
        <f t="shared" si="83"/>
        <v>41953.88035879629</v>
      </c>
    </row>
    <row r="844" spans="1:20" ht="42.6" hidden="1" customHeight="1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5">
        <f t="shared" si="78"/>
        <v>1.0431999999999999</v>
      </c>
      <c r="P844" s="6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10">
        <f t="shared" si="82"/>
        <v>41526.592395833337</v>
      </c>
      <c r="T844" s="10">
        <f t="shared" si="83"/>
        <v>41561.165972222225</v>
      </c>
    </row>
    <row r="845" spans="1:20" ht="42.6" hidden="1" customHeight="1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5">
        <f t="shared" si="78"/>
        <v>2.6713333333333331</v>
      </c>
      <c r="P845" s="6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10">
        <f t="shared" si="82"/>
        <v>42695.257870370369</v>
      </c>
      <c r="T845" s="10">
        <f t="shared" si="83"/>
        <v>42712.333333333328</v>
      </c>
    </row>
    <row r="846" spans="1:20" ht="42.6" hidden="1" customHeight="1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5">
        <f t="shared" si="78"/>
        <v>1.9413333333333334</v>
      </c>
      <c r="P846" s="6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10">
        <f t="shared" si="82"/>
        <v>41905.684629629628</v>
      </c>
      <c r="T846" s="10">
        <f t="shared" si="83"/>
        <v>41944.207638888889</v>
      </c>
    </row>
    <row r="847" spans="1:20" ht="42.6" hidden="1" customHeight="1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5">
        <f t="shared" si="78"/>
        <v>1.203802</v>
      </c>
      <c r="P847" s="6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10">
        <f t="shared" si="82"/>
        <v>42578.205972222218</v>
      </c>
      <c r="T847" s="10">
        <f t="shared" si="83"/>
        <v>42618.165972222225</v>
      </c>
    </row>
    <row r="848" spans="1:20" ht="42.6" hidden="1" customHeight="1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5">
        <f t="shared" si="78"/>
        <v>1.2200090909090908</v>
      </c>
      <c r="P848" s="6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10">
        <f t="shared" si="82"/>
        <v>41694.391840277778</v>
      </c>
      <c r="T848" s="10">
        <f t="shared" si="83"/>
        <v>41708.583333333336</v>
      </c>
    </row>
    <row r="849" spans="1:20" ht="42.6" hidden="1" customHeight="1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5">
        <f t="shared" si="78"/>
        <v>1</v>
      </c>
      <c r="P849" s="6">
        <f t="shared" si="79"/>
        <v>10</v>
      </c>
      <c r="Q849" t="str">
        <f t="shared" si="80"/>
        <v>music</v>
      </c>
      <c r="R849" t="str">
        <f t="shared" si="81"/>
        <v>metal</v>
      </c>
      <c r="S849" s="10">
        <f t="shared" si="82"/>
        <v>42165.79833333334</v>
      </c>
      <c r="T849" s="10">
        <f t="shared" si="83"/>
        <v>42195.79833333334</v>
      </c>
    </row>
    <row r="850" spans="1:20" ht="42.6" hidden="1" customHeight="1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5">
        <f t="shared" si="78"/>
        <v>1</v>
      </c>
      <c r="P850" s="6">
        <f t="shared" si="79"/>
        <v>18.75</v>
      </c>
      <c r="Q850" t="str">
        <f t="shared" si="80"/>
        <v>music</v>
      </c>
      <c r="R850" t="str">
        <f t="shared" si="81"/>
        <v>metal</v>
      </c>
      <c r="S850" s="10">
        <f t="shared" si="82"/>
        <v>42078.792048611111</v>
      </c>
      <c r="T850" s="10">
        <f t="shared" si="83"/>
        <v>42108.792048611111</v>
      </c>
    </row>
    <row r="851" spans="1:20" ht="42.6" hidden="1" customHeight="1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5">
        <f t="shared" si="78"/>
        <v>1.1990000000000001</v>
      </c>
      <c r="P851" s="6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10">
        <f t="shared" si="82"/>
        <v>42051.148888888885</v>
      </c>
      <c r="T851" s="10">
        <f t="shared" si="83"/>
        <v>42079.107222222221</v>
      </c>
    </row>
    <row r="852" spans="1:20" ht="42.6" hidden="1" customHeight="1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5">
        <f t="shared" si="78"/>
        <v>1.55175</v>
      </c>
      <c r="P852" s="6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10">
        <f t="shared" si="82"/>
        <v>42452.827743055561</v>
      </c>
      <c r="T852" s="10">
        <f t="shared" si="83"/>
        <v>42485.207638888889</v>
      </c>
    </row>
    <row r="853" spans="1:20" ht="42.6" hidden="1" customHeight="1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5">
        <f t="shared" si="78"/>
        <v>1.3045</v>
      </c>
      <c r="P853" s="6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10">
        <f t="shared" si="82"/>
        <v>42522.880243055552</v>
      </c>
      <c r="T853" s="10">
        <f t="shared" si="83"/>
        <v>42582.822916666672</v>
      </c>
    </row>
    <row r="854" spans="1:20" ht="42.6" hidden="1" customHeight="1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5">
        <f t="shared" si="78"/>
        <v>1.0497142857142858</v>
      </c>
      <c r="P854" s="6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10">
        <f t="shared" si="82"/>
        <v>42656.805497685185</v>
      </c>
      <c r="T854" s="10">
        <f t="shared" si="83"/>
        <v>42667.875</v>
      </c>
    </row>
    <row r="855" spans="1:20" ht="42.6" hidden="1" customHeight="1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5">
        <f t="shared" si="78"/>
        <v>1</v>
      </c>
      <c r="P855" s="6">
        <f t="shared" si="79"/>
        <v>30</v>
      </c>
      <c r="Q855" t="str">
        <f t="shared" si="80"/>
        <v>music</v>
      </c>
      <c r="R855" t="str">
        <f t="shared" si="81"/>
        <v>metal</v>
      </c>
      <c r="S855" s="10">
        <f t="shared" si="82"/>
        <v>42021.832280092596</v>
      </c>
      <c r="T855" s="10">
        <f t="shared" si="83"/>
        <v>42051.832280092596</v>
      </c>
    </row>
    <row r="856" spans="1:20" ht="42.6" hidden="1" customHeight="1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5">
        <f t="shared" si="78"/>
        <v>1.1822050359712231</v>
      </c>
      <c r="P856" s="6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10">
        <f t="shared" si="82"/>
        <v>42702.212337962963</v>
      </c>
      <c r="T856" s="10">
        <f t="shared" si="83"/>
        <v>42732.212337962963</v>
      </c>
    </row>
    <row r="857" spans="1:20" ht="42.6" hidden="1" customHeight="1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5">
        <f t="shared" si="78"/>
        <v>1.0344827586206897</v>
      </c>
      <c r="P857" s="6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10">
        <f t="shared" si="82"/>
        <v>42545.125196759262</v>
      </c>
      <c r="T857" s="10">
        <f t="shared" si="83"/>
        <v>42575.125196759262</v>
      </c>
    </row>
    <row r="858" spans="1:20" ht="42.6" hidden="1" customHeight="1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5">
        <f t="shared" si="78"/>
        <v>2.1800000000000002</v>
      </c>
      <c r="P858" s="6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10">
        <f t="shared" si="82"/>
        <v>42609.311990740738</v>
      </c>
      <c r="T858" s="10">
        <f t="shared" si="83"/>
        <v>42668.791666666672</v>
      </c>
    </row>
    <row r="859" spans="1:20" ht="42.6" hidden="1" customHeight="1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5">
        <f t="shared" si="78"/>
        <v>1</v>
      </c>
      <c r="P859" s="6">
        <f t="shared" si="79"/>
        <v>50</v>
      </c>
      <c r="Q859" t="str">
        <f t="shared" si="80"/>
        <v>music</v>
      </c>
      <c r="R859" t="str">
        <f t="shared" si="81"/>
        <v>metal</v>
      </c>
      <c r="S859" s="10">
        <f t="shared" si="82"/>
        <v>42291.581377314811</v>
      </c>
      <c r="T859" s="10">
        <f t="shared" si="83"/>
        <v>42333.623043981483</v>
      </c>
    </row>
    <row r="860" spans="1:20" ht="42.6" hidden="1" customHeight="1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5">
        <f t="shared" si="78"/>
        <v>1.4400583333333332</v>
      </c>
      <c r="P860" s="6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10">
        <f t="shared" si="82"/>
        <v>42079.745578703703</v>
      </c>
      <c r="T860" s="10">
        <f t="shared" si="83"/>
        <v>42109.957638888889</v>
      </c>
    </row>
    <row r="861" spans="1:20" ht="42.6" hidden="1" customHeight="1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5">
        <f t="shared" si="78"/>
        <v>1.0467500000000001</v>
      </c>
      <c r="P861" s="6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10">
        <f t="shared" si="82"/>
        <v>42128.820231481484</v>
      </c>
      <c r="T861" s="10">
        <f t="shared" si="83"/>
        <v>42159</v>
      </c>
    </row>
    <row r="862" spans="1:20" ht="42.6" customHeight="1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5">
        <f t="shared" si="78"/>
        <v>0.18142857142857144</v>
      </c>
      <c r="P862" s="6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0">
        <f t="shared" si="82"/>
        <v>41570.482789351852</v>
      </c>
      <c r="T862" s="10">
        <f t="shared" si="83"/>
        <v>41600.524456018517</v>
      </c>
    </row>
    <row r="863" spans="1:20" ht="42.6" customHeight="1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5">
        <f t="shared" si="78"/>
        <v>2.2444444444444444E-2</v>
      </c>
      <c r="P863" s="6">
        <f t="shared" si="79"/>
        <v>50.5</v>
      </c>
      <c r="Q863" t="str">
        <f t="shared" si="80"/>
        <v>music</v>
      </c>
      <c r="R863" t="str">
        <f t="shared" si="81"/>
        <v>jazz</v>
      </c>
      <c r="S863" s="10">
        <f t="shared" si="82"/>
        <v>42599.965324074074</v>
      </c>
      <c r="T863" s="10">
        <f t="shared" si="83"/>
        <v>42629.965324074074</v>
      </c>
    </row>
    <row r="864" spans="1:20" ht="42.6" customHeight="1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5">
        <f t="shared" si="78"/>
        <v>3.3999999999999998E-3</v>
      </c>
      <c r="P864" s="6">
        <f t="shared" si="79"/>
        <v>42.5</v>
      </c>
      <c r="Q864" t="str">
        <f t="shared" si="80"/>
        <v>music</v>
      </c>
      <c r="R864" t="str">
        <f t="shared" si="81"/>
        <v>jazz</v>
      </c>
      <c r="S864" s="10">
        <f t="shared" si="82"/>
        <v>41559.5549537037</v>
      </c>
      <c r="T864" s="10">
        <f t="shared" si="83"/>
        <v>41589.596620370372</v>
      </c>
    </row>
    <row r="865" spans="1:20" ht="42.6" customHeight="1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5">
        <f t="shared" si="78"/>
        <v>4.4999999999999998E-2</v>
      </c>
      <c r="P865" s="6">
        <f t="shared" si="79"/>
        <v>18</v>
      </c>
      <c r="Q865" t="str">
        <f t="shared" si="80"/>
        <v>music</v>
      </c>
      <c r="R865" t="str">
        <f t="shared" si="81"/>
        <v>jazz</v>
      </c>
      <c r="S865" s="10">
        <f t="shared" si="82"/>
        <v>40921.117662037039</v>
      </c>
      <c r="T865" s="10">
        <f t="shared" si="83"/>
        <v>40951.117662037039</v>
      </c>
    </row>
    <row r="866" spans="1:20" ht="42.6" customHeight="1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5">
        <f t="shared" si="78"/>
        <v>0.41538461538461541</v>
      </c>
      <c r="P866" s="6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0">
        <f t="shared" si="82"/>
        <v>41541.106921296298</v>
      </c>
      <c r="T866" s="10">
        <f t="shared" si="83"/>
        <v>41563.415972222225</v>
      </c>
    </row>
    <row r="867" spans="1:20" ht="42.6" customHeight="1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5">
        <f t="shared" si="78"/>
        <v>2.0454545454545454E-2</v>
      </c>
      <c r="P867" s="6">
        <f t="shared" si="79"/>
        <v>22.5</v>
      </c>
      <c r="Q867" t="str">
        <f t="shared" si="80"/>
        <v>music</v>
      </c>
      <c r="R867" t="str">
        <f t="shared" si="81"/>
        <v>jazz</v>
      </c>
      <c r="S867" s="10">
        <f t="shared" si="82"/>
        <v>41230.77311342593</v>
      </c>
      <c r="T867" s="10">
        <f t="shared" si="83"/>
        <v>41290.77311342593</v>
      </c>
    </row>
    <row r="868" spans="1:20" ht="42.6" customHeight="1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5">
        <f t="shared" si="78"/>
        <v>0.18285714285714286</v>
      </c>
      <c r="P868" s="6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0">
        <f t="shared" si="82"/>
        <v>42025.637939814813</v>
      </c>
      <c r="T868" s="10">
        <f t="shared" si="83"/>
        <v>42063.631944444445</v>
      </c>
    </row>
    <row r="869" spans="1:20" ht="42.6" customHeight="1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5">
        <f t="shared" si="78"/>
        <v>0.2402</v>
      </c>
      <c r="P869" s="6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0">
        <f t="shared" si="82"/>
        <v>40088.105393518519</v>
      </c>
      <c r="T869" s="10">
        <f t="shared" si="83"/>
        <v>40148.207638888889</v>
      </c>
    </row>
    <row r="870" spans="1:20" ht="42.6" customHeight="1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5">
        <f t="shared" si="78"/>
        <v>1.1111111111111111E-3</v>
      </c>
      <c r="P870" s="6">
        <f t="shared" si="79"/>
        <v>50</v>
      </c>
      <c r="Q870" t="str">
        <f t="shared" si="80"/>
        <v>music</v>
      </c>
      <c r="R870" t="str">
        <f t="shared" si="81"/>
        <v>jazz</v>
      </c>
      <c r="S870" s="10">
        <f t="shared" si="82"/>
        <v>41616.027754629627</v>
      </c>
      <c r="T870" s="10">
        <f t="shared" si="83"/>
        <v>41646.027754629627</v>
      </c>
    </row>
    <row r="871" spans="1:20" ht="42.6" customHeight="1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5">
        <f t="shared" si="78"/>
        <v>0.11818181818181818</v>
      </c>
      <c r="P871" s="6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0">
        <f t="shared" si="82"/>
        <v>41342.845567129632</v>
      </c>
      <c r="T871" s="10">
        <f t="shared" si="83"/>
        <v>41372.803900462961</v>
      </c>
    </row>
    <row r="872" spans="1:20" ht="42.6" customHeight="1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5">
        <f t="shared" si="78"/>
        <v>3.0999999999999999E-3</v>
      </c>
      <c r="P872" s="6">
        <f t="shared" si="79"/>
        <v>12.4</v>
      </c>
      <c r="Q872" t="str">
        <f t="shared" si="80"/>
        <v>music</v>
      </c>
      <c r="R872" t="str">
        <f t="shared" si="81"/>
        <v>jazz</v>
      </c>
      <c r="S872" s="10">
        <f t="shared" si="82"/>
        <v>41488.022256944445</v>
      </c>
      <c r="T872" s="10">
        <f t="shared" si="83"/>
        <v>41518.022256944445</v>
      </c>
    </row>
    <row r="873" spans="1:20" ht="42.6" customHeight="1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5">
        <f t="shared" si="78"/>
        <v>5.4166666666666669E-2</v>
      </c>
      <c r="P873" s="6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0">
        <f t="shared" si="82"/>
        <v>41577.561284722222</v>
      </c>
      <c r="T873" s="10">
        <f t="shared" si="83"/>
        <v>41607.602951388886</v>
      </c>
    </row>
    <row r="874" spans="1:20" ht="42.6" customHeight="1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5">
        <f t="shared" si="78"/>
        <v>8.1250000000000003E-3</v>
      </c>
      <c r="P874" s="6">
        <f t="shared" si="79"/>
        <v>32.5</v>
      </c>
      <c r="Q874" t="str">
        <f t="shared" si="80"/>
        <v>music</v>
      </c>
      <c r="R874" t="str">
        <f t="shared" si="81"/>
        <v>jazz</v>
      </c>
      <c r="S874" s="10">
        <f t="shared" si="82"/>
        <v>40567.825543981482</v>
      </c>
      <c r="T874" s="10">
        <f t="shared" si="83"/>
        <v>40612.825543981482</v>
      </c>
    </row>
    <row r="875" spans="1:20" ht="42.6" customHeight="1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5">
        <f t="shared" si="78"/>
        <v>1.2857142857142857E-2</v>
      </c>
      <c r="P875" s="6">
        <f t="shared" si="79"/>
        <v>9</v>
      </c>
      <c r="Q875" t="str">
        <f t="shared" si="80"/>
        <v>music</v>
      </c>
      <c r="R875" t="str">
        <f t="shared" si="81"/>
        <v>jazz</v>
      </c>
      <c r="S875" s="10">
        <f t="shared" si="82"/>
        <v>41184.167129629634</v>
      </c>
      <c r="T875" s="10">
        <f t="shared" si="83"/>
        <v>41224.208796296298</v>
      </c>
    </row>
    <row r="876" spans="1:20" ht="42.6" customHeight="1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5">
        <f t="shared" si="78"/>
        <v>0.24333333333333335</v>
      </c>
      <c r="P876" s="6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0">
        <f t="shared" si="82"/>
        <v>41368.583726851852</v>
      </c>
      <c r="T876" s="10">
        <f t="shared" si="83"/>
        <v>41398.583726851852</v>
      </c>
    </row>
    <row r="877" spans="1:20" ht="42.6" customHeight="1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5">
        <f t="shared" si="78"/>
        <v>0</v>
      </c>
      <c r="P877" s="6" t="e">
        <f t="shared" si="79"/>
        <v>#DIV/0!</v>
      </c>
      <c r="Q877" t="str">
        <f t="shared" si="80"/>
        <v>music</v>
      </c>
      <c r="R877" t="str">
        <f t="shared" si="81"/>
        <v>jazz</v>
      </c>
      <c r="S877" s="10">
        <f t="shared" si="82"/>
        <v>42248.723738425921</v>
      </c>
      <c r="T877" s="10">
        <f t="shared" si="83"/>
        <v>42268.723738425921</v>
      </c>
    </row>
    <row r="878" spans="1:20" ht="42.6" customHeight="1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5">
        <f t="shared" si="78"/>
        <v>0.40799492385786801</v>
      </c>
      <c r="P878" s="6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0">
        <f t="shared" si="82"/>
        <v>41276.496840277774</v>
      </c>
      <c r="T878" s="10">
        <f t="shared" si="83"/>
        <v>41309.496840277774</v>
      </c>
    </row>
    <row r="879" spans="1:20" ht="42.6" customHeight="1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5">
        <f t="shared" si="78"/>
        <v>0.67549999999999999</v>
      </c>
      <c r="P879" s="6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0">
        <f t="shared" si="82"/>
        <v>41597.788888888892</v>
      </c>
      <c r="T879" s="10">
        <f t="shared" si="83"/>
        <v>41627.788888888892</v>
      </c>
    </row>
    <row r="880" spans="1:20" ht="42.6" customHeight="1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5">
        <f t="shared" si="78"/>
        <v>1.2999999999999999E-2</v>
      </c>
      <c r="P880" s="6">
        <f t="shared" si="79"/>
        <v>32.5</v>
      </c>
      <c r="Q880" t="str">
        <f t="shared" si="80"/>
        <v>music</v>
      </c>
      <c r="R880" t="str">
        <f t="shared" si="81"/>
        <v>jazz</v>
      </c>
      <c r="S880" s="10">
        <f t="shared" si="82"/>
        <v>40505.232916666668</v>
      </c>
      <c r="T880" s="10">
        <f t="shared" si="83"/>
        <v>40535.232916666668</v>
      </c>
    </row>
    <row r="881" spans="1:20" ht="42.6" customHeight="1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5">
        <f t="shared" si="78"/>
        <v>0.30666666666666664</v>
      </c>
      <c r="P881" s="6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0">
        <f t="shared" si="82"/>
        <v>41037.829918981479</v>
      </c>
      <c r="T881" s="10">
        <f t="shared" si="83"/>
        <v>41058.829918981479</v>
      </c>
    </row>
    <row r="882" spans="1:20" ht="42.6" customHeight="1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5">
        <f t="shared" si="78"/>
        <v>2.9894179894179893E-2</v>
      </c>
      <c r="P882" s="6">
        <f t="shared" si="79"/>
        <v>14.125</v>
      </c>
      <c r="Q882" t="str">
        <f t="shared" si="80"/>
        <v>music</v>
      </c>
      <c r="R882" t="str">
        <f t="shared" si="81"/>
        <v>indie rock</v>
      </c>
      <c r="S882" s="10">
        <f t="shared" si="82"/>
        <v>41179.32104166667</v>
      </c>
      <c r="T882" s="10">
        <f t="shared" si="83"/>
        <v>41212.32104166667</v>
      </c>
    </row>
    <row r="883" spans="1:20" ht="42.6" customHeight="1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5">
        <f t="shared" si="78"/>
        <v>8.0000000000000002E-3</v>
      </c>
      <c r="P883" s="6">
        <f t="shared" si="79"/>
        <v>30</v>
      </c>
      <c r="Q883" t="str">
        <f t="shared" si="80"/>
        <v>music</v>
      </c>
      <c r="R883" t="str">
        <f t="shared" si="81"/>
        <v>indie rock</v>
      </c>
      <c r="S883" s="10">
        <f t="shared" si="82"/>
        <v>40877.25099537037</v>
      </c>
      <c r="T883" s="10">
        <f t="shared" si="83"/>
        <v>40922.25099537037</v>
      </c>
    </row>
    <row r="884" spans="1:20" ht="42.6" customHeight="1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5">
        <f t="shared" si="78"/>
        <v>0.20133333333333334</v>
      </c>
      <c r="P884" s="6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0">
        <f t="shared" si="82"/>
        <v>40759.860532407409</v>
      </c>
      <c r="T884" s="10">
        <f t="shared" si="83"/>
        <v>40792.860532407409</v>
      </c>
    </row>
    <row r="885" spans="1:20" ht="42.6" customHeight="1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5">
        <f t="shared" si="78"/>
        <v>0.4002</v>
      </c>
      <c r="P885" s="6">
        <f t="shared" si="79"/>
        <v>83.375</v>
      </c>
      <c r="Q885" t="str">
        <f t="shared" si="80"/>
        <v>music</v>
      </c>
      <c r="R885" t="str">
        <f t="shared" si="81"/>
        <v>indie rock</v>
      </c>
      <c r="S885" s="10">
        <f t="shared" si="82"/>
        <v>42371.935590277775</v>
      </c>
      <c r="T885" s="10">
        <f t="shared" si="83"/>
        <v>42431.935590277775</v>
      </c>
    </row>
    <row r="886" spans="1:20" ht="42.6" customHeight="1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5">
        <f t="shared" si="78"/>
        <v>0.01</v>
      </c>
      <c r="P886" s="6">
        <f t="shared" si="79"/>
        <v>10</v>
      </c>
      <c r="Q886" t="str">
        <f t="shared" si="80"/>
        <v>music</v>
      </c>
      <c r="R886" t="str">
        <f t="shared" si="81"/>
        <v>indie rock</v>
      </c>
      <c r="S886" s="10">
        <f t="shared" si="82"/>
        <v>40981.802615740737</v>
      </c>
      <c r="T886" s="10">
        <f t="shared" si="83"/>
        <v>41041.104861111111</v>
      </c>
    </row>
    <row r="887" spans="1:20" ht="42.6" customHeight="1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5">
        <f t="shared" si="78"/>
        <v>0.75</v>
      </c>
      <c r="P887" s="6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0">
        <f t="shared" si="82"/>
        <v>42713.941099537042</v>
      </c>
      <c r="T887" s="10">
        <f t="shared" si="83"/>
        <v>42734.941099537042</v>
      </c>
    </row>
    <row r="888" spans="1:20" ht="42.6" customHeight="1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5">
        <f t="shared" si="78"/>
        <v>0.41</v>
      </c>
      <c r="P888" s="6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0">
        <f t="shared" si="82"/>
        <v>42603.870520833334</v>
      </c>
      <c r="T888" s="10">
        <f t="shared" si="83"/>
        <v>42628.870520833334</v>
      </c>
    </row>
    <row r="889" spans="1:20" ht="42.6" customHeight="1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5">
        <f t="shared" si="78"/>
        <v>0</v>
      </c>
      <c r="P889" s="6" t="e">
        <f t="shared" si="79"/>
        <v>#DIV/0!</v>
      </c>
      <c r="Q889" t="str">
        <f t="shared" si="80"/>
        <v>music</v>
      </c>
      <c r="R889" t="str">
        <f t="shared" si="81"/>
        <v>indie rock</v>
      </c>
      <c r="S889" s="10">
        <f t="shared" si="82"/>
        <v>41026.958969907406</v>
      </c>
      <c r="T889" s="10">
        <f t="shared" si="83"/>
        <v>41056.958969907406</v>
      </c>
    </row>
    <row r="890" spans="1:20" ht="42.6" customHeight="1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5">
        <f t="shared" si="78"/>
        <v>7.1999999999999995E-2</v>
      </c>
      <c r="P890" s="6">
        <f t="shared" si="79"/>
        <v>18</v>
      </c>
      <c r="Q890" t="str">
        <f t="shared" si="80"/>
        <v>music</v>
      </c>
      <c r="R890" t="str">
        <f t="shared" si="81"/>
        <v>indie rock</v>
      </c>
      <c r="S890" s="10">
        <f t="shared" si="82"/>
        <v>40751.753298611111</v>
      </c>
      <c r="T890" s="10">
        <f t="shared" si="83"/>
        <v>40787.25</v>
      </c>
    </row>
    <row r="891" spans="1:20" ht="42.6" customHeight="1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5">
        <f t="shared" si="78"/>
        <v>9.4412800000000005E-2</v>
      </c>
      <c r="P891" s="6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0">
        <f t="shared" si="82"/>
        <v>41887.784062500003</v>
      </c>
      <c r="T891" s="10">
        <f t="shared" si="83"/>
        <v>41917.784062500003</v>
      </c>
    </row>
    <row r="892" spans="1:20" ht="42.6" customHeight="1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5">
        <f t="shared" si="78"/>
        <v>4.1666666666666664E-2</v>
      </c>
      <c r="P892" s="6">
        <f t="shared" si="79"/>
        <v>31.25</v>
      </c>
      <c r="Q892" t="str">
        <f t="shared" si="80"/>
        <v>music</v>
      </c>
      <c r="R892" t="str">
        <f t="shared" si="81"/>
        <v>indie rock</v>
      </c>
      <c r="S892" s="10">
        <f t="shared" si="82"/>
        <v>41569.698831018519</v>
      </c>
      <c r="T892" s="10">
        <f t="shared" si="83"/>
        <v>41599.740497685183</v>
      </c>
    </row>
    <row r="893" spans="1:20" ht="42.6" customHeight="1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5">
        <f t="shared" si="78"/>
        <v>3.2500000000000001E-2</v>
      </c>
      <c r="P893" s="6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0">
        <f t="shared" si="82"/>
        <v>41842.031597222223</v>
      </c>
      <c r="T893" s="10">
        <f t="shared" si="83"/>
        <v>41872.031597222223</v>
      </c>
    </row>
    <row r="894" spans="1:20" ht="42.6" customHeight="1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5">
        <f t="shared" si="78"/>
        <v>0.40749999999999997</v>
      </c>
      <c r="P894" s="6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0">
        <f t="shared" si="82"/>
        <v>40304.20003472222</v>
      </c>
      <c r="T894" s="10">
        <f t="shared" si="83"/>
        <v>40391.166666666664</v>
      </c>
    </row>
    <row r="895" spans="1:20" ht="42.6" customHeight="1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5">
        <f t="shared" si="78"/>
        <v>0.1</v>
      </c>
      <c r="P895" s="6">
        <f t="shared" si="79"/>
        <v>40</v>
      </c>
      <c r="Q895" t="str">
        <f t="shared" si="80"/>
        <v>music</v>
      </c>
      <c r="R895" t="str">
        <f t="shared" si="81"/>
        <v>indie rock</v>
      </c>
      <c r="S895" s="10">
        <f t="shared" si="82"/>
        <v>42065.897719907407</v>
      </c>
      <c r="T895" s="10">
        <f t="shared" si="83"/>
        <v>42095.856053240743</v>
      </c>
    </row>
    <row r="896" spans="1:20" ht="42.6" customHeight="1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5">
        <f t="shared" si="78"/>
        <v>0.39169999999999999</v>
      </c>
      <c r="P896" s="6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0">
        <f t="shared" si="82"/>
        <v>42496.981597222228</v>
      </c>
      <c r="T896" s="10">
        <f t="shared" si="83"/>
        <v>42526.981597222228</v>
      </c>
    </row>
    <row r="897" spans="1:20" ht="42.6" customHeight="1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5">
        <f t="shared" si="78"/>
        <v>2.4375000000000001E-2</v>
      </c>
      <c r="P897" s="6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0">
        <f t="shared" si="82"/>
        <v>40431.127650462964</v>
      </c>
      <c r="T897" s="10">
        <f t="shared" si="83"/>
        <v>40476.127650462964</v>
      </c>
    </row>
    <row r="898" spans="1:20" ht="42.6" customHeight="1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5">
        <f t="shared" si="78"/>
        <v>0.4</v>
      </c>
      <c r="P898" s="6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10">
        <f t="shared" si="82"/>
        <v>42218.872986111113</v>
      </c>
      <c r="T898" s="10">
        <f t="shared" si="83"/>
        <v>42244.166666666672</v>
      </c>
    </row>
    <row r="899" spans="1:20" ht="42.6" customHeight="1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5">
        <f t="shared" ref="O899:O962" si="84">E899/D899</f>
        <v>0</v>
      </c>
      <c r="P899" s="6" t="e">
        <f t="shared" ref="P899:P962" si="85">E899/L899</f>
        <v>#DIV/0!</v>
      </c>
      <c r="Q899" t="str">
        <f t="shared" ref="Q899:Q962" si="86">LEFT(N899,(FIND("/",N899))-1)</f>
        <v>music</v>
      </c>
      <c r="R899" t="str">
        <f t="shared" ref="R899:R962" si="87">RIGHT(N899,LEN(N899)-FIND("/",N899))</f>
        <v>indie rock</v>
      </c>
      <c r="S899" s="10">
        <f t="shared" ref="S899:S962" si="88">(((J899/60)/60)/24)+DATE(1970,1,1)</f>
        <v>41211.688750000001</v>
      </c>
      <c r="T899" s="10">
        <f t="shared" ref="T899:T962" si="89">(((I899/60)/60)/24)+DATE(1970,1,1)</f>
        <v>41241.730416666665</v>
      </c>
    </row>
    <row r="900" spans="1:20" ht="42.6" customHeight="1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5">
        <f t="shared" si="84"/>
        <v>2.8000000000000001E-2</v>
      </c>
      <c r="P900" s="6">
        <f t="shared" si="85"/>
        <v>35</v>
      </c>
      <c r="Q900" t="str">
        <f t="shared" si="86"/>
        <v>music</v>
      </c>
      <c r="R900" t="str">
        <f t="shared" si="87"/>
        <v>indie rock</v>
      </c>
      <c r="S900" s="10">
        <f t="shared" si="88"/>
        <v>40878.758217592593</v>
      </c>
      <c r="T900" s="10">
        <f t="shared" si="89"/>
        <v>40923.758217592593</v>
      </c>
    </row>
    <row r="901" spans="1:20" ht="42.6" customHeight="1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5">
        <f t="shared" si="84"/>
        <v>0.37333333333333335</v>
      </c>
      <c r="P901" s="6">
        <f t="shared" si="85"/>
        <v>35</v>
      </c>
      <c r="Q901" t="str">
        <f t="shared" si="86"/>
        <v>music</v>
      </c>
      <c r="R901" t="str">
        <f t="shared" si="87"/>
        <v>indie rock</v>
      </c>
      <c r="S901" s="10">
        <f t="shared" si="88"/>
        <v>40646.099097222221</v>
      </c>
      <c r="T901" s="10">
        <f t="shared" si="89"/>
        <v>40691.099097222221</v>
      </c>
    </row>
    <row r="902" spans="1:20" ht="42.6" customHeight="1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5">
        <f t="shared" si="84"/>
        <v>4.1999999999999997E-3</v>
      </c>
      <c r="P902" s="6">
        <f t="shared" si="85"/>
        <v>10.5</v>
      </c>
      <c r="Q902" t="str">
        <f t="shared" si="86"/>
        <v>music</v>
      </c>
      <c r="R902" t="str">
        <f t="shared" si="87"/>
        <v>jazz</v>
      </c>
      <c r="S902" s="10">
        <f t="shared" si="88"/>
        <v>42429.84956018519</v>
      </c>
      <c r="T902" s="10">
        <f t="shared" si="89"/>
        <v>42459.807893518519</v>
      </c>
    </row>
    <row r="903" spans="1:20" ht="42.6" customHeight="1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5">
        <f t="shared" si="84"/>
        <v>0</v>
      </c>
      <c r="P903" s="6" t="e">
        <f t="shared" si="85"/>
        <v>#DIV/0!</v>
      </c>
      <c r="Q903" t="str">
        <f t="shared" si="86"/>
        <v>music</v>
      </c>
      <c r="R903" t="str">
        <f t="shared" si="87"/>
        <v>jazz</v>
      </c>
      <c r="S903" s="10">
        <f t="shared" si="88"/>
        <v>40291.81150462963</v>
      </c>
      <c r="T903" s="10">
        <f t="shared" si="89"/>
        <v>40337.799305555556</v>
      </c>
    </row>
    <row r="904" spans="1:20" ht="42.6" customHeight="1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5">
        <f t="shared" si="84"/>
        <v>3.0000000000000001E-3</v>
      </c>
      <c r="P904" s="6">
        <f t="shared" si="85"/>
        <v>30</v>
      </c>
      <c r="Q904" t="str">
        <f t="shared" si="86"/>
        <v>music</v>
      </c>
      <c r="R904" t="str">
        <f t="shared" si="87"/>
        <v>jazz</v>
      </c>
      <c r="S904" s="10">
        <f t="shared" si="88"/>
        <v>41829.965532407405</v>
      </c>
      <c r="T904" s="10">
        <f t="shared" si="89"/>
        <v>41881.645833333336</v>
      </c>
    </row>
    <row r="905" spans="1:20" ht="42.6" customHeight="1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5">
        <f t="shared" si="84"/>
        <v>3.2000000000000001E-2</v>
      </c>
      <c r="P905" s="6">
        <f t="shared" si="85"/>
        <v>40</v>
      </c>
      <c r="Q905" t="str">
        <f t="shared" si="86"/>
        <v>music</v>
      </c>
      <c r="R905" t="str">
        <f t="shared" si="87"/>
        <v>jazz</v>
      </c>
      <c r="S905" s="10">
        <f t="shared" si="88"/>
        <v>41149.796064814815</v>
      </c>
      <c r="T905" s="10">
        <f t="shared" si="89"/>
        <v>41175.100694444445</v>
      </c>
    </row>
    <row r="906" spans="1:20" ht="42.6" customHeight="1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5">
        <f t="shared" si="84"/>
        <v>3.0200000000000001E-3</v>
      </c>
      <c r="P906" s="6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0">
        <f t="shared" si="88"/>
        <v>42342.080289351856</v>
      </c>
      <c r="T906" s="10">
        <f t="shared" si="89"/>
        <v>42372.080289351856</v>
      </c>
    </row>
    <row r="907" spans="1:20" ht="42.6" customHeight="1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5">
        <f t="shared" si="84"/>
        <v>3.0153846153846153E-2</v>
      </c>
      <c r="P907" s="6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0">
        <f t="shared" si="88"/>
        <v>40507.239884259259</v>
      </c>
      <c r="T907" s="10">
        <f t="shared" si="89"/>
        <v>40567.239884259259</v>
      </c>
    </row>
    <row r="908" spans="1:20" ht="42.6" customHeight="1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5">
        <f t="shared" si="84"/>
        <v>0</v>
      </c>
      <c r="P908" s="6" t="e">
        <f t="shared" si="85"/>
        <v>#DIV/0!</v>
      </c>
      <c r="Q908" t="str">
        <f t="shared" si="86"/>
        <v>music</v>
      </c>
      <c r="R908" t="str">
        <f t="shared" si="87"/>
        <v>jazz</v>
      </c>
      <c r="S908" s="10">
        <f t="shared" si="88"/>
        <v>41681.189699074072</v>
      </c>
      <c r="T908" s="10">
        <f t="shared" si="89"/>
        <v>41711.148032407407</v>
      </c>
    </row>
    <row r="909" spans="1:20" ht="42.6" customHeight="1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5">
        <f t="shared" si="84"/>
        <v>0</v>
      </c>
      <c r="P909" s="6" t="e">
        <f t="shared" si="85"/>
        <v>#DIV/0!</v>
      </c>
      <c r="Q909" t="str">
        <f t="shared" si="86"/>
        <v>music</v>
      </c>
      <c r="R909" t="str">
        <f t="shared" si="87"/>
        <v>jazz</v>
      </c>
      <c r="S909" s="10">
        <f t="shared" si="88"/>
        <v>40767.192395833335</v>
      </c>
      <c r="T909" s="10">
        <f t="shared" si="89"/>
        <v>40797.192395833335</v>
      </c>
    </row>
    <row r="910" spans="1:20" ht="42.6" customHeight="1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5">
        <f t="shared" si="84"/>
        <v>0</v>
      </c>
      <c r="P910" s="6" t="e">
        <f t="shared" si="85"/>
        <v>#DIV/0!</v>
      </c>
      <c r="Q910" t="str">
        <f t="shared" si="86"/>
        <v>music</v>
      </c>
      <c r="R910" t="str">
        <f t="shared" si="87"/>
        <v>jazz</v>
      </c>
      <c r="S910" s="10">
        <f t="shared" si="88"/>
        <v>40340.801562499997</v>
      </c>
      <c r="T910" s="10">
        <f t="shared" si="89"/>
        <v>40386.207638888889</v>
      </c>
    </row>
    <row r="911" spans="1:20" ht="42.6" customHeight="1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5">
        <f t="shared" si="84"/>
        <v>3.2500000000000001E-2</v>
      </c>
      <c r="P911" s="6">
        <f t="shared" si="85"/>
        <v>65</v>
      </c>
      <c r="Q911" t="str">
        <f t="shared" si="86"/>
        <v>music</v>
      </c>
      <c r="R911" t="str">
        <f t="shared" si="87"/>
        <v>jazz</v>
      </c>
      <c r="S911" s="10">
        <f t="shared" si="88"/>
        <v>41081.69027777778</v>
      </c>
      <c r="T911" s="10">
        <f t="shared" si="89"/>
        <v>41113.166666666664</v>
      </c>
    </row>
    <row r="912" spans="1:20" ht="42.6" customHeight="1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5">
        <f t="shared" si="84"/>
        <v>0.22363636363636363</v>
      </c>
      <c r="P912" s="6">
        <f t="shared" si="85"/>
        <v>24.6</v>
      </c>
      <c r="Q912" t="str">
        <f t="shared" si="86"/>
        <v>music</v>
      </c>
      <c r="R912" t="str">
        <f t="shared" si="87"/>
        <v>jazz</v>
      </c>
      <c r="S912" s="10">
        <f t="shared" si="88"/>
        <v>42737.545358796298</v>
      </c>
      <c r="T912" s="10">
        <f t="shared" si="89"/>
        <v>42797.545358796298</v>
      </c>
    </row>
    <row r="913" spans="1:20" ht="42.6" customHeight="1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5">
        <f t="shared" si="84"/>
        <v>0</v>
      </c>
      <c r="P913" s="6" t="e">
        <f t="shared" si="85"/>
        <v>#DIV/0!</v>
      </c>
      <c r="Q913" t="str">
        <f t="shared" si="86"/>
        <v>music</v>
      </c>
      <c r="R913" t="str">
        <f t="shared" si="87"/>
        <v>jazz</v>
      </c>
      <c r="S913" s="10">
        <f t="shared" si="88"/>
        <v>41642.005150462966</v>
      </c>
      <c r="T913" s="10">
        <f t="shared" si="89"/>
        <v>41663.005150462966</v>
      </c>
    </row>
    <row r="914" spans="1:20" ht="42.6" customHeight="1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5">
        <f t="shared" si="84"/>
        <v>8.5714285714285719E-3</v>
      </c>
      <c r="P914" s="6">
        <f t="shared" si="85"/>
        <v>15</v>
      </c>
      <c r="Q914" t="str">
        <f t="shared" si="86"/>
        <v>music</v>
      </c>
      <c r="R914" t="str">
        <f t="shared" si="87"/>
        <v>jazz</v>
      </c>
      <c r="S914" s="10">
        <f t="shared" si="88"/>
        <v>41194.109340277777</v>
      </c>
      <c r="T914" s="10">
        <f t="shared" si="89"/>
        <v>41254.151006944441</v>
      </c>
    </row>
    <row r="915" spans="1:20" ht="42.6" customHeight="1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5">
        <f t="shared" si="84"/>
        <v>6.6066666666666662E-2</v>
      </c>
      <c r="P915" s="6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0">
        <f t="shared" si="88"/>
        <v>41004.139108796298</v>
      </c>
      <c r="T915" s="10">
        <f t="shared" si="89"/>
        <v>41034.139108796298</v>
      </c>
    </row>
    <row r="916" spans="1:20" ht="42.6" customHeight="1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5">
        <f t="shared" si="84"/>
        <v>0</v>
      </c>
      <c r="P916" s="6" t="e">
        <f t="shared" si="85"/>
        <v>#DIV/0!</v>
      </c>
      <c r="Q916" t="str">
        <f t="shared" si="86"/>
        <v>music</v>
      </c>
      <c r="R916" t="str">
        <f t="shared" si="87"/>
        <v>jazz</v>
      </c>
      <c r="S916" s="10">
        <f t="shared" si="88"/>
        <v>41116.763275462967</v>
      </c>
      <c r="T916" s="10">
        <f t="shared" si="89"/>
        <v>41146.763275462967</v>
      </c>
    </row>
    <row r="917" spans="1:20" ht="42.6" customHeight="1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5">
        <f t="shared" si="84"/>
        <v>5.7692307692307696E-2</v>
      </c>
      <c r="P917" s="6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0">
        <f t="shared" si="88"/>
        <v>40937.679560185185</v>
      </c>
      <c r="T917" s="10">
        <f t="shared" si="89"/>
        <v>40969.207638888889</v>
      </c>
    </row>
    <row r="918" spans="1:20" ht="42.6" customHeight="1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5">
        <f t="shared" si="84"/>
        <v>0</v>
      </c>
      <c r="P918" s="6" t="e">
        <f t="shared" si="85"/>
        <v>#DIV/0!</v>
      </c>
      <c r="Q918" t="str">
        <f t="shared" si="86"/>
        <v>music</v>
      </c>
      <c r="R918" t="str">
        <f t="shared" si="87"/>
        <v>jazz</v>
      </c>
      <c r="S918" s="10">
        <f t="shared" si="88"/>
        <v>40434.853402777779</v>
      </c>
      <c r="T918" s="10">
        <f t="shared" si="89"/>
        <v>40473.208333333336</v>
      </c>
    </row>
    <row r="919" spans="1:20" ht="42.6" customHeight="1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5">
        <f t="shared" si="84"/>
        <v>6.0000000000000001E-3</v>
      </c>
      <c r="P919" s="6">
        <f t="shared" si="85"/>
        <v>30</v>
      </c>
      <c r="Q919" t="str">
        <f t="shared" si="86"/>
        <v>music</v>
      </c>
      <c r="R919" t="str">
        <f t="shared" si="87"/>
        <v>jazz</v>
      </c>
      <c r="S919" s="10">
        <f t="shared" si="88"/>
        <v>41802.94363425926</v>
      </c>
      <c r="T919" s="10">
        <f t="shared" si="89"/>
        <v>41834.104166666664</v>
      </c>
    </row>
    <row r="920" spans="1:20" ht="42.6" customHeight="1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5">
        <f t="shared" si="84"/>
        <v>5.0256410256410255E-2</v>
      </c>
      <c r="P920" s="6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0">
        <f t="shared" si="88"/>
        <v>41944.916215277779</v>
      </c>
      <c r="T920" s="10">
        <f t="shared" si="89"/>
        <v>41974.957881944443</v>
      </c>
    </row>
    <row r="921" spans="1:20" ht="42.6" customHeight="1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5">
        <f t="shared" si="84"/>
        <v>5.0000000000000001E-3</v>
      </c>
      <c r="P921" s="6">
        <f t="shared" si="85"/>
        <v>100</v>
      </c>
      <c r="Q921" t="str">
        <f t="shared" si="86"/>
        <v>music</v>
      </c>
      <c r="R921" t="str">
        <f t="shared" si="87"/>
        <v>jazz</v>
      </c>
      <c r="S921" s="10">
        <f t="shared" si="88"/>
        <v>41227.641724537039</v>
      </c>
      <c r="T921" s="10">
        <f t="shared" si="89"/>
        <v>41262.641724537039</v>
      </c>
    </row>
    <row r="922" spans="1:20" ht="42.6" customHeight="1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5">
        <f t="shared" si="84"/>
        <v>0</v>
      </c>
      <c r="P922" s="6" t="e">
        <f t="shared" si="85"/>
        <v>#DIV/0!</v>
      </c>
      <c r="Q922" t="str">
        <f t="shared" si="86"/>
        <v>music</v>
      </c>
      <c r="R922" t="str">
        <f t="shared" si="87"/>
        <v>jazz</v>
      </c>
      <c r="S922" s="10">
        <f t="shared" si="88"/>
        <v>41562.67155092593</v>
      </c>
      <c r="T922" s="10">
        <f t="shared" si="89"/>
        <v>41592.713217592594</v>
      </c>
    </row>
    <row r="923" spans="1:20" ht="42.6" customHeight="1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5">
        <f t="shared" si="84"/>
        <v>0.309</v>
      </c>
      <c r="P923" s="6">
        <f t="shared" si="85"/>
        <v>231.75</v>
      </c>
      <c r="Q923" t="str">
        <f t="shared" si="86"/>
        <v>music</v>
      </c>
      <c r="R923" t="str">
        <f t="shared" si="87"/>
        <v>jazz</v>
      </c>
      <c r="S923" s="10">
        <f t="shared" si="88"/>
        <v>40847.171018518515</v>
      </c>
      <c r="T923" s="10">
        <f t="shared" si="89"/>
        <v>40889.212685185186</v>
      </c>
    </row>
    <row r="924" spans="1:20" ht="42.6" customHeight="1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5">
        <f t="shared" si="84"/>
        <v>0.21037037037037037</v>
      </c>
      <c r="P924" s="6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0">
        <f t="shared" si="88"/>
        <v>41878.530011574076</v>
      </c>
      <c r="T924" s="10">
        <f t="shared" si="89"/>
        <v>41913.530011574076</v>
      </c>
    </row>
    <row r="925" spans="1:20" ht="42.6" customHeight="1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5">
        <f t="shared" si="84"/>
        <v>2.1999999999999999E-2</v>
      </c>
      <c r="P925" s="6">
        <f t="shared" si="85"/>
        <v>55</v>
      </c>
      <c r="Q925" t="str">
        <f t="shared" si="86"/>
        <v>music</v>
      </c>
      <c r="R925" t="str">
        <f t="shared" si="87"/>
        <v>jazz</v>
      </c>
      <c r="S925" s="10">
        <f t="shared" si="88"/>
        <v>41934.959756944445</v>
      </c>
      <c r="T925" s="10">
        <f t="shared" si="89"/>
        <v>41965.001423611116</v>
      </c>
    </row>
    <row r="926" spans="1:20" ht="42.6" customHeight="1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5">
        <f t="shared" si="84"/>
        <v>0.109</v>
      </c>
      <c r="P926" s="6">
        <f t="shared" si="85"/>
        <v>21.8</v>
      </c>
      <c r="Q926" t="str">
        <f t="shared" si="86"/>
        <v>music</v>
      </c>
      <c r="R926" t="str">
        <f t="shared" si="87"/>
        <v>jazz</v>
      </c>
      <c r="S926" s="10">
        <f t="shared" si="88"/>
        <v>41288.942928240744</v>
      </c>
      <c r="T926" s="10">
        <f t="shared" si="89"/>
        <v>41318.942928240744</v>
      </c>
    </row>
    <row r="927" spans="1:20" ht="42.6" customHeight="1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5">
        <f t="shared" si="84"/>
        <v>2.6666666666666668E-2</v>
      </c>
      <c r="P927" s="6">
        <f t="shared" si="85"/>
        <v>32</v>
      </c>
      <c r="Q927" t="str">
        <f t="shared" si="86"/>
        <v>music</v>
      </c>
      <c r="R927" t="str">
        <f t="shared" si="87"/>
        <v>jazz</v>
      </c>
      <c r="S927" s="10">
        <f t="shared" si="88"/>
        <v>41575.880914351852</v>
      </c>
      <c r="T927" s="10">
        <f t="shared" si="89"/>
        <v>41605.922581018516</v>
      </c>
    </row>
    <row r="928" spans="1:20" ht="42.6" customHeight="1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5">
        <f t="shared" si="84"/>
        <v>0</v>
      </c>
      <c r="P928" s="6" t="e">
        <f t="shared" si="85"/>
        <v>#DIV/0!</v>
      </c>
      <c r="Q928" t="str">
        <f t="shared" si="86"/>
        <v>music</v>
      </c>
      <c r="R928" t="str">
        <f t="shared" si="87"/>
        <v>jazz</v>
      </c>
      <c r="S928" s="10">
        <f t="shared" si="88"/>
        <v>40338.02002314815</v>
      </c>
      <c r="T928" s="10">
        <f t="shared" si="89"/>
        <v>40367.944444444445</v>
      </c>
    </row>
    <row r="929" spans="1:20" ht="42.6" customHeight="1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5">
        <f t="shared" si="84"/>
        <v>0</v>
      </c>
      <c r="P929" s="6" t="e">
        <f t="shared" si="85"/>
        <v>#DIV/0!</v>
      </c>
      <c r="Q929" t="str">
        <f t="shared" si="86"/>
        <v>music</v>
      </c>
      <c r="R929" t="str">
        <f t="shared" si="87"/>
        <v>jazz</v>
      </c>
      <c r="S929" s="10">
        <f t="shared" si="88"/>
        <v>41013.822858796295</v>
      </c>
      <c r="T929" s="10">
        <f t="shared" si="89"/>
        <v>41043.822858796295</v>
      </c>
    </row>
    <row r="930" spans="1:20" ht="42.6" customHeight="1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5">
        <f t="shared" si="84"/>
        <v>0.10862068965517241</v>
      </c>
      <c r="P930" s="6">
        <f t="shared" si="85"/>
        <v>56.25</v>
      </c>
      <c r="Q930" t="str">
        <f t="shared" si="86"/>
        <v>music</v>
      </c>
      <c r="R930" t="str">
        <f t="shared" si="87"/>
        <v>jazz</v>
      </c>
      <c r="S930" s="10">
        <f t="shared" si="88"/>
        <v>41180.86241898148</v>
      </c>
      <c r="T930" s="10">
        <f t="shared" si="89"/>
        <v>41231</v>
      </c>
    </row>
    <row r="931" spans="1:20" ht="42.6" customHeight="1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5">
        <f t="shared" si="84"/>
        <v>0</v>
      </c>
      <c r="P931" s="6" t="e">
        <f t="shared" si="85"/>
        <v>#DIV/0!</v>
      </c>
      <c r="Q931" t="str">
        <f t="shared" si="86"/>
        <v>music</v>
      </c>
      <c r="R931" t="str">
        <f t="shared" si="87"/>
        <v>jazz</v>
      </c>
      <c r="S931" s="10">
        <f t="shared" si="88"/>
        <v>40978.238067129627</v>
      </c>
      <c r="T931" s="10">
        <f t="shared" si="89"/>
        <v>41008.196400462963</v>
      </c>
    </row>
    <row r="932" spans="1:20" ht="42.6" customHeight="1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5">
        <f t="shared" si="84"/>
        <v>0.38333333333333336</v>
      </c>
      <c r="P932" s="6">
        <f t="shared" si="85"/>
        <v>69</v>
      </c>
      <c r="Q932" t="str">
        <f t="shared" si="86"/>
        <v>music</v>
      </c>
      <c r="R932" t="str">
        <f t="shared" si="87"/>
        <v>jazz</v>
      </c>
      <c r="S932" s="10">
        <f t="shared" si="88"/>
        <v>40312.915578703702</v>
      </c>
      <c r="T932" s="10">
        <f t="shared" si="89"/>
        <v>40354.897222222222</v>
      </c>
    </row>
    <row r="933" spans="1:20" ht="42.6" customHeight="1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5">
        <f t="shared" si="84"/>
        <v>6.5500000000000003E-2</v>
      </c>
      <c r="P933" s="6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0">
        <f t="shared" si="88"/>
        <v>41680.359976851854</v>
      </c>
      <c r="T933" s="10">
        <f t="shared" si="89"/>
        <v>41714.916666666664</v>
      </c>
    </row>
    <row r="934" spans="1:20" ht="42.6" customHeight="1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5">
        <f t="shared" si="84"/>
        <v>0.14536842105263159</v>
      </c>
      <c r="P934" s="6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0">
        <f t="shared" si="88"/>
        <v>41310.969270833331</v>
      </c>
      <c r="T934" s="10">
        <f t="shared" si="89"/>
        <v>41355.927604166667</v>
      </c>
    </row>
    <row r="935" spans="1:20" ht="42.6" customHeight="1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5">
        <f t="shared" si="84"/>
        <v>0.06</v>
      </c>
      <c r="P935" s="6">
        <f t="shared" si="85"/>
        <v>60</v>
      </c>
      <c r="Q935" t="str">
        <f t="shared" si="86"/>
        <v>music</v>
      </c>
      <c r="R935" t="str">
        <f t="shared" si="87"/>
        <v>jazz</v>
      </c>
      <c r="S935" s="10">
        <f t="shared" si="88"/>
        <v>41711.169085648151</v>
      </c>
      <c r="T935" s="10">
        <f t="shared" si="89"/>
        <v>41771.169085648151</v>
      </c>
    </row>
    <row r="936" spans="1:20" ht="42.6" customHeight="1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5">
        <f t="shared" si="84"/>
        <v>0.30399999999999999</v>
      </c>
      <c r="P936" s="6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0">
        <f t="shared" si="88"/>
        <v>41733.737083333333</v>
      </c>
      <c r="T936" s="10">
        <f t="shared" si="89"/>
        <v>41763.25</v>
      </c>
    </row>
    <row r="937" spans="1:20" ht="42.6" customHeight="1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5">
        <f t="shared" si="84"/>
        <v>1.4285714285714285E-2</v>
      </c>
      <c r="P937" s="6">
        <f t="shared" si="85"/>
        <v>25</v>
      </c>
      <c r="Q937" t="str">
        <f t="shared" si="86"/>
        <v>music</v>
      </c>
      <c r="R937" t="str">
        <f t="shared" si="87"/>
        <v>jazz</v>
      </c>
      <c r="S937" s="10">
        <f t="shared" si="88"/>
        <v>42368.333668981482</v>
      </c>
      <c r="T937" s="10">
        <f t="shared" si="89"/>
        <v>42398.333668981482</v>
      </c>
    </row>
    <row r="938" spans="1:20" ht="42.6" customHeight="1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5">
        <f t="shared" si="84"/>
        <v>0</v>
      </c>
      <c r="P938" s="6" t="e">
        <f t="shared" si="85"/>
        <v>#DIV/0!</v>
      </c>
      <c r="Q938" t="str">
        <f t="shared" si="86"/>
        <v>music</v>
      </c>
      <c r="R938" t="str">
        <f t="shared" si="87"/>
        <v>jazz</v>
      </c>
      <c r="S938" s="10">
        <f t="shared" si="88"/>
        <v>40883.024178240739</v>
      </c>
      <c r="T938" s="10">
        <f t="shared" si="89"/>
        <v>40926.833333333336</v>
      </c>
    </row>
    <row r="939" spans="1:20" ht="42.6" customHeight="1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5">
        <f t="shared" si="84"/>
        <v>1.1428571428571429E-2</v>
      </c>
      <c r="P939" s="6">
        <f t="shared" si="85"/>
        <v>20</v>
      </c>
      <c r="Q939" t="str">
        <f t="shared" si="86"/>
        <v>music</v>
      </c>
      <c r="R939" t="str">
        <f t="shared" si="87"/>
        <v>jazz</v>
      </c>
      <c r="S939" s="10">
        <f t="shared" si="88"/>
        <v>41551.798113425924</v>
      </c>
      <c r="T939" s="10">
        <f t="shared" si="89"/>
        <v>41581.839780092596</v>
      </c>
    </row>
    <row r="940" spans="1:20" ht="42.6" customHeight="1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5">
        <f t="shared" si="84"/>
        <v>3.5714285714285713E-3</v>
      </c>
      <c r="P940" s="6">
        <f t="shared" si="85"/>
        <v>25</v>
      </c>
      <c r="Q940" t="str">
        <f t="shared" si="86"/>
        <v>music</v>
      </c>
      <c r="R940" t="str">
        <f t="shared" si="87"/>
        <v>jazz</v>
      </c>
      <c r="S940" s="10">
        <f t="shared" si="88"/>
        <v>41124.479722222226</v>
      </c>
      <c r="T940" s="10">
        <f t="shared" si="89"/>
        <v>41154.479722222226</v>
      </c>
    </row>
    <row r="941" spans="1:20" ht="42.6" customHeight="1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5">
        <f t="shared" si="84"/>
        <v>1.4545454545454545E-2</v>
      </c>
      <c r="P941" s="6">
        <f t="shared" si="85"/>
        <v>20</v>
      </c>
      <c r="Q941" t="str">
        <f t="shared" si="86"/>
        <v>music</v>
      </c>
      <c r="R941" t="str">
        <f t="shared" si="87"/>
        <v>jazz</v>
      </c>
      <c r="S941" s="10">
        <f t="shared" si="88"/>
        <v>41416.763171296298</v>
      </c>
      <c r="T941" s="10">
        <f t="shared" si="89"/>
        <v>41455.831944444442</v>
      </c>
    </row>
    <row r="942" spans="1:20" ht="42.6" customHeight="1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5">
        <f t="shared" si="84"/>
        <v>0.17155555555555554</v>
      </c>
      <c r="P942" s="6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0">
        <f t="shared" si="88"/>
        <v>42182.008402777778</v>
      </c>
      <c r="T942" s="10">
        <f t="shared" si="89"/>
        <v>42227.008402777778</v>
      </c>
    </row>
    <row r="943" spans="1:20" ht="42.6" customHeight="1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5">
        <f t="shared" si="84"/>
        <v>2.3220000000000001E-2</v>
      </c>
      <c r="P943" s="6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0">
        <f t="shared" si="88"/>
        <v>42746.096585648149</v>
      </c>
      <c r="T943" s="10">
        <f t="shared" si="89"/>
        <v>42776.096585648149</v>
      </c>
    </row>
    <row r="944" spans="1:20" ht="42.6" customHeight="1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5">
        <f t="shared" si="84"/>
        <v>8.9066666666666669E-2</v>
      </c>
      <c r="P944" s="6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0">
        <f t="shared" si="88"/>
        <v>42382.843287037031</v>
      </c>
      <c r="T944" s="10">
        <f t="shared" si="89"/>
        <v>42418.843287037031</v>
      </c>
    </row>
    <row r="945" spans="1:20" ht="42.6" customHeight="1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5">
        <f t="shared" si="84"/>
        <v>9.633333333333334E-2</v>
      </c>
      <c r="P945" s="6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0">
        <f t="shared" si="88"/>
        <v>42673.66788194445</v>
      </c>
      <c r="T945" s="10">
        <f t="shared" si="89"/>
        <v>42703.709548611107</v>
      </c>
    </row>
    <row r="946" spans="1:20" ht="42.6" customHeight="1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5">
        <f t="shared" si="84"/>
        <v>0.13325999999999999</v>
      </c>
      <c r="P946" s="6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0">
        <f t="shared" si="88"/>
        <v>42444.583912037036</v>
      </c>
      <c r="T946" s="10">
        <f t="shared" si="89"/>
        <v>42478.583333333328</v>
      </c>
    </row>
    <row r="947" spans="1:20" ht="42.6" customHeight="1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5">
        <f t="shared" si="84"/>
        <v>2.4840000000000001E-2</v>
      </c>
      <c r="P947" s="6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0">
        <f t="shared" si="88"/>
        <v>42732.872986111113</v>
      </c>
      <c r="T947" s="10">
        <f t="shared" si="89"/>
        <v>42784.999305555553</v>
      </c>
    </row>
    <row r="948" spans="1:20" ht="42.6" customHeight="1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5">
        <f t="shared" si="84"/>
        <v>1.9066666666666666E-2</v>
      </c>
      <c r="P948" s="6">
        <f t="shared" si="85"/>
        <v>57.2</v>
      </c>
      <c r="Q948" t="str">
        <f t="shared" si="86"/>
        <v>technology</v>
      </c>
      <c r="R948" t="str">
        <f t="shared" si="87"/>
        <v>wearables</v>
      </c>
      <c r="S948" s="10">
        <f t="shared" si="88"/>
        <v>42592.750555555554</v>
      </c>
      <c r="T948" s="10">
        <f t="shared" si="89"/>
        <v>42622.750555555554</v>
      </c>
    </row>
    <row r="949" spans="1:20" ht="42.6" customHeight="1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5">
        <f t="shared" si="84"/>
        <v>0</v>
      </c>
      <c r="P949" s="6" t="e">
        <f t="shared" si="85"/>
        <v>#DIV/0!</v>
      </c>
      <c r="Q949" t="str">
        <f t="shared" si="86"/>
        <v>technology</v>
      </c>
      <c r="R949" t="str">
        <f t="shared" si="87"/>
        <v>wearables</v>
      </c>
      <c r="S949" s="10">
        <f t="shared" si="88"/>
        <v>42491.781319444446</v>
      </c>
      <c r="T949" s="10">
        <f t="shared" si="89"/>
        <v>42551.781319444446</v>
      </c>
    </row>
    <row r="950" spans="1:20" ht="42.6" customHeight="1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5">
        <f t="shared" si="84"/>
        <v>0.12</v>
      </c>
      <c r="P950" s="6">
        <f t="shared" si="85"/>
        <v>60</v>
      </c>
      <c r="Q950" t="str">
        <f t="shared" si="86"/>
        <v>technology</v>
      </c>
      <c r="R950" t="str">
        <f t="shared" si="87"/>
        <v>wearables</v>
      </c>
      <c r="S950" s="10">
        <f t="shared" si="88"/>
        <v>42411.828287037039</v>
      </c>
      <c r="T950" s="10">
        <f t="shared" si="89"/>
        <v>42441.828287037039</v>
      </c>
    </row>
    <row r="951" spans="1:20" ht="42.6" customHeight="1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5">
        <f t="shared" si="84"/>
        <v>1.3650000000000001E-2</v>
      </c>
      <c r="P951" s="6">
        <f t="shared" si="85"/>
        <v>39</v>
      </c>
      <c r="Q951" t="str">
        <f t="shared" si="86"/>
        <v>technology</v>
      </c>
      <c r="R951" t="str">
        <f t="shared" si="87"/>
        <v>wearables</v>
      </c>
      <c r="S951" s="10">
        <f t="shared" si="88"/>
        <v>42361.043703703705</v>
      </c>
      <c r="T951" s="10">
        <f t="shared" si="89"/>
        <v>42421.043703703705</v>
      </c>
    </row>
    <row r="952" spans="1:20" ht="42.6" customHeight="1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5">
        <f t="shared" si="84"/>
        <v>0.28039999999999998</v>
      </c>
      <c r="P952" s="6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0">
        <f t="shared" si="88"/>
        <v>42356.750706018516</v>
      </c>
      <c r="T952" s="10">
        <f t="shared" si="89"/>
        <v>42386.750706018516</v>
      </c>
    </row>
    <row r="953" spans="1:20" ht="42.6" customHeight="1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5">
        <f t="shared" si="84"/>
        <v>0.38390000000000002</v>
      </c>
      <c r="P953" s="6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0">
        <f t="shared" si="88"/>
        <v>42480.653611111105</v>
      </c>
      <c r="T953" s="10">
        <f t="shared" si="89"/>
        <v>42525.653611111105</v>
      </c>
    </row>
    <row r="954" spans="1:20" ht="42.6" customHeight="1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5">
        <f t="shared" si="84"/>
        <v>0.39942857142857141</v>
      </c>
      <c r="P954" s="6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0">
        <f t="shared" si="88"/>
        <v>42662.613564814819</v>
      </c>
      <c r="T954" s="10">
        <f t="shared" si="89"/>
        <v>42692.655231481483</v>
      </c>
    </row>
    <row r="955" spans="1:20" ht="42.6" customHeight="1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5">
        <f t="shared" si="84"/>
        <v>8.3999999999999995E-3</v>
      </c>
      <c r="P955" s="6">
        <f t="shared" si="85"/>
        <v>25.2</v>
      </c>
      <c r="Q955" t="str">
        <f t="shared" si="86"/>
        <v>technology</v>
      </c>
      <c r="R955" t="str">
        <f t="shared" si="87"/>
        <v>wearables</v>
      </c>
      <c r="S955" s="10">
        <f t="shared" si="88"/>
        <v>41999.164340277777</v>
      </c>
      <c r="T955" s="10">
        <f t="shared" si="89"/>
        <v>42029.164340277777</v>
      </c>
    </row>
    <row r="956" spans="1:20" ht="42.6" customHeight="1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5">
        <f t="shared" si="84"/>
        <v>0.43406666666666666</v>
      </c>
      <c r="P956" s="6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0">
        <f t="shared" si="88"/>
        <v>42194.833784722221</v>
      </c>
      <c r="T956" s="10">
        <f t="shared" si="89"/>
        <v>42236.833784722221</v>
      </c>
    </row>
    <row r="957" spans="1:20" ht="42.6" customHeight="1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5">
        <f t="shared" si="84"/>
        <v>5.6613333333333335E-2</v>
      </c>
      <c r="P957" s="6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0">
        <f t="shared" si="88"/>
        <v>42586.295138888891</v>
      </c>
      <c r="T957" s="10">
        <f t="shared" si="89"/>
        <v>42626.295138888891</v>
      </c>
    </row>
    <row r="958" spans="1:20" ht="42.6" customHeight="1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5">
        <f t="shared" si="84"/>
        <v>1.7219999999999999E-2</v>
      </c>
      <c r="P958" s="6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0">
        <f t="shared" si="88"/>
        <v>42060.913877314815</v>
      </c>
      <c r="T958" s="10">
        <f t="shared" si="89"/>
        <v>42120.872210648144</v>
      </c>
    </row>
    <row r="959" spans="1:20" ht="42.6" customHeight="1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5">
        <f t="shared" si="84"/>
        <v>1.9416666666666665E-2</v>
      </c>
      <c r="P959" s="6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0">
        <f t="shared" si="88"/>
        <v>42660.552465277782</v>
      </c>
      <c r="T959" s="10">
        <f t="shared" si="89"/>
        <v>42691.594131944439</v>
      </c>
    </row>
    <row r="960" spans="1:20" ht="42.6" customHeight="1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5">
        <f t="shared" si="84"/>
        <v>0.11328275684711328</v>
      </c>
      <c r="P960" s="6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0">
        <f t="shared" si="88"/>
        <v>42082.802812499998</v>
      </c>
      <c r="T960" s="10">
        <f t="shared" si="89"/>
        <v>42104.207638888889</v>
      </c>
    </row>
    <row r="961" spans="1:20" ht="42.6" customHeight="1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5">
        <f t="shared" si="84"/>
        <v>0.3886</v>
      </c>
      <c r="P961" s="6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0">
        <f t="shared" si="88"/>
        <v>41993.174363425926</v>
      </c>
      <c r="T961" s="10">
        <f t="shared" si="89"/>
        <v>42023.174363425926</v>
      </c>
    </row>
    <row r="962" spans="1:20" ht="42.6" customHeight="1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5">
        <f t="shared" si="84"/>
        <v>0.46100628930817611</v>
      </c>
      <c r="P962" s="6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10">
        <f t="shared" si="88"/>
        <v>42766.626793981486</v>
      </c>
      <c r="T962" s="10">
        <f t="shared" si="89"/>
        <v>42808.585127314815</v>
      </c>
    </row>
    <row r="963" spans="1:20" ht="42.6" customHeight="1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5">
        <f t="shared" ref="O963:O1026" si="90">E963/D963</f>
        <v>0.42188421052631581</v>
      </c>
      <c r="P963" s="6">
        <f t="shared" ref="P963:P1026" si="91">E963/L963</f>
        <v>364.35454545454547</v>
      </c>
      <c r="Q963" t="str">
        <f t="shared" ref="Q963:Q1026" si="92">LEFT(N963,(FIND("/",N963))-1)</f>
        <v>technology</v>
      </c>
      <c r="R963" t="str">
        <f t="shared" ref="R963:R1026" si="93">RIGHT(N963,LEN(N963)-FIND("/",N963))</f>
        <v>wearables</v>
      </c>
      <c r="S963" s="10">
        <f t="shared" ref="S963:S1026" si="94">(((J963/60)/60)/24)+DATE(1970,1,1)</f>
        <v>42740.693692129629</v>
      </c>
      <c r="T963" s="10">
        <f t="shared" ref="T963:T1026" si="95">(((I963/60)/60)/24)+DATE(1970,1,1)</f>
        <v>42786.791666666672</v>
      </c>
    </row>
    <row r="964" spans="1:20" ht="42.6" customHeight="1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5">
        <f t="shared" si="90"/>
        <v>0.2848</v>
      </c>
      <c r="P964" s="6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0">
        <f t="shared" si="94"/>
        <v>42373.712418981479</v>
      </c>
      <c r="T964" s="10">
        <f t="shared" si="95"/>
        <v>42411.712418981479</v>
      </c>
    </row>
    <row r="965" spans="1:20" ht="42.6" customHeight="1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5">
        <f t="shared" si="90"/>
        <v>1.0771428571428571E-2</v>
      </c>
      <c r="P965" s="6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0">
        <f t="shared" si="94"/>
        <v>42625.635636574079</v>
      </c>
      <c r="T965" s="10">
        <f t="shared" si="95"/>
        <v>42660.635636574079</v>
      </c>
    </row>
    <row r="966" spans="1:20" ht="42.6" customHeight="1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5">
        <f t="shared" si="90"/>
        <v>7.9909090909090902E-3</v>
      </c>
      <c r="P966" s="6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0">
        <f t="shared" si="94"/>
        <v>42208.628692129627</v>
      </c>
      <c r="T966" s="10">
        <f t="shared" si="95"/>
        <v>42248.628692129627</v>
      </c>
    </row>
    <row r="967" spans="1:20" ht="42.6" customHeight="1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5">
        <f t="shared" si="90"/>
        <v>1.192E-2</v>
      </c>
      <c r="P967" s="6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0">
        <f t="shared" si="94"/>
        <v>42637.016736111109</v>
      </c>
      <c r="T967" s="10">
        <f t="shared" si="95"/>
        <v>42669.165972222225</v>
      </c>
    </row>
    <row r="968" spans="1:20" ht="42.6" customHeight="1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5">
        <f t="shared" si="90"/>
        <v>0.14799999999999999</v>
      </c>
      <c r="P968" s="6">
        <f t="shared" si="91"/>
        <v>59.2</v>
      </c>
      <c r="Q968" t="str">
        <f t="shared" si="92"/>
        <v>technology</v>
      </c>
      <c r="R968" t="str">
        <f t="shared" si="93"/>
        <v>wearables</v>
      </c>
      <c r="S968" s="10">
        <f t="shared" si="94"/>
        <v>42619.635787037041</v>
      </c>
      <c r="T968" s="10">
        <f t="shared" si="95"/>
        <v>42649.635787037041</v>
      </c>
    </row>
    <row r="969" spans="1:20" ht="42.6" customHeight="1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5">
        <f t="shared" si="90"/>
        <v>0.17810000000000001</v>
      </c>
      <c r="P969" s="6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0">
        <f t="shared" si="94"/>
        <v>42422.254328703704</v>
      </c>
      <c r="T969" s="10">
        <f t="shared" si="95"/>
        <v>42482.21266203704</v>
      </c>
    </row>
    <row r="970" spans="1:20" ht="42.6" customHeight="1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5">
        <f t="shared" si="90"/>
        <v>1.325E-2</v>
      </c>
      <c r="P970" s="6">
        <f t="shared" si="91"/>
        <v>26.5</v>
      </c>
      <c r="Q970" t="str">
        <f t="shared" si="92"/>
        <v>technology</v>
      </c>
      <c r="R970" t="str">
        <f t="shared" si="93"/>
        <v>wearables</v>
      </c>
      <c r="S970" s="10">
        <f t="shared" si="94"/>
        <v>41836.847615740742</v>
      </c>
      <c r="T970" s="10">
        <f t="shared" si="95"/>
        <v>41866.847615740742</v>
      </c>
    </row>
    <row r="971" spans="1:20" ht="42.6" customHeight="1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5">
        <f t="shared" si="90"/>
        <v>0.46666666666666667</v>
      </c>
      <c r="P971" s="6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0">
        <f t="shared" si="94"/>
        <v>42742.30332175926</v>
      </c>
      <c r="T971" s="10">
        <f t="shared" si="95"/>
        <v>42775.30332175926</v>
      </c>
    </row>
    <row r="972" spans="1:20" ht="42.6" customHeight="1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5">
        <f t="shared" si="90"/>
        <v>0.4592</v>
      </c>
      <c r="P972" s="6">
        <f t="shared" si="91"/>
        <v>164</v>
      </c>
      <c r="Q972" t="str">
        <f t="shared" si="92"/>
        <v>technology</v>
      </c>
      <c r="R972" t="str">
        <f t="shared" si="93"/>
        <v>wearables</v>
      </c>
      <c r="S972" s="10">
        <f t="shared" si="94"/>
        <v>42721.220520833333</v>
      </c>
      <c r="T972" s="10">
        <f t="shared" si="95"/>
        <v>42758.207638888889</v>
      </c>
    </row>
    <row r="973" spans="1:20" ht="42.6" customHeight="1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5">
        <f t="shared" si="90"/>
        <v>2.2599999999999999E-3</v>
      </c>
      <c r="P973" s="6">
        <f t="shared" si="91"/>
        <v>45.2</v>
      </c>
      <c r="Q973" t="str">
        <f t="shared" si="92"/>
        <v>technology</v>
      </c>
      <c r="R973" t="str">
        <f t="shared" si="93"/>
        <v>wearables</v>
      </c>
      <c r="S973" s="10">
        <f t="shared" si="94"/>
        <v>42111.709027777775</v>
      </c>
      <c r="T973" s="10">
        <f t="shared" si="95"/>
        <v>42156.709027777775</v>
      </c>
    </row>
    <row r="974" spans="1:20" ht="42.6" customHeight="1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5">
        <f t="shared" si="90"/>
        <v>0.34625</v>
      </c>
      <c r="P974" s="6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0">
        <f t="shared" si="94"/>
        <v>41856.865717592591</v>
      </c>
      <c r="T974" s="10">
        <f t="shared" si="95"/>
        <v>41886.290972222225</v>
      </c>
    </row>
    <row r="975" spans="1:20" ht="42.6" customHeight="1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5">
        <f t="shared" si="90"/>
        <v>2.0549999999999999E-2</v>
      </c>
      <c r="P975" s="6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0">
        <f t="shared" si="94"/>
        <v>42257.014965277776</v>
      </c>
      <c r="T975" s="10">
        <f t="shared" si="95"/>
        <v>42317.056631944448</v>
      </c>
    </row>
    <row r="976" spans="1:20" ht="42.6" customHeight="1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5">
        <f t="shared" si="90"/>
        <v>5.5999999999999999E-3</v>
      </c>
      <c r="P976" s="6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0">
        <f t="shared" si="94"/>
        <v>42424.749490740738</v>
      </c>
      <c r="T976" s="10">
        <f t="shared" si="95"/>
        <v>42454.707824074074</v>
      </c>
    </row>
    <row r="977" spans="1:20" ht="42.6" customHeight="1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5">
        <f t="shared" si="90"/>
        <v>2.6069999999999999E-2</v>
      </c>
      <c r="P977" s="6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0">
        <f t="shared" si="94"/>
        <v>42489.696585648147</v>
      </c>
      <c r="T977" s="10">
        <f t="shared" si="95"/>
        <v>42549.696585648147</v>
      </c>
    </row>
    <row r="978" spans="1:20" ht="42.6" customHeight="1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5">
        <f t="shared" si="90"/>
        <v>1.9259999999999999E-2</v>
      </c>
      <c r="P978" s="6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0">
        <f t="shared" si="94"/>
        <v>42185.058993055558</v>
      </c>
      <c r="T978" s="10">
        <f t="shared" si="95"/>
        <v>42230.058993055558</v>
      </c>
    </row>
    <row r="979" spans="1:20" ht="42.6" customHeight="1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5">
        <f t="shared" si="90"/>
        <v>0.33666666666666667</v>
      </c>
      <c r="P979" s="6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0">
        <f t="shared" si="94"/>
        <v>42391.942094907412</v>
      </c>
      <c r="T979" s="10">
        <f t="shared" si="95"/>
        <v>42421.942094907412</v>
      </c>
    </row>
    <row r="980" spans="1:20" ht="42.6" customHeight="1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5">
        <f t="shared" si="90"/>
        <v>0.5626326718299024</v>
      </c>
      <c r="P980" s="6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0">
        <f t="shared" si="94"/>
        <v>42395.309039351851</v>
      </c>
      <c r="T980" s="10">
        <f t="shared" si="95"/>
        <v>42425.309039351851</v>
      </c>
    </row>
    <row r="981" spans="1:20" ht="42.6" customHeight="1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5">
        <f t="shared" si="90"/>
        <v>0.82817600000000002</v>
      </c>
      <c r="P981" s="6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0">
        <f t="shared" si="94"/>
        <v>42506.416990740734</v>
      </c>
      <c r="T981" s="10">
        <f t="shared" si="95"/>
        <v>42541.790972222225</v>
      </c>
    </row>
    <row r="982" spans="1:20" ht="42.6" customHeight="1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5">
        <f t="shared" si="90"/>
        <v>0.14860000000000001</v>
      </c>
      <c r="P982" s="6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0">
        <f t="shared" si="94"/>
        <v>41928.904189814813</v>
      </c>
      <c r="T982" s="10">
        <f t="shared" si="95"/>
        <v>41973.945856481485</v>
      </c>
    </row>
    <row r="983" spans="1:20" ht="42.6" customHeight="1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5">
        <f t="shared" si="90"/>
        <v>1.2375123751237513E-4</v>
      </c>
      <c r="P983" s="6">
        <f t="shared" si="91"/>
        <v>2.75</v>
      </c>
      <c r="Q983" t="str">
        <f t="shared" si="92"/>
        <v>technology</v>
      </c>
      <c r="R983" t="str">
        <f t="shared" si="93"/>
        <v>wearables</v>
      </c>
      <c r="S983" s="10">
        <f t="shared" si="94"/>
        <v>41830.947013888886</v>
      </c>
      <c r="T983" s="10">
        <f t="shared" si="95"/>
        <v>41860.947013888886</v>
      </c>
    </row>
    <row r="984" spans="1:20" ht="42.6" customHeight="1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5">
        <f t="shared" si="90"/>
        <v>1.7142857142857143E-4</v>
      </c>
      <c r="P984" s="6">
        <f t="shared" si="91"/>
        <v>1</v>
      </c>
      <c r="Q984" t="str">
        <f t="shared" si="92"/>
        <v>technology</v>
      </c>
      <c r="R984" t="str">
        <f t="shared" si="93"/>
        <v>wearables</v>
      </c>
      <c r="S984" s="10">
        <f t="shared" si="94"/>
        <v>42615.753310185188</v>
      </c>
      <c r="T984" s="10">
        <f t="shared" si="95"/>
        <v>42645.753310185188</v>
      </c>
    </row>
    <row r="985" spans="1:20" ht="42.6" customHeight="1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5">
        <f t="shared" si="90"/>
        <v>0.2950613611721471</v>
      </c>
      <c r="P985" s="6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0">
        <f t="shared" si="94"/>
        <v>42574.667650462965</v>
      </c>
      <c r="T985" s="10">
        <f t="shared" si="95"/>
        <v>42605.870833333334</v>
      </c>
    </row>
    <row r="986" spans="1:20" ht="42.6" customHeight="1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5">
        <f t="shared" si="90"/>
        <v>1.06E-2</v>
      </c>
      <c r="P986" s="6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0">
        <f t="shared" si="94"/>
        <v>42061.11583333333</v>
      </c>
      <c r="T986" s="10">
        <f t="shared" si="95"/>
        <v>42091.074166666673</v>
      </c>
    </row>
    <row r="987" spans="1:20" ht="42.6" customHeight="1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5">
        <f t="shared" si="90"/>
        <v>6.2933333333333327E-2</v>
      </c>
      <c r="P987" s="6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0">
        <f t="shared" si="94"/>
        <v>42339.967708333337</v>
      </c>
      <c r="T987" s="10">
        <f t="shared" si="95"/>
        <v>42369.958333333328</v>
      </c>
    </row>
    <row r="988" spans="1:20" ht="42.6" customHeight="1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5">
        <f t="shared" si="90"/>
        <v>0.1275</v>
      </c>
      <c r="P988" s="6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0">
        <f t="shared" si="94"/>
        <v>42324.767361111109</v>
      </c>
      <c r="T988" s="10">
        <f t="shared" si="95"/>
        <v>42379</v>
      </c>
    </row>
    <row r="989" spans="1:20" ht="42.6" customHeight="1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5">
        <f t="shared" si="90"/>
        <v>0.13220000000000001</v>
      </c>
      <c r="P989" s="6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0">
        <f t="shared" si="94"/>
        <v>41773.294560185182</v>
      </c>
      <c r="T989" s="10">
        <f t="shared" si="95"/>
        <v>41813.294560185182</v>
      </c>
    </row>
    <row r="990" spans="1:20" ht="42.6" customHeight="1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5">
        <f t="shared" si="90"/>
        <v>0</v>
      </c>
      <c r="P990" s="6" t="e">
        <f t="shared" si="91"/>
        <v>#DIV/0!</v>
      </c>
      <c r="Q990" t="str">
        <f t="shared" si="92"/>
        <v>technology</v>
      </c>
      <c r="R990" t="str">
        <f t="shared" si="93"/>
        <v>wearables</v>
      </c>
      <c r="S990" s="10">
        <f t="shared" si="94"/>
        <v>42614.356770833328</v>
      </c>
      <c r="T990" s="10">
        <f t="shared" si="95"/>
        <v>42644.356770833328</v>
      </c>
    </row>
    <row r="991" spans="1:20" ht="42.6" customHeight="1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5">
        <f t="shared" si="90"/>
        <v>0.16769999999999999</v>
      </c>
      <c r="P991" s="6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0">
        <f t="shared" si="94"/>
        <v>42611.933969907404</v>
      </c>
      <c r="T991" s="10">
        <f t="shared" si="95"/>
        <v>42641.933969907404</v>
      </c>
    </row>
    <row r="992" spans="1:20" ht="42.6" customHeight="1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5">
        <f t="shared" si="90"/>
        <v>1.0399999999999999E-3</v>
      </c>
      <c r="P992" s="6">
        <f t="shared" si="91"/>
        <v>13</v>
      </c>
      <c r="Q992" t="str">
        <f t="shared" si="92"/>
        <v>technology</v>
      </c>
      <c r="R992" t="str">
        <f t="shared" si="93"/>
        <v>wearables</v>
      </c>
      <c r="S992" s="10">
        <f t="shared" si="94"/>
        <v>41855.784305555557</v>
      </c>
      <c r="T992" s="10">
        <f t="shared" si="95"/>
        <v>41885.784305555557</v>
      </c>
    </row>
    <row r="993" spans="1:20" ht="42.6" customHeight="1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5">
        <f t="shared" si="90"/>
        <v>4.24E-2</v>
      </c>
      <c r="P993" s="6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0">
        <f t="shared" si="94"/>
        <v>42538.75680555556</v>
      </c>
      <c r="T993" s="10">
        <f t="shared" si="95"/>
        <v>42563.785416666666</v>
      </c>
    </row>
    <row r="994" spans="1:20" ht="42.6" customHeight="1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5">
        <f t="shared" si="90"/>
        <v>4.6699999999999997E-3</v>
      </c>
      <c r="P994" s="6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0">
        <f t="shared" si="94"/>
        <v>42437.924988425926</v>
      </c>
      <c r="T994" s="10">
        <f t="shared" si="95"/>
        <v>42497.883321759262</v>
      </c>
    </row>
    <row r="995" spans="1:20" ht="42.6" customHeight="1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5">
        <f t="shared" si="90"/>
        <v>0.25087142857142858</v>
      </c>
      <c r="P995" s="6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0">
        <f t="shared" si="94"/>
        <v>42652.964907407411</v>
      </c>
      <c r="T995" s="10">
        <f t="shared" si="95"/>
        <v>42686.208333333328</v>
      </c>
    </row>
    <row r="996" spans="1:20" ht="42.6" customHeight="1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5">
        <f t="shared" si="90"/>
        <v>2.3345000000000001E-2</v>
      </c>
      <c r="P996" s="6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0">
        <f t="shared" si="94"/>
        <v>41921.263078703705</v>
      </c>
      <c r="T996" s="10">
        <f t="shared" si="95"/>
        <v>41973.957638888889</v>
      </c>
    </row>
    <row r="997" spans="1:20" ht="42.6" customHeight="1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5">
        <f t="shared" si="90"/>
        <v>7.2599999999999998E-2</v>
      </c>
      <c r="P997" s="6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0">
        <f t="shared" si="94"/>
        <v>41947.940740740742</v>
      </c>
      <c r="T997" s="10">
        <f t="shared" si="95"/>
        <v>41972.666666666672</v>
      </c>
    </row>
    <row r="998" spans="1:20" ht="42.6" customHeight="1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5">
        <f t="shared" si="90"/>
        <v>1.6250000000000001E-2</v>
      </c>
      <c r="P998" s="6">
        <f t="shared" si="91"/>
        <v>13</v>
      </c>
      <c r="Q998" t="str">
        <f t="shared" si="92"/>
        <v>technology</v>
      </c>
      <c r="R998" t="str">
        <f t="shared" si="93"/>
        <v>wearables</v>
      </c>
      <c r="S998" s="10">
        <f t="shared" si="94"/>
        <v>41817.866435185184</v>
      </c>
      <c r="T998" s="10">
        <f t="shared" si="95"/>
        <v>41847.643750000003</v>
      </c>
    </row>
    <row r="999" spans="1:20" ht="42.6" customHeight="1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5">
        <f t="shared" si="90"/>
        <v>1.2999999999999999E-2</v>
      </c>
      <c r="P999" s="6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0">
        <f t="shared" si="94"/>
        <v>41941.10297453704</v>
      </c>
      <c r="T999" s="10">
        <f t="shared" si="95"/>
        <v>41971.144641203704</v>
      </c>
    </row>
    <row r="1000" spans="1:20" ht="42.6" customHeight="1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5">
        <f t="shared" si="90"/>
        <v>0.58558333333333334</v>
      </c>
      <c r="P1000" s="6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0">
        <f t="shared" si="94"/>
        <v>42282.168993055559</v>
      </c>
      <c r="T1000" s="10">
        <f t="shared" si="95"/>
        <v>42327.210659722223</v>
      </c>
    </row>
    <row r="1001" spans="1:20" ht="42.6" customHeight="1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5">
        <f t="shared" si="90"/>
        <v>7.7886666666666673E-2</v>
      </c>
      <c r="P1001" s="6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0">
        <f t="shared" si="94"/>
        <v>41926.29965277778</v>
      </c>
      <c r="T1001" s="10">
        <f t="shared" si="95"/>
        <v>41956.334722222222</v>
      </c>
    </row>
    <row r="1002" spans="1:20" ht="42.6" hidden="1" customHeight="1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5">
        <f t="shared" si="90"/>
        <v>2.2157147647256063E-2</v>
      </c>
      <c r="P1002" s="6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0">
        <f t="shared" si="94"/>
        <v>42749.059722222228</v>
      </c>
      <c r="T1002" s="10">
        <f t="shared" si="95"/>
        <v>42809.018055555556</v>
      </c>
    </row>
    <row r="1003" spans="1:20" ht="42.6" hidden="1" customHeight="1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5">
        <f t="shared" si="90"/>
        <v>1.04</v>
      </c>
      <c r="P1003" s="6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0">
        <f t="shared" si="94"/>
        <v>42720.720057870371</v>
      </c>
      <c r="T1003" s="10">
        <f t="shared" si="95"/>
        <v>42765.720057870371</v>
      </c>
    </row>
    <row r="1004" spans="1:20" ht="42.6" hidden="1" customHeight="1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5">
        <f t="shared" si="90"/>
        <v>0.29602960296029601</v>
      </c>
      <c r="P1004" s="6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0">
        <f t="shared" si="94"/>
        <v>42325.684189814812</v>
      </c>
      <c r="T1004" s="10">
        <f t="shared" si="95"/>
        <v>42355.249305555553</v>
      </c>
    </row>
    <row r="1005" spans="1:20" ht="42.6" hidden="1" customHeight="1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5">
        <f t="shared" si="90"/>
        <v>0.16055</v>
      </c>
      <c r="P1005" s="6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0">
        <f t="shared" si="94"/>
        <v>42780.709039351852</v>
      </c>
      <c r="T1005" s="10">
        <f t="shared" si="95"/>
        <v>42810.667372685188</v>
      </c>
    </row>
    <row r="1006" spans="1:20" ht="42.6" hidden="1" customHeight="1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5">
        <f t="shared" si="90"/>
        <v>0.82208000000000003</v>
      </c>
      <c r="P1006" s="6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0">
        <f t="shared" si="94"/>
        <v>42388.708645833336</v>
      </c>
      <c r="T1006" s="10">
        <f t="shared" si="95"/>
        <v>42418.708645833336</v>
      </c>
    </row>
    <row r="1007" spans="1:20" ht="42.6" hidden="1" customHeight="1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5">
        <f t="shared" si="90"/>
        <v>0.75051000000000001</v>
      </c>
      <c r="P1007" s="6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0">
        <f t="shared" si="94"/>
        <v>42276.624803240738</v>
      </c>
      <c r="T1007" s="10">
        <f t="shared" si="95"/>
        <v>42307.624803240738</v>
      </c>
    </row>
    <row r="1008" spans="1:20" ht="42.6" hidden="1" customHeight="1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5">
        <f t="shared" si="90"/>
        <v>5.8500000000000003E-2</v>
      </c>
      <c r="P1008" s="6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0">
        <f t="shared" si="94"/>
        <v>41977.040185185186</v>
      </c>
      <c r="T1008" s="10">
        <f t="shared" si="95"/>
        <v>41985.299305555556</v>
      </c>
    </row>
    <row r="1009" spans="1:20" ht="42.6" hidden="1" customHeight="1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5">
        <f t="shared" si="90"/>
        <v>0.44319999999999998</v>
      </c>
      <c r="P1009" s="6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0">
        <f t="shared" si="94"/>
        <v>42676.583599537036</v>
      </c>
      <c r="T1009" s="10">
        <f t="shared" si="95"/>
        <v>42718.6252662037</v>
      </c>
    </row>
    <row r="1010" spans="1:20" ht="42.6" hidden="1" customHeight="1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5">
        <f t="shared" si="90"/>
        <v>2.6737967914438501E-3</v>
      </c>
      <c r="P1010" s="6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0">
        <f t="shared" si="94"/>
        <v>42702.809201388889</v>
      </c>
      <c r="T1010" s="10">
        <f t="shared" si="95"/>
        <v>42732.809201388889</v>
      </c>
    </row>
    <row r="1011" spans="1:20" ht="42.6" hidden="1" customHeight="1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5">
        <f t="shared" si="90"/>
        <v>0.1313</v>
      </c>
      <c r="P1011" s="6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0">
        <f t="shared" si="94"/>
        <v>42510.604699074072</v>
      </c>
      <c r="T1011" s="10">
        <f t="shared" si="95"/>
        <v>42540.604699074072</v>
      </c>
    </row>
    <row r="1012" spans="1:20" ht="42.6" hidden="1" customHeight="1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5">
        <f t="shared" si="90"/>
        <v>1.9088937093275488E-3</v>
      </c>
      <c r="P1012" s="6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0">
        <f t="shared" si="94"/>
        <v>42561.829421296294</v>
      </c>
      <c r="T1012" s="10">
        <f t="shared" si="95"/>
        <v>42618.124305555553</v>
      </c>
    </row>
    <row r="1013" spans="1:20" ht="42.6" hidden="1" customHeight="1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5">
        <f t="shared" si="90"/>
        <v>3.7499999999999999E-3</v>
      </c>
      <c r="P1013" s="6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0">
        <f t="shared" si="94"/>
        <v>41946.898090277777</v>
      </c>
      <c r="T1013" s="10">
        <f t="shared" si="95"/>
        <v>41991.898090277777</v>
      </c>
    </row>
    <row r="1014" spans="1:20" ht="42.6" hidden="1" customHeight="1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5">
        <f t="shared" si="90"/>
        <v>215.35021</v>
      </c>
      <c r="P1014" s="6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0">
        <f t="shared" si="94"/>
        <v>42714.440416666665</v>
      </c>
      <c r="T1014" s="10">
        <f t="shared" si="95"/>
        <v>42759.440416666665</v>
      </c>
    </row>
    <row r="1015" spans="1:20" ht="42.6" hidden="1" customHeight="1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5">
        <f t="shared" si="90"/>
        <v>0.34527999999999998</v>
      </c>
      <c r="P1015" s="6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0">
        <f t="shared" si="94"/>
        <v>42339.833981481483</v>
      </c>
      <c r="T1015" s="10">
        <f t="shared" si="95"/>
        <v>42367.833333333328</v>
      </c>
    </row>
    <row r="1016" spans="1:20" ht="42.6" hidden="1" customHeight="1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5">
        <f t="shared" si="90"/>
        <v>0.30599999999999999</v>
      </c>
      <c r="P1016" s="6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0">
        <f t="shared" si="94"/>
        <v>41955.002488425926</v>
      </c>
      <c r="T1016" s="10">
        <f t="shared" si="95"/>
        <v>42005.002488425926</v>
      </c>
    </row>
    <row r="1017" spans="1:20" ht="42.6" hidden="1" customHeight="1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5">
        <f t="shared" si="90"/>
        <v>2.6666666666666668E-2</v>
      </c>
      <c r="P1017" s="6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0">
        <f t="shared" si="94"/>
        <v>42303.878414351857</v>
      </c>
      <c r="T1017" s="10">
        <f t="shared" si="95"/>
        <v>42333.920081018514</v>
      </c>
    </row>
    <row r="1018" spans="1:20" ht="42.6" hidden="1" customHeight="1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5">
        <f t="shared" si="90"/>
        <v>2.8420000000000001E-2</v>
      </c>
      <c r="P1018" s="6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0">
        <f t="shared" si="94"/>
        <v>42422.107129629629</v>
      </c>
      <c r="T1018" s="10">
        <f t="shared" si="95"/>
        <v>42467.065462962957</v>
      </c>
    </row>
    <row r="1019" spans="1:20" ht="42.6" hidden="1" customHeight="1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5">
        <f t="shared" si="90"/>
        <v>0.22878799999999999</v>
      </c>
      <c r="P1019" s="6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0">
        <f t="shared" si="94"/>
        <v>42289.675173611111</v>
      </c>
      <c r="T1019" s="10">
        <f t="shared" si="95"/>
        <v>42329.716840277775</v>
      </c>
    </row>
    <row r="1020" spans="1:20" ht="42.6" hidden="1" customHeight="1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5">
        <f t="shared" si="90"/>
        <v>3.1050000000000001E-2</v>
      </c>
      <c r="P1020" s="6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0">
        <f t="shared" si="94"/>
        <v>42535.492280092592</v>
      </c>
      <c r="T1020" s="10">
        <f t="shared" si="95"/>
        <v>42565.492280092592</v>
      </c>
    </row>
    <row r="1021" spans="1:20" ht="42.6" hidden="1" customHeight="1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5">
        <f t="shared" si="90"/>
        <v>0.47333333333333333</v>
      </c>
      <c r="P1021" s="6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0">
        <f t="shared" si="94"/>
        <v>42009.973946759259</v>
      </c>
      <c r="T1021" s="10">
        <f t="shared" si="95"/>
        <v>42039.973946759259</v>
      </c>
    </row>
    <row r="1022" spans="1:20" ht="42.6" hidden="1" customHeight="1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5">
        <f t="shared" si="90"/>
        <v>2.0554838709677421</v>
      </c>
      <c r="P1022" s="6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10">
        <f t="shared" si="94"/>
        <v>42127.069548611107</v>
      </c>
      <c r="T1022" s="10">
        <f t="shared" si="95"/>
        <v>42157.032638888893</v>
      </c>
    </row>
    <row r="1023" spans="1:20" ht="42.6" hidden="1" customHeight="1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5">
        <f t="shared" si="90"/>
        <v>3.5180366666666667</v>
      </c>
      <c r="P1023" s="6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10">
        <f t="shared" si="94"/>
        <v>42271.251979166671</v>
      </c>
      <c r="T1023" s="10">
        <f t="shared" si="95"/>
        <v>42294.166666666672</v>
      </c>
    </row>
    <row r="1024" spans="1:20" ht="42.6" hidden="1" customHeight="1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5">
        <f t="shared" si="90"/>
        <v>1.149</v>
      </c>
      <c r="P1024" s="6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10">
        <f t="shared" si="94"/>
        <v>42111.646724537044</v>
      </c>
      <c r="T1024" s="10">
        <f t="shared" si="95"/>
        <v>42141.646724537044</v>
      </c>
    </row>
    <row r="1025" spans="1:20" ht="42.6" hidden="1" customHeight="1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5">
        <f t="shared" si="90"/>
        <v>2.3715000000000002</v>
      </c>
      <c r="P1025" s="6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10">
        <f t="shared" si="94"/>
        <v>42145.919687500005</v>
      </c>
      <c r="T1025" s="10">
        <f t="shared" si="95"/>
        <v>42175.919687500005</v>
      </c>
    </row>
    <row r="1026" spans="1:20" ht="42.6" hidden="1" customHeight="1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5">
        <f t="shared" si="90"/>
        <v>1.1863774999999999</v>
      </c>
      <c r="P1026" s="6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10">
        <f t="shared" si="94"/>
        <v>42370.580590277779</v>
      </c>
      <c r="T1026" s="10">
        <f t="shared" si="95"/>
        <v>42400.580590277779</v>
      </c>
    </row>
    <row r="1027" spans="1:20" ht="42.6" hidden="1" customHeight="1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5">
        <f t="shared" ref="O1027:O1090" si="96">E1027/D1027</f>
        <v>1.099283142857143</v>
      </c>
      <c r="P1027" s="6">
        <f t="shared" ref="P1027:P1090" si="97">E1027/L1027</f>
        <v>71.848571428571432</v>
      </c>
      <c r="Q1027" t="str">
        <f t="shared" ref="Q1027:Q1090" si="98">LEFT(N1027,(FIND("/",N1027))-1)</f>
        <v>music</v>
      </c>
      <c r="R1027" t="str">
        <f t="shared" ref="R1027:R1090" si="99">RIGHT(N1027,LEN(N1027)-FIND("/",N1027))</f>
        <v>electronic music</v>
      </c>
      <c r="S1027" s="10">
        <f t="shared" ref="S1027:S1090" si="100">(((J1027/60)/60)/24)+DATE(1970,1,1)</f>
        <v>42049.833761574075</v>
      </c>
      <c r="T1027" s="10">
        <f t="shared" ref="T1027:T1090" si="101">(((I1027/60)/60)/24)+DATE(1970,1,1)</f>
        <v>42079.792094907403</v>
      </c>
    </row>
    <row r="1028" spans="1:20" ht="42.6" hidden="1" customHeight="1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5">
        <f t="shared" si="96"/>
        <v>1.0000828571428571</v>
      </c>
      <c r="P1028" s="6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10">
        <f t="shared" si="100"/>
        <v>42426.407592592594</v>
      </c>
      <c r="T1028" s="10">
        <f t="shared" si="101"/>
        <v>42460.365925925929</v>
      </c>
    </row>
    <row r="1029" spans="1:20" ht="42.6" hidden="1" customHeight="1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5">
        <f t="shared" si="96"/>
        <v>1.0309292094387414</v>
      </c>
      <c r="P1029" s="6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10">
        <f t="shared" si="100"/>
        <v>41905.034108796295</v>
      </c>
      <c r="T1029" s="10">
        <f t="shared" si="101"/>
        <v>41935.034108796295</v>
      </c>
    </row>
    <row r="1030" spans="1:20" ht="42.6" hidden="1" customHeight="1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5">
        <f t="shared" si="96"/>
        <v>1.1727000000000001</v>
      </c>
      <c r="P1030" s="6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10">
        <f t="shared" si="100"/>
        <v>42755.627372685187</v>
      </c>
      <c r="T1030" s="10">
        <f t="shared" si="101"/>
        <v>42800.833333333328</v>
      </c>
    </row>
    <row r="1031" spans="1:20" ht="42.6" hidden="1" customHeight="1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5">
        <f t="shared" si="96"/>
        <v>1.1175999999999999</v>
      </c>
      <c r="P1031" s="6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10">
        <f t="shared" si="100"/>
        <v>42044.711886574078</v>
      </c>
      <c r="T1031" s="10">
        <f t="shared" si="101"/>
        <v>42098.915972222225</v>
      </c>
    </row>
    <row r="1032" spans="1:20" ht="42.6" hidden="1" customHeight="1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5">
        <f t="shared" si="96"/>
        <v>3.4209999999999998</v>
      </c>
      <c r="P1032" s="6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10">
        <f t="shared" si="100"/>
        <v>42611.483206018514</v>
      </c>
      <c r="T1032" s="10">
        <f t="shared" si="101"/>
        <v>42625.483206018514</v>
      </c>
    </row>
    <row r="1033" spans="1:20" ht="42.6" hidden="1" customHeight="1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5">
        <f t="shared" si="96"/>
        <v>1.0740000000000001</v>
      </c>
      <c r="P1033" s="6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10">
        <f t="shared" si="100"/>
        <v>42324.764004629629</v>
      </c>
      <c r="T1033" s="10">
        <f t="shared" si="101"/>
        <v>42354.764004629629</v>
      </c>
    </row>
    <row r="1034" spans="1:20" ht="42.6" hidden="1" customHeight="1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5">
        <f t="shared" si="96"/>
        <v>1.0849703703703704</v>
      </c>
      <c r="P1034" s="6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10">
        <f t="shared" si="100"/>
        <v>42514.666956018518</v>
      </c>
      <c r="T1034" s="10">
        <f t="shared" si="101"/>
        <v>42544.666956018518</v>
      </c>
    </row>
    <row r="1035" spans="1:20" ht="42.6" hidden="1" customHeight="1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5">
        <f t="shared" si="96"/>
        <v>1.0286144578313252</v>
      </c>
      <c r="P1035" s="6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10">
        <f t="shared" si="100"/>
        <v>42688.732407407413</v>
      </c>
      <c r="T1035" s="10">
        <f t="shared" si="101"/>
        <v>42716.732407407413</v>
      </c>
    </row>
    <row r="1036" spans="1:20" ht="42.6" hidden="1" customHeight="1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5">
        <f t="shared" si="96"/>
        <v>1.3000180000000001</v>
      </c>
      <c r="P1036" s="6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10">
        <f t="shared" si="100"/>
        <v>42555.166712962964</v>
      </c>
      <c r="T1036" s="10">
        <f t="shared" si="101"/>
        <v>42587.165972222225</v>
      </c>
    </row>
    <row r="1037" spans="1:20" ht="42.6" hidden="1" customHeight="1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5">
        <f t="shared" si="96"/>
        <v>1.0765217391304347</v>
      </c>
      <c r="P1037" s="6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10">
        <f t="shared" si="100"/>
        <v>42016.641435185185</v>
      </c>
      <c r="T1037" s="10">
        <f t="shared" si="101"/>
        <v>42046.641435185185</v>
      </c>
    </row>
    <row r="1038" spans="1:20" ht="42.6" hidden="1" customHeight="1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5">
        <f t="shared" si="96"/>
        <v>1.1236044444444444</v>
      </c>
      <c r="P1038" s="6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10">
        <f t="shared" si="100"/>
        <v>41249.448958333334</v>
      </c>
      <c r="T1038" s="10">
        <f t="shared" si="101"/>
        <v>41281.333333333336</v>
      </c>
    </row>
    <row r="1039" spans="1:20" ht="42.6" hidden="1" customHeight="1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5">
        <f t="shared" si="96"/>
        <v>1.0209999999999999</v>
      </c>
      <c r="P1039" s="6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10">
        <f t="shared" si="100"/>
        <v>42119.822476851856</v>
      </c>
      <c r="T1039" s="10">
        <f t="shared" si="101"/>
        <v>42142.208333333328</v>
      </c>
    </row>
    <row r="1040" spans="1:20" ht="42.6" hidden="1" customHeight="1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5">
        <f t="shared" si="96"/>
        <v>1.4533333333333334</v>
      </c>
      <c r="P1040" s="6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10">
        <f t="shared" si="100"/>
        <v>42418.231747685189</v>
      </c>
      <c r="T1040" s="10">
        <f t="shared" si="101"/>
        <v>42448.190081018518</v>
      </c>
    </row>
    <row r="1041" spans="1:20" ht="42.6" hidden="1" customHeight="1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5">
        <f t="shared" si="96"/>
        <v>1.282</v>
      </c>
      <c r="P1041" s="6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10">
        <f t="shared" si="100"/>
        <v>42692.109328703707</v>
      </c>
      <c r="T1041" s="10">
        <f t="shared" si="101"/>
        <v>42717.332638888889</v>
      </c>
    </row>
    <row r="1042" spans="1:20" ht="42.6" hidden="1" customHeight="1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5">
        <f t="shared" si="96"/>
        <v>2.9411764705882353E-3</v>
      </c>
      <c r="P1042" s="6">
        <f t="shared" si="97"/>
        <v>250</v>
      </c>
      <c r="Q1042" t="str">
        <f t="shared" si="98"/>
        <v>journalism</v>
      </c>
      <c r="R1042" t="str">
        <f t="shared" si="99"/>
        <v>audio</v>
      </c>
      <c r="S1042" s="10">
        <f t="shared" si="100"/>
        <v>42579.708437499998</v>
      </c>
      <c r="T1042" s="10">
        <f t="shared" si="101"/>
        <v>42609.708437499998</v>
      </c>
    </row>
    <row r="1043" spans="1:20" ht="42.6" hidden="1" customHeight="1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5">
        <f t="shared" si="96"/>
        <v>0</v>
      </c>
      <c r="P1043" s="6" t="e">
        <f t="shared" si="97"/>
        <v>#DIV/0!</v>
      </c>
      <c r="Q1043" t="str">
        <f t="shared" si="98"/>
        <v>journalism</v>
      </c>
      <c r="R1043" t="str">
        <f t="shared" si="99"/>
        <v>audio</v>
      </c>
      <c r="S1043" s="10">
        <f t="shared" si="100"/>
        <v>41831.060092592597</v>
      </c>
      <c r="T1043" s="10">
        <f t="shared" si="101"/>
        <v>41851.060092592597</v>
      </c>
    </row>
    <row r="1044" spans="1:20" ht="42.6" hidden="1" customHeight="1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5">
        <f t="shared" si="96"/>
        <v>1.5384615384615385E-2</v>
      </c>
      <c r="P1044" s="6">
        <f t="shared" si="97"/>
        <v>10</v>
      </c>
      <c r="Q1044" t="str">
        <f t="shared" si="98"/>
        <v>journalism</v>
      </c>
      <c r="R1044" t="str">
        <f t="shared" si="99"/>
        <v>audio</v>
      </c>
      <c r="S1044" s="10">
        <f t="shared" si="100"/>
        <v>41851.696157407408</v>
      </c>
      <c r="T1044" s="10">
        <f t="shared" si="101"/>
        <v>41894.416666666664</v>
      </c>
    </row>
    <row r="1045" spans="1:20" ht="42.6" hidden="1" customHeight="1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5">
        <f t="shared" si="96"/>
        <v>8.5370000000000001E-2</v>
      </c>
      <c r="P1045" s="6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0">
        <f t="shared" si="100"/>
        <v>42114.252951388888</v>
      </c>
      <c r="T1045" s="10">
        <f t="shared" si="101"/>
        <v>42144.252951388888</v>
      </c>
    </row>
    <row r="1046" spans="1:20" ht="42.6" hidden="1" customHeight="1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5">
        <f t="shared" si="96"/>
        <v>8.571428571428571E-4</v>
      </c>
      <c r="P1046" s="6">
        <f t="shared" si="97"/>
        <v>3</v>
      </c>
      <c r="Q1046" t="str">
        <f t="shared" si="98"/>
        <v>journalism</v>
      </c>
      <c r="R1046" t="str">
        <f t="shared" si="99"/>
        <v>audio</v>
      </c>
      <c r="S1046" s="10">
        <f t="shared" si="100"/>
        <v>42011.925937499997</v>
      </c>
      <c r="T1046" s="10">
        <f t="shared" si="101"/>
        <v>42068.852083333331</v>
      </c>
    </row>
    <row r="1047" spans="1:20" ht="42.6" hidden="1" customHeight="1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5">
        <f t="shared" si="96"/>
        <v>2.6599999999999999E-2</v>
      </c>
      <c r="P1047" s="6">
        <f t="shared" si="97"/>
        <v>33.25</v>
      </c>
      <c r="Q1047" t="str">
        <f t="shared" si="98"/>
        <v>journalism</v>
      </c>
      <c r="R1047" t="str">
        <f t="shared" si="99"/>
        <v>audio</v>
      </c>
      <c r="S1047" s="10">
        <f t="shared" si="100"/>
        <v>41844.874421296299</v>
      </c>
      <c r="T1047" s="10">
        <f t="shared" si="101"/>
        <v>41874.874421296299</v>
      </c>
    </row>
    <row r="1048" spans="1:20" ht="42.6" hidden="1" customHeight="1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5">
        <f t="shared" si="96"/>
        <v>0</v>
      </c>
      <c r="P1048" s="6" t="e">
        <f t="shared" si="97"/>
        <v>#DIV/0!</v>
      </c>
      <c r="Q1048" t="str">
        <f t="shared" si="98"/>
        <v>journalism</v>
      </c>
      <c r="R1048" t="str">
        <f t="shared" si="99"/>
        <v>audio</v>
      </c>
      <c r="S1048" s="10">
        <f t="shared" si="100"/>
        <v>42319.851388888885</v>
      </c>
      <c r="T1048" s="10">
        <f t="shared" si="101"/>
        <v>42364.851388888885</v>
      </c>
    </row>
    <row r="1049" spans="1:20" ht="42.6" hidden="1" customHeight="1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5">
        <f t="shared" si="96"/>
        <v>5.0000000000000001E-4</v>
      </c>
      <c r="P1049" s="6">
        <f t="shared" si="97"/>
        <v>1</v>
      </c>
      <c r="Q1049" t="str">
        <f t="shared" si="98"/>
        <v>journalism</v>
      </c>
      <c r="R1049" t="str">
        <f t="shared" si="99"/>
        <v>audio</v>
      </c>
      <c r="S1049" s="10">
        <f t="shared" si="100"/>
        <v>41918.818460648145</v>
      </c>
      <c r="T1049" s="10">
        <f t="shared" si="101"/>
        <v>41948.860127314816</v>
      </c>
    </row>
    <row r="1050" spans="1:20" ht="42.6" hidden="1" customHeight="1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5">
        <f t="shared" si="96"/>
        <v>1.4133333333333333E-2</v>
      </c>
      <c r="P1050" s="6">
        <f t="shared" si="97"/>
        <v>53</v>
      </c>
      <c r="Q1050" t="str">
        <f t="shared" si="98"/>
        <v>journalism</v>
      </c>
      <c r="R1050" t="str">
        <f t="shared" si="99"/>
        <v>audio</v>
      </c>
      <c r="S1050" s="10">
        <f t="shared" si="100"/>
        <v>42598.053113425922</v>
      </c>
      <c r="T1050" s="10">
        <f t="shared" si="101"/>
        <v>42638.053113425922</v>
      </c>
    </row>
    <row r="1051" spans="1:20" ht="42.6" hidden="1" customHeight="1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5">
        <f t="shared" si="96"/>
        <v>0</v>
      </c>
      <c r="P1051" s="6" t="e">
        <f t="shared" si="97"/>
        <v>#DIV/0!</v>
      </c>
      <c r="Q1051" t="str">
        <f t="shared" si="98"/>
        <v>journalism</v>
      </c>
      <c r="R1051" t="str">
        <f t="shared" si="99"/>
        <v>audio</v>
      </c>
      <c r="S1051" s="10">
        <f t="shared" si="100"/>
        <v>42382.431076388893</v>
      </c>
      <c r="T1051" s="10">
        <f t="shared" si="101"/>
        <v>42412.431076388893</v>
      </c>
    </row>
    <row r="1052" spans="1:20" ht="42.6" hidden="1" customHeight="1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5">
        <f t="shared" si="96"/>
        <v>0</v>
      </c>
      <c r="P1052" s="6" t="e">
        <f t="shared" si="97"/>
        <v>#DIV/0!</v>
      </c>
      <c r="Q1052" t="str">
        <f t="shared" si="98"/>
        <v>journalism</v>
      </c>
      <c r="R1052" t="str">
        <f t="shared" si="99"/>
        <v>audio</v>
      </c>
      <c r="S1052" s="10">
        <f t="shared" si="100"/>
        <v>42231.7971875</v>
      </c>
      <c r="T1052" s="10">
        <f t="shared" si="101"/>
        <v>42261.7971875</v>
      </c>
    </row>
    <row r="1053" spans="1:20" ht="42.6" hidden="1" customHeight="1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5">
        <f t="shared" si="96"/>
        <v>0</v>
      </c>
      <c r="P1053" s="6" t="e">
        <f t="shared" si="97"/>
        <v>#DIV/0!</v>
      </c>
      <c r="Q1053" t="str">
        <f t="shared" si="98"/>
        <v>journalism</v>
      </c>
      <c r="R1053" t="str">
        <f t="shared" si="99"/>
        <v>audio</v>
      </c>
      <c r="S1053" s="10">
        <f t="shared" si="100"/>
        <v>41850.014178240745</v>
      </c>
      <c r="T1053" s="10">
        <f t="shared" si="101"/>
        <v>41878.014178240745</v>
      </c>
    </row>
    <row r="1054" spans="1:20" ht="42.6" hidden="1" customHeight="1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5">
        <f t="shared" si="96"/>
        <v>0</v>
      </c>
      <c r="P1054" s="6" t="e">
        <f t="shared" si="97"/>
        <v>#DIV/0!</v>
      </c>
      <c r="Q1054" t="str">
        <f t="shared" si="98"/>
        <v>journalism</v>
      </c>
      <c r="R1054" t="str">
        <f t="shared" si="99"/>
        <v>audio</v>
      </c>
      <c r="S1054" s="10">
        <f t="shared" si="100"/>
        <v>42483.797395833331</v>
      </c>
      <c r="T1054" s="10">
        <f t="shared" si="101"/>
        <v>42527.839583333334</v>
      </c>
    </row>
    <row r="1055" spans="1:20" ht="42.6" hidden="1" customHeight="1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5">
        <f t="shared" si="96"/>
        <v>0.01</v>
      </c>
      <c r="P1055" s="6">
        <f t="shared" si="97"/>
        <v>15</v>
      </c>
      <c r="Q1055" t="str">
        <f t="shared" si="98"/>
        <v>journalism</v>
      </c>
      <c r="R1055" t="str">
        <f t="shared" si="99"/>
        <v>audio</v>
      </c>
      <c r="S1055" s="10">
        <f t="shared" si="100"/>
        <v>42775.172824074078</v>
      </c>
      <c r="T1055" s="10">
        <f t="shared" si="101"/>
        <v>42800.172824074078</v>
      </c>
    </row>
    <row r="1056" spans="1:20" ht="42.6" hidden="1" customHeight="1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5">
        <f t="shared" si="96"/>
        <v>0</v>
      </c>
      <c r="P1056" s="6" t="e">
        <f t="shared" si="97"/>
        <v>#DIV/0!</v>
      </c>
      <c r="Q1056" t="str">
        <f t="shared" si="98"/>
        <v>journalism</v>
      </c>
      <c r="R1056" t="str">
        <f t="shared" si="99"/>
        <v>audio</v>
      </c>
      <c r="S1056" s="10">
        <f t="shared" si="100"/>
        <v>41831.851840277777</v>
      </c>
      <c r="T1056" s="10">
        <f t="shared" si="101"/>
        <v>41861.916666666664</v>
      </c>
    </row>
    <row r="1057" spans="1:20" ht="42.6" hidden="1" customHeight="1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5">
        <f t="shared" si="96"/>
        <v>0</v>
      </c>
      <c r="P1057" s="6" t="e">
        <f t="shared" si="97"/>
        <v>#DIV/0!</v>
      </c>
      <c r="Q1057" t="str">
        <f t="shared" si="98"/>
        <v>journalism</v>
      </c>
      <c r="R1057" t="str">
        <f t="shared" si="99"/>
        <v>audio</v>
      </c>
      <c r="S1057" s="10">
        <f t="shared" si="100"/>
        <v>42406.992418981477</v>
      </c>
      <c r="T1057" s="10">
        <f t="shared" si="101"/>
        <v>42436.992418981477</v>
      </c>
    </row>
    <row r="1058" spans="1:20" ht="42.6" hidden="1" customHeight="1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5">
        <f t="shared" si="96"/>
        <v>0</v>
      </c>
      <c r="P1058" s="6" t="e">
        <f t="shared" si="97"/>
        <v>#DIV/0!</v>
      </c>
      <c r="Q1058" t="str">
        <f t="shared" si="98"/>
        <v>journalism</v>
      </c>
      <c r="R1058" t="str">
        <f t="shared" si="99"/>
        <v>audio</v>
      </c>
      <c r="S1058" s="10">
        <f t="shared" si="100"/>
        <v>42058.719641203701</v>
      </c>
      <c r="T1058" s="10">
        <f t="shared" si="101"/>
        <v>42118.677974537044</v>
      </c>
    </row>
    <row r="1059" spans="1:20" ht="42.6" hidden="1" customHeight="1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5">
        <f t="shared" si="96"/>
        <v>0</v>
      </c>
      <c r="P1059" s="6" t="e">
        <f t="shared" si="97"/>
        <v>#DIV/0!</v>
      </c>
      <c r="Q1059" t="str">
        <f t="shared" si="98"/>
        <v>journalism</v>
      </c>
      <c r="R1059" t="str">
        <f t="shared" si="99"/>
        <v>audio</v>
      </c>
      <c r="S1059" s="10">
        <f t="shared" si="100"/>
        <v>42678.871331018512</v>
      </c>
      <c r="T1059" s="10">
        <f t="shared" si="101"/>
        <v>42708.912997685184</v>
      </c>
    </row>
    <row r="1060" spans="1:20" ht="42.6" hidden="1" customHeight="1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5">
        <f t="shared" si="96"/>
        <v>0</v>
      </c>
      <c r="P1060" s="6" t="e">
        <f t="shared" si="97"/>
        <v>#DIV/0!</v>
      </c>
      <c r="Q1060" t="str">
        <f t="shared" si="98"/>
        <v>journalism</v>
      </c>
      <c r="R1060" t="str">
        <f t="shared" si="99"/>
        <v>audio</v>
      </c>
      <c r="S1060" s="10">
        <f t="shared" si="100"/>
        <v>42047.900960648149</v>
      </c>
      <c r="T1060" s="10">
        <f t="shared" si="101"/>
        <v>42089</v>
      </c>
    </row>
    <row r="1061" spans="1:20" ht="42.6" hidden="1" customHeight="1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5">
        <f t="shared" si="96"/>
        <v>0</v>
      </c>
      <c r="P1061" s="6" t="e">
        <f t="shared" si="97"/>
        <v>#DIV/0!</v>
      </c>
      <c r="Q1061" t="str">
        <f t="shared" si="98"/>
        <v>journalism</v>
      </c>
      <c r="R1061" t="str">
        <f t="shared" si="99"/>
        <v>audio</v>
      </c>
      <c r="S1061" s="10">
        <f t="shared" si="100"/>
        <v>42046.79</v>
      </c>
      <c r="T1061" s="10">
        <f t="shared" si="101"/>
        <v>42076.748333333337</v>
      </c>
    </row>
    <row r="1062" spans="1:20" ht="42.6" hidden="1" customHeight="1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5">
        <f t="shared" si="96"/>
        <v>0.01</v>
      </c>
      <c r="P1062" s="6">
        <f t="shared" si="97"/>
        <v>50</v>
      </c>
      <c r="Q1062" t="str">
        <f t="shared" si="98"/>
        <v>journalism</v>
      </c>
      <c r="R1062" t="str">
        <f t="shared" si="99"/>
        <v>audio</v>
      </c>
      <c r="S1062" s="10">
        <f t="shared" si="100"/>
        <v>42079.913113425922</v>
      </c>
      <c r="T1062" s="10">
        <f t="shared" si="101"/>
        <v>42109.913113425922</v>
      </c>
    </row>
    <row r="1063" spans="1:20" ht="42.6" hidden="1" customHeight="1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5">
        <f t="shared" si="96"/>
        <v>0</v>
      </c>
      <c r="P1063" s="6" t="e">
        <f t="shared" si="97"/>
        <v>#DIV/0!</v>
      </c>
      <c r="Q1063" t="str">
        <f t="shared" si="98"/>
        <v>journalism</v>
      </c>
      <c r="R1063" t="str">
        <f t="shared" si="99"/>
        <v>audio</v>
      </c>
      <c r="S1063" s="10">
        <f t="shared" si="100"/>
        <v>42432.276712962965</v>
      </c>
      <c r="T1063" s="10">
        <f t="shared" si="101"/>
        <v>42492.041666666672</v>
      </c>
    </row>
    <row r="1064" spans="1:20" ht="42.6" hidden="1" customHeight="1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5">
        <f t="shared" si="96"/>
        <v>0.95477386934673369</v>
      </c>
      <c r="P1064" s="6">
        <f t="shared" si="97"/>
        <v>47.5</v>
      </c>
      <c r="Q1064" t="str">
        <f t="shared" si="98"/>
        <v>journalism</v>
      </c>
      <c r="R1064" t="str">
        <f t="shared" si="99"/>
        <v>audio</v>
      </c>
      <c r="S1064" s="10">
        <f t="shared" si="100"/>
        <v>42556.807187500002</v>
      </c>
      <c r="T1064" s="10">
        <f t="shared" si="101"/>
        <v>42563.807187500002</v>
      </c>
    </row>
    <row r="1065" spans="1:20" ht="42.6" hidden="1" customHeight="1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5">
        <f t="shared" si="96"/>
        <v>0</v>
      </c>
      <c r="P1065" s="6" t="e">
        <f t="shared" si="97"/>
        <v>#DIV/0!</v>
      </c>
      <c r="Q1065" t="str">
        <f t="shared" si="98"/>
        <v>journalism</v>
      </c>
      <c r="R1065" t="str">
        <f t="shared" si="99"/>
        <v>audio</v>
      </c>
      <c r="S1065" s="10">
        <f t="shared" si="100"/>
        <v>42583.030810185184</v>
      </c>
      <c r="T1065" s="10">
        <f t="shared" si="101"/>
        <v>42613.030810185184</v>
      </c>
    </row>
    <row r="1066" spans="1:20" ht="42.6" customHeight="1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5">
        <f t="shared" si="96"/>
        <v>8.9744444444444446E-2</v>
      </c>
      <c r="P1066" s="6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0">
        <f t="shared" si="100"/>
        <v>41417.228043981479</v>
      </c>
      <c r="T1066" s="10">
        <f t="shared" si="101"/>
        <v>41462.228043981479</v>
      </c>
    </row>
    <row r="1067" spans="1:20" ht="42.6" customHeight="1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5">
        <f t="shared" si="96"/>
        <v>2.7E-2</v>
      </c>
      <c r="P1067" s="6">
        <f t="shared" si="97"/>
        <v>16.2</v>
      </c>
      <c r="Q1067" t="str">
        <f t="shared" si="98"/>
        <v>games</v>
      </c>
      <c r="R1067" t="str">
        <f t="shared" si="99"/>
        <v>video games</v>
      </c>
      <c r="S1067" s="10">
        <f t="shared" si="100"/>
        <v>41661.381041666667</v>
      </c>
      <c r="T1067" s="10">
        <f t="shared" si="101"/>
        <v>41689.381041666667</v>
      </c>
    </row>
    <row r="1068" spans="1:20" ht="42.6" customHeight="1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5">
        <f t="shared" si="96"/>
        <v>3.3673333333333333E-2</v>
      </c>
      <c r="P1068" s="6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0">
        <f t="shared" si="100"/>
        <v>41445.962754629632</v>
      </c>
      <c r="T1068" s="10">
        <f t="shared" si="101"/>
        <v>41490.962754629632</v>
      </c>
    </row>
    <row r="1069" spans="1:20" ht="42.6" customHeight="1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5">
        <f t="shared" si="96"/>
        <v>0.26</v>
      </c>
      <c r="P1069" s="6">
        <f t="shared" si="97"/>
        <v>13</v>
      </c>
      <c r="Q1069" t="str">
        <f t="shared" si="98"/>
        <v>games</v>
      </c>
      <c r="R1069" t="str">
        <f t="shared" si="99"/>
        <v>video games</v>
      </c>
      <c r="S1069" s="10">
        <f t="shared" si="100"/>
        <v>41599.855682870373</v>
      </c>
      <c r="T1069" s="10">
        <f t="shared" si="101"/>
        <v>41629.855682870373</v>
      </c>
    </row>
    <row r="1070" spans="1:20" ht="42.6" customHeight="1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5">
        <f t="shared" si="96"/>
        <v>1.5E-3</v>
      </c>
      <c r="P1070" s="6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0">
        <f t="shared" si="100"/>
        <v>42440.371111111104</v>
      </c>
      <c r="T1070" s="10">
        <f t="shared" si="101"/>
        <v>42470.329444444447</v>
      </c>
    </row>
    <row r="1071" spans="1:20" ht="42.6" customHeight="1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5">
        <f t="shared" si="96"/>
        <v>0.38636363636363635</v>
      </c>
      <c r="P1071" s="6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0">
        <f t="shared" si="100"/>
        <v>41572.229849537034</v>
      </c>
      <c r="T1071" s="10">
        <f t="shared" si="101"/>
        <v>41604.271516203706</v>
      </c>
    </row>
    <row r="1072" spans="1:20" ht="42.6" customHeight="1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5">
        <f t="shared" si="96"/>
        <v>7.0000000000000001E-3</v>
      </c>
      <c r="P1072" s="6">
        <f t="shared" si="97"/>
        <v>35</v>
      </c>
      <c r="Q1072" t="str">
        <f t="shared" si="98"/>
        <v>games</v>
      </c>
      <c r="R1072" t="str">
        <f t="shared" si="99"/>
        <v>video games</v>
      </c>
      <c r="S1072" s="10">
        <f t="shared" si="100"/>
        <v>41163.011828703704</v>
      </c>
      <c r="T1072" s="10">
        <f t="shared" si="101"/>
        <v>41183.011828703704</v>
      </c>
    </row>
    <row r="1073" spans="1:20" ht="42.6" customHeight="1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5">
        <f t="shared" si="96"/>
        <v>0</v>
      </c>
      <c r="P1073" s="6" t="e">
        <f t="shared" si="97"/>
        <v>#DIV/0!</v>
      </c>
      <c r="Q1073" t="str">
        <f t="shared" si="98"/>
        <v>games</v>
      </c>
      <c r="R1073" t="str">
        <f t="shared" si="99"/>
        <v>video games</v>
      </c>
      <c r="S1073" s="10">
        <f t="shared" si="100"/>
        <v>42295.753391203703</v>
      </c>
      <c r="T1073" s="10">
        <f t="shared" si="101"/>
        <v>42325.795057870375</v>
      </c>
    </row>
    <row r="1074" spans="1:20" ht="42.6" customHeight="1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5">
        <f t="shared" si="96"/>
        <v>6.8000000000000005E-4</v>
      </c>
      <c r="P1074" s="6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0">
        <f t="shared" si="100"/>
        <v>41645.832141203704</v>
      </c>
      <c r="T1074" s="10">
        <f t="shared" si="101"/>
        <v>41675.832141203704</v>
      </c>
    </row>
    <row r="1075" spans="1:20" ht="42.6" customHeight="1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5">
        <f t="shared" si="96"/>
        <v>1.3333333333333334E-2</v>
      </c>
      <c r="P1075" s="6">
        <f t="shared" si="97"/>
        <v>10</v>
      </c>
      <c r="Q1075" t="str">
        <f t="shared" si="98"/>
        <v>games</v>
      </c>
      <c r="R1075" t="str">
        <f t="shared" si="99"/>
        <v>video games</v>
      </c>
      <c r="S1075" s="10">
        <f t="shared" si="100"/>
        <v>40802.964594907404</v>
      </c>
      <c r="T1075" s="10">
        <f t="shared" si="101"/>
        <v>40832.964594907404</v>
      </c>
    </row>
    <row r="1076" spans="1:20" ht="42.6" customHeight="1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5">
        <f t="shared" si="96"/>
        <v>6.3092592592592589E-2</v>
      </c>
      <c r="P1076" s="6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0">
        <f t="shared" si="100"/>
        <v>41613.172974537039</v>
      </c>
      <c r="T1076" s="10">
        <f t="shared" si="101"/>
        <v>41643.172974537039</v>
      </c>
    </row>
    <row r="1077" spans="1:20" ht="42.6" customHeight="1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5">
        <f t="shared" si="96"/>
        <v>4.4999999999999998E-2</v>
      </c>
      <c r="P1077" s="6">
        <f t="shared" si="97"/>
        <v>15</v>
      </c>
      <c r="Q1077" t="str">
        <f t="shared" si="98"/>
        <v>games</v>
      </c>
      <c r="R1077" t="str">
        <f t="shared" si="99"/>
        <v>video games</v>
      </c>
      <c r="S1077" s="10">
        <f t="shared" si="100"/>
        <v>41005.904120370367</v>
      </c>
      <c r="T1077" s="10">
        <f t="shared" si="101"/>
        <v>41035.904120370367</v>
      </c>
    </row>
    <row r="1078" spans="1:20" ht="42.6" customHeight="1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5">
        <f t="shared" si="96"/>
        <v>0.62765333333333329</v>
      </c>
      <c r="P1078" s="6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0">
        <f t="shared" si="100"/>
        <v>41838.377893518518</v>
      </c>
      <c r="T1078" s="10">
        <f t="shared" si="101"/>
        <v>41893.377893518518</v>
      </c>
    </row>
    <row r="1079" spans="1:20" ht="42.6" customHeight="1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5">
        <f t="shared" si="96"/>
        <v>0.29376000000000002</v>
      </c>
      <c r="P1079" s="6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0">
        <f t="shared" si="100"/>
        <v>42353.16679398148</v>
      </c>
      <c r="T1079" s="10">
        <f t="shared" si="101"/>
        <v>42383.16679398148</v>
      </c>
    </row>
    <row r="1080" spans="1:20" ht="42.6" customHeight="1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5">
        <f t="shared" si="96"/>
        <v>7.4999999999999997E-2</v>
      </c>
      <c r="P1080" s="6">
        <f t="shared" si="97"/>
        <v>9</v>
      </c>
      <c r="Q1080" t="str">
        <f t="shared" si="98"/>
        <v>games</v>
      </c>
      <c r="R1080" t="str">
        <f t="shared" si="99"/>
        <v>video games</v>
      </c>
      <c r="S1080" s="10">
        <f t="shared" si="100"/>
        <v>40701.195844907408</v>
      </c>
      <c r="T1080" s="10">
        <f t="shared" si="101"/>
        <v>40746.195844907408</v>
      </c>
    </row>
    <row r="1081" spans="1:20" ht="42.6" customHeight="1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5">
        <f t="shared" si="96"/>
        <v>2.6076923076923077E-2</v>
      </c>
      <c r="P1081" s="6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0">
        <f t="shared" si="100"/>
        <v>42479.566388888896</v>
      </c>
      <c r="T1081" s="10">
        <f t="shared" si="101"/>
        <v>42504.566388888896</v>
      </c>
    </row>
    <row r="1082" spans="1:20" ht="42.6" customHeight="1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5">
        <f t="shared" si="96"/>
        <v>9.1050000000000006E-2</v>
      </c>
      <c r="P1082" s="6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0">
        <f t="shared" si="100"/>
        <v>41740.138113425928</v>
      </c>
      <c r="T1082" s="10">
        <f t="shared" si="101"/>
        <v>41770.138113425928</v>
      </c>
    </row>
    <row r="1083" spans="1:20" ht="42.6" customHeight="1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5">
        <f t="shared" si="96"/>
        <v>1.7647058823529413E-4</v>
      </c>
      <c r="P1083" s="6">
        <f t="shared" si="97"/>
        <v>3</v>
      </c>
      <c r="Q1083" t="str">
        <f t="shared" si="98"/>
        <v>games</v>
      </c>
      <c r="R1083" t="str">
        <f t="shared" si="99"/>
        <v>video games</v>
      </c>
      <c r="S1083" s="10">
        <f t="shared" si="100"/>
        <v>42002.926990740743</v>
      </c>
      <c r="T1083" s="10">
        <f t="shared" si="101"/>
        <v>42032.926990740743</v>
      </c>
    </row>
    <row r="1084" spans="1:20" ht="42.6" customHeight="1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5">
        <f t="shared" si="96"/>
        <v>5.5999999999999999E-3</v>
      </c>
      <c r="P1084" s="6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0">
        <f t="shared" si="100"/>
        <v>41101.906111111115</v>
      </c>
      <c r="T1084" s="10">
        <f t="shared" si="101"/>
        <v>41131.906111111115</v>
      </c>
    </row>
    <row r="1085" spans="1:20" ht="42.6" customHeight="1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5">
        <f t="shared" si="96"/>
        <v>8.2000000000000007E-3</v>
      </c>
      <c r="P1085" s="6">
        <f t="shared" si="97"/>
        <v>410</v>
      </c>
      <c r="Q1085" t="str">
        <f t="shared" si="98"/>
        <v>games</v>
      </c>
      <c r="R1085" t="str">
        <f t="shared" si="99"/>
        <v>video games</v>
      </c>
      <c r="S1085" s="10">
        <f t="shared" si="100"/>
        <v>41793.659525462965</v>
      </c>
      <c r="T1085" s="10">
        <f t="shared" si="101"/>
        <v>41853.659525462965</v>
      </c>
    </row>
    <row r="1086" spans="1:20" ht="42.6" customHeight="1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5">
        <f t="shared" si="96"/>
        <v>0</v>
      </c>
      <c r="P1086" s="6" t="e">
        <f t="shared" si="97"/>
        <v>#DIV/0!</v>
      </c>
      <c r="Q1086" t="str">
        <f t="shared" si="98"/>
        <v>games</v>
      </c>
      <c r="R1086" t="str">
        <f t="shared" si="99"/>
        <v>video games</v>
      </c>
      <c r="S1086" s="10">
        <f t="shared" si="100"/>
        <v>41829.912083333329</v>
      </c>
      <c r="T1086" s="10">
        <f t="shared" si="101"/>
        <v>41859.912083333329</v>
      </c>
    </row>
    <row r="1087" spans="1:20" ht="42.6" customHeight="1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5">
        <f t="shared" si="96"/>
        <v>3.4200000000000001E-2</v>
      </c>
      <c r="P1087" s="6">
        <f t="shared" si="97"/>
        <v>114</v>
      </c>
      <c r="Q1087" t="str">
        <f t="shared" si="98"/>
        <v>games</v>
      </c>
      <c r="R1087" t="str">
        <f t="shared" si="99"/>
        <v>video games</v>
      </c>
      <c r="S1087" s="10">
        <f t="shared" si="100"/>
        <v>42413.671006944445</v>
      </c>
      <c r="T1087" s="10">
        <f t="shared" si="101"/>
        <v>42443.629340277781</v>
      </c>
    </row>
    <row r="1088" spans="1:20" ht="42.6" customHeight="1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5">
        <f t="shared" si="96"/>
        <v>8.3333333333333339E-4</v>
      </c>
      <c r="P1088" s="6">
        <f t="shared" si="97"/>
        <v>7.5</v>
      </c>
      <c r="Q1088" t="str">
        <f t="shared" si="98"/>
        <v>games</v>
      </c>
      <c r="R1088" t="str">
        <f t="shared" si="99"/>
        <v>video games</v>
      </c>
      <c r="S1088" s="10">
        <f t="shared" si="100"/>
        <v>41845.866793981484</v>
      </c>
      <c r="T1088" s="10">
        <f t="shared" si="101"/>
        <v>41875.866793981484</v>
      </c>
    </row>
    <row r="1089" spans="1:20" ht="42.6" customHeight="1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5">
        <f t="shared" si="96"/>
        <v>0</v>
      </c>
      <c r="P1089" s="6" t="e">
        <f t="shared" si="97"/>
        <v>#DIV/0!</v>
      </c>
      <c r="Q1089" t="str">
        <f t="shared" si="98"/>
        <v>games</v>
      </c>
      <c r="R1089" t="str">
        <f t="shared" si="99"/>
        <v>video games</v>
      </c>
      <c r="S1089" s="10">
        <f t="shared" si="100"/>
        <v>41775.713969907411</v>
      </c>
      <c r="T1089" s="10">
        <f t="shared" si="101"/>
        <v>41805.713969907411</v>
      </c>
    </row>
    <row r="1090" spans="1:20" ht="42.6" customHeight="1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5">
        <f t="shared" si="96"/>
        <v>0.14182977777777778</v>
      </c>
      <c r="P1090" s="6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10">
        <f t="shared" si="100"/>
        <v>41723.799386574072</v>
      </c>
      <c r="T1090" s="10">
        <f t="shared" si="101"/>
        <v>41753.799386574072</v>
      </c>
    </row>
    <row r="1091" spans="1:20" ht="42.6" customHeight="1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5">
        <f t="shared" ref="O1091:O1154" si="102">E1091/D1091</f>
        <v>7.8266666666666665E-2</v>
      </c>
      <c r="P1091" s="6">
        <f t="shared" ref="P1091:P1154" si="103">E1091/L1091</f>
        <v>23.959183673469386</v>
      </c>
      <c r="Q1091" t="str">
        <f t="shared" ref="Q1091:Q1154" si="104">LEFT(N1091,(FIND("/",N1091))-1)</f>
        <v>games</v>
      </c>
      <c r="R1091" t="str">
        <f t="shared" ref="R1091:R1154" si="105">RIGHT(N1091,LEN(N1091)-FIND("/",N1091))</f>
        <v>video games</v>
      </c>
      <c r="S1091" s="10">
        <f t="shared" ref="S1091:S1154" si="106">(((J1091/60)/60)/24)+DATE(1970,1,1)</f>
        <v>42151.189525462964</v>
      </c>
      <c r="T1091" s="10">
        <f t="shared" ref="T1091:T1154" si="107">(((I1091/60)/60)/24)+DATE(1970,1,1)</f>
        <v>42181.189525462964</v>
      </c>
    </row>
    <row r="1092" spans="1:20" ht="42.6" customHeight="1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5">
        <f t="shared" si="102"/>
        <v>3.8464497269020693E-4</v>
      </c>
      <c r="P1092" s="6">
        <f t="shared" si="103"/>
        <v>5</v>
      </c>
      <c r="Q1092" t="str">
        <f t="shared" si="104"/>
        <v>games</v>
      </c>
      <c r="R1092" t="str">
        <f t="shared" si="105"/>
        <v>video games</v>
      </c>
      <c r="S1092" s="10">
        <f t="shared" si="106"/>
        <v>42123.185798611114</v>
      </c>
      <c r="T1092" s="10">
        <f t="shared" si="107"/>
        <v>42153.185798611114</v>
      </c>
    </row>
    <row r="1093" spans="1:20" ht="42.6" customHeight="1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5">
        <f t="shared" si="102"/>
        <v>0.125</v>
      </c>
      <c r="P1093" s="6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0">
        <f t="shared" si="106"/>
        <v>42440.820277777777</v>
      </c>
      <c r="T1093" s="10">
        <f t="shared" si="107"/>
        <v>42470.778611111105</v>
      </c>
    </row>
    <row r="1094" spans="1:20" ht="42.6" customHeight="1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5">
        <f t="shared" si="102"/>
        <v>1.0500000000000001E-2</v>
      </c>
      <c r="P1094" s="6">
        <f t="shared" si="103"/>
        <v>3</v>
      </c>
      <c r="Q1094" t="str">
        <f t="shared" si="104"/>
        <v>games</v>
      </c>
      <c r="R1094" t="str">
        <f t="shared" si="105"/>
        <v>video games</v>
      </c>
      <c r="S1094" s="10">
        <f t="shared" si="106"/>
        <v>41250.025902777779</v>
      </c>
      <c r="T1094" s="10">
        <f t="shared" si="107"/>
        <v>41280.025902777779</v>
      </c>
    </row>
    <row r="1095" spans="1:20" ht="42.6" customHeight="1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5">
        <f t="shared" si="102"/>
        <v>0.14083333333333334</v>
      </c>
      <c r="P1095" s="6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0">
        <f t="shared" si="106"/>
        <v>42396.973807870367</v>
      </c>
      <c r="T1095" s="10">
        <f t="shared" si="107"/>
        <v>42411.973807870367</v>
      </c>
    </row>
    <row r="1096" spans="1:20" ht="42.6" customHeight="1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5">
        <f t="shared" si="102"/>
        <v>0.18300055555555556</v>
      </c>
      <c r="P1096" s="6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0">
        <f t="shared" si="106"/>
        <v>40795.713344907403</v>
      </c>
      <c r="T1096" s="10">
        <f t="shared" si="107"/>
        <v>40825.713344907403</v>
      </c>
    </row>
    <row r="1097" spans="1:20" ht="42.6" customHeight="1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5">
        <f t="shared" si="102"/>
        <v>5.0347999999999997E-2</v>
      </c>
      <c r="P1097" s="6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0">
        <f t="shared" si="106"/>
        <v>41486.537268518521</v>
      </c>
      <c r="T1097" s="10">
        <f t="shared" si="107"/>
        <v>41516.537268518521</v>
      </c>
    </row>
    <row r="1098" spans="1:20" ht="42.6" customHeight="1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5">
        <f t="shared" si="102"/>
        <v>0.17933333333333334</v>
      </c>
      <c r="P1098" s="6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0">
        <f t="shared" si="106"/>
        <v>41885.51798611111</v>
      </c>
      <c r="T1098" s="10">
        <f t="shared" si="107"/>
        <v>41916.145833333336</v>
      </c>
    </row>
    <row r="1099" spans="1:20" ht="42.6" customHeight="1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5">
        <f t="shared" si="102"/>
        <v>4.6999999999999999E-4</v>
      </c>
      <c r="P1099" s="6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0">
        <f t="shared" si="106"/>
        <v>41660.792557870373</v>
      </c>
      <c r="T1099" s="10">
        <f t="shared" si="107"/>
        <v>41700.792557870373</v>
      </c>
    </row>
    <row r="1100" spans="1:20" ht="42.6" customHeight="1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5">
        <f t="shared" si="102"/>
        <v>7.2120000000000004E-2</v>
      </c>
      <c r="P1100" s="6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0">
        <f t="shared" si="106"/>
        <v>41712.762673611112</v>
      </c>
      <c r="T1100" s="10">
        <f t="shared" si="107"/>
        <v>41742.762673611112</v>
      </c>
    </row>
    <row r="1101" spans="1:20" ht="42.6" customHeight="1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5">
        <f t="shared" si="102"/>
        <v>5.0000000000000001E-3</v>
      </c>
      <c r="P1101" s="6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0">
        <f t="shared" si="106"/>
        <v>42107.836435185185</v>
      </c>
      <c r="T1101" s="10">
        <f t="shared" si="107"/>
        <v>42137.836435185185</v>
      </c>
    </row>
    <row r="1102" spans="1:20" ht="42.6" customHeight="1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5">
        <f t="shared" si="102"/>
        <v>2.5000000000000001E-2</v>
      </c>
      <c r="P1102" s="6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0">
        <f t="shared" si="106"/>
        <v>42384.110775462963</v>
      </c>
      <c r="T1102" s="10">
        <f t="shared" si="107"/>
        <v>42414.110775462963</v>
      </c>
    </row>
    <row r="1103" spans="1:20" ht="42.6" customHeight="1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5">
        <f t="shared" si="102"/>
        <v>4.0999999999999999E-4</v>
      </c>
      <c r="P1103" s="6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0">
        <f t="shared" si="106"/>
        <v>42538.77243055556</v>
      </c>
      <c r="T1103" s="10">
        <f t="shared" si="107"/>
        <v>42565.758333333331</v>
      </c>
    </row>
    <row r="1104" spans="1:20" ht="42.6" customHeight="1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5">
        <f t="shared" si="102"/>
        <v>5.3124999999999999E-2</v>
      </c>
      <c r="P1104" s="6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0">
        <f t="shared" si="106"/>
        <v>41577.045428240745</v>
      </c>
      <c r="T1104" s="10">
        <f t="shared" si="107"/>
        <v>41617.249305555553</v>
      </c>
    </row>
    <row r="1105" spans="1:20" ht="42.6" customHeight="1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5">
        <f t="shared" si="102"/>
        <v>1.6199999999999999E-2</v>
      </c>
      <c r="P1105" s="6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0">
        <f t="shared" si="106"/>
        <v>42479.22210648148</v>
      </c>
      <c r="T1105" s="10">
        <f t="shared" si="107"/>
        <v>42539.22210648148</v>
      </c>
    </row>
    <row r="1106" spans="1:20" ht="42.6" customHeight="1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5">
        <f t="shared" si="102"/>
        <v>4.9516666666666667E-2</v>
      </c>
      <c r="P1106" s="6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0">
        <f t="shared" si="106"/>
        <v>41771.40996527778</v>
      </c>
      <c r="T1106" s="10">
        <f t="shared" si="107"/>
        <v>41801.40996527778</v>
      </c>
    </row>
    <row r="1107" spans="1:20" ht="42.6" customHeight="1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5">
        <f t="shared" si="102"/>
        <v>1.5900000000000001E-3</v>
      </c>
      <c r="P1107" s="6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0">
        <f t="shared" si="106"/>
        <v>41692.135729166665</v>
      </c>
      <c r="T1107" s="10">
        <f t="shared" si="107"/>
        <v>41722.0940625</v>
      </c>
    </row>
    <row r="1108" spans="1:20" ht="42.6" customHeight="1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5">
        <f t="shared" si="102"/>
        <v>0.41249999999999998</v>
      </c>
      <c r="P1108" s="6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0">
        <f t="shared" si="106"/>
        <v>40973.740451388891</v>
      </c>
      <c r="T1108" s="10">
        <f t="shared" si="107"/>
        <v>41003.698784722219</v>
      </c>
    </row>
    <row r="1109" spans="1:20" ht="42.6" customHeight="1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5">
        <f t="shared" si="102"/>
        <v>0</v>
      </c>
      <c r="P1109" s="6" t="e">
        <f t="shared" si="103"/>
        <v>#DIV/0!</v>
      </c>
      <c r="Q1109" t="str">
        <f t="shared" si="104"/>
        <v>games</v>
      </c>
      <c r="R1109" t="str">
        <f t="shared" si="105"/>
        <v>video games</v>
      </c>
      <c r="S1109" s="10">
        <f t="shared" si="106"/>
        <v>41813.861388888887</v>
      </c>
      <c r="T1109" s="10">
        <f t="shared" si="107"/>
        <v>41843.861388888887</v>
      </c>
    </row>
    <row r="1110" spans="1:20" ht="42.6" customHeight="1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5">
        <f t="shared" si="102"/>
        <v>2.93E-2</v>
      </c>
      <c r="P1110" s="6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0">
        <f t="shared" si="106"/>
        <v>40952.636979166666</v>
      </c>
      <c r="T1110" s="10">
        <f t="shared" si="107"/>
        <v>41012.595312500001</v>
      </c>
    </row>
    <row r="1111" spans="1:20" ht="42.6" customHeight="1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5">
        <f t="shared" si="102"/>
        <v>4.4999999999999997E-3</v>
      </c>
      <c r="P1111" s="6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0">
        <f t="shared" si="106"/>
        <v>42662.752199074079</v>
      </c>
      <c r="T1111" s="10">
        <f t="shared" si="107"/>
        <v>42692.793865740736</v>
      </c>
    </row>
    <row r="1112" spans="1:20" ht="42.6" customHeight="1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5">
        <f t="shared" si="102"/>
        <v>5.1000000000000004E-3</v>
      </c>
      <c r="P1112" s="6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0">
        <f t="shared" si="106"/>
        <v>41220.933124999996</v>
      </c>
      <c r="T1112" s="10">
        <f t="shared" si="107"/>
        <v>41250.933124999996</v>
      </c>
    </row>
    <row r="1113" spans="1:20" ht="42.6" customHeight="1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5">
        <f t="shared" si="102"/>
        <v>4.0000000000000002E-4</v>
      </c>
      <c r="P1113" s="6">
        <f t="shared" si="103"/>
        <v>1</v>
      </c>
      <c r="Q1113" t="str">
        <f t="shared" si="104"/>
        <v>games</v>
      </c>
      <c r="R1113" t="str">
        <f t="shared" si="105"/>
        <v>video games</v>
      </c>
      <c r="S1113" s="10">
        <f t="shared" si="106"/>
        <v>42347.203587962969</v>
      </c>
      <c r="T1113" s="10">
        <f t="shared" si="107"/>
        <v>42377.203587962969</v>
      </c>
    </row>
    <row r="1114" spans="1:20" ht="42.6" customHeight="1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5">
        <f t="shared" si="102"/>
        <v>0.35537409090909089</v>
      </c>
      <c r="P1114" s="6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0">
        <f t="shared" si="106"/>
        <v>41963.759386574078</v>
      </c>
      <c r="T1114" s="10">
        <f t="shared" si="107"/>
        <v>42023.354166666672</v>
      </c>
    </row>
    <row r="1115" spans="1:20" ht="42.6" customHeight="1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5">
        <f t="shared" si="102"/>
        <v>5.0000000000000001E-3</v>
      </c>
      <c r="P1115" s="6">
        <f t="shared" si="103"/>
        <v>5</v>
      </c>
      <c r="Q1115" t="str">
        <f t="shared" si="104"/>
        <v>games</v>
      </c>
      <c r="R1115" t="str">
        <f t="shared" si="105"/>
        <v>video games</v>
      </c>
      <c r="S1115" s="10">
        <f t="shared" si="106"/>
        <v>41835.977083333331</v>
      </c>
      <c r="T1115" s="10">
        <f t="shared" si="107"/>
        <v>41865.977083333331</v>
      </c>
    </row>
    <row r="1116" spans="1:20" ht="42.6" customHeight="1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5">
        <f t="shared" si="102"/>
        <v>1.6666666666666668E-3</v>
      </c>
      <c r="P1116" s="6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0">
        <f t="shared" si="106"/>
        <v>41526.345914351856</v>
      </c>
      <c r="T1116" s="10">
        <f t="shared" si="107"/>
        <v>41556.345914351856</v>
      </c>
    </row>
    <row r="1117" spans="1:20" ht="42.6" customHeight="1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5">
        <f t="shared" si="102"/>
        <v>1.325E-3</v>
      </c>
      <c r="P1117" s="6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0">
        <f t="shared" si="106"/>
        <v>42429.695543981477</v>
      </c>
      <c r="T1117" s="10">
        <f t="shared" si="107"/>
        <v>42459.653877314813</v>
      </c>
    </row>
    <row r="1118" spans="1:20" ht="42.6" customHeight="1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5">
        <f t="shared" si="102"/>
        <v>3.5704000000000004E-4</v>
      </c>
      <c r="P1118" s="6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0">
        <f t="shared" si="106"/>
        <v>41009.847314814811</v>
      </c>
      <c r="T1118" s="10">
        <f t="shared" si="107"/>
        <v>41069.847314814811</v>
      </c>
    </row>
    <row r="1119" spans="1:20" ht="42.6" customHeight="1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5">
        <f t="shared" si="102"/>
        <v>8.3000000000000004E-2</v>
      </c>
      <c r="P1119" s="6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0">
        <f t="shared" si="106"/>
        <v>42333.598530092597</v>
      </c>
      <c r="T1119" s="10">
        <f t="shared" si="107"/>
        <v>42363.598530092597</v>
      </c>
    </row>
    <row r="1120" spans="1:20" ht="42.6" customHeight="1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5">
        <f t="shared" si="102"/>
        <v>2.4222222222222221E-2</v>
      </c>
      <c r="P1120" s="6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0">
        <f t="shared" si="106"/>
        <v>41704.16642361111</v>
      </c>
      <c r="T1120" s="10">
        <f t="shared" si="107"/>
        <v>41734.124756944446</v>
      </c>
    </row>
    <row r="1121" spans="1:20" ht="42.6" customHeight="1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5">
        <f t="shared" si="102"/>
        <v>2.3809523809523812E-3</v>
      </c>
      <c r="P1121" s="6">
        <f t="shared" si="103"/>
        <v>5</v>
      </c>
      <c r="Q1121" t="str">
        <f t="shared" si="104"/>
        <v>games</v>
      </c>
      <c r="R1121" t="str">
        <f t="shared" si="105"/>
        <v>video games</v>
      </c>
      <c r="S1121" s="10">
        <f t="shared" si="106"/>
        <v>41722.792407407411</v>
      </c>
      <c r="T1121" s="10">
        <f t="shared" si="107"/>
        <v>41735.792407407411</v>
      </c>
    </row>
    <row r="1122" spans="1:20" ht="42.6" customHeight="1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5">
        <f t="shared" si="102"/>
        <v>0</v>
      </c>
      <c r="P1122" s="6" t="e">
        <f t="shared" si="103"/>
        <v>#DIV/0!</v>
      </c>
      <c r="Q1122" t="str">
        <f t="shared" si="104"/>
        <v>games</v>
      </c>
      <c r="R1122" t="str">
        <f t="shared" si="105"/>
        <v>video games</v>
      </c>
      <c r="S1122" s="10">
        <f t="shared" si="106"/>
        <v>40799.872685185182</v>
      </c>
      <c r="T1122" s="10">
        <f t="shared" si="107"/>
        <v>40844.872685185182</v>
      </c>
    </row>
    <row r="1123" spans="1:20" ht="42.6" customHeight="1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5">
        <f t="shared" si="102"/>
        <v>1.16E-4</v>
      </c>
      <c r="P1123" s="6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0">
        <f t="shared" si="106"/>
        <v>42412.934212962966</v>
      </c>
      <c r="T1123" s="10">
        <f t="shared" si="107"/>
        <v>42442.892546296294</v>
      </c>
    </row>
    <row r="1124" spans="1:20" ht="42.6" customHeight="1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5">
        <f t="shared" si="102"/>
        <v>0</v>
      </c>
      <c r="P1124" s="6" t="e">
        <f t="shared" si="103"/>
        <v>#DIV/0!</v>
      </c>
      <c r="Q1124" t="str">
        <f t="shared" si="104"/>
        <v>games</v>
      </c>
      <c r="R1124" t="str">
        <f t="shared" si="105"/>
        <v>video games</v>
      </c>
      <c r="S1124" s="10">
        <f t="shared" si="106"/>
        <v>41410.703993055555</v>
      </c>
      <c r="T1124" s="10">
        <f t="shared" si="107"/>
        <v>41424.703993055555</v>
      </c>
    </row>
    <row r="1125" spans="1:20" ht="42.6" customHeight="1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5">
        <f t="shared" si="102"/>
        <v>2.2000000000000001E-3</v>
      </c>
      <c r="P1125" s="6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0">
        <f t="shared" si="106"/>
        <v>41718.5237037037</v>
      </c>
      <c r="T1125" s="10">
        <f t="shared" si="107"/>
        <v>41748.5237037037</v>
      </c>
    </row>
    <row r="1126" spans="1:20" ht="42.6" customHeight="1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5">
        <f t="shared" si="102"/>
        <v>4.7222222222222223E-3</v>
      </c>
      <c r="P1126" s="6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0">
        <f t="shared" si="106"/>
        <v>42094.667256944449</v>
      </c>
      <c r="T1126" s="10">
        <f t="shared" si="107"/>
        <v>42124.667256944449</v>
      </c>
    </row>
    <row r="1127" spans="1:20" ht="42.6" customHeight="1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5">
        <f t="shared" si="102"/>
        <v>0</v>
      </c>
      <c r="P1127" s="6" t="e">
        <f t="shared" si="103"/>
        <v>#DIV/0!</v>
      </c>
      <c r="Q1127" t="str">
        <f t="shared" si="104"/>
        <v>games</v>
      </c>
      <c r="R1127" t="str">
        <f t="shared" si="105"/>
        <v>mobile games</v>
      </c>
      <c r="S1127" s="10">
        <f t="shared" si="106"/>
        <v>42212.624189814815</v>
      </c>
      <c r="T1127" s="10">
        <f t="shared" si="107"/>
        <v>42272.624189814815</v>
      </c>
    </row>
    <row r="1128" spans="1:20" ht="42.6" customHeight="1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5">
        <f t="shared" si="102"/>
        <v>5.0000000000000001E-3</v>
      </c>
      <c r="P1128" s="6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0">
        <f t="shared" si="106"/>
        <v>42535.327476851846</v>
      </c>
      <c r="T1128" s="10">
        <f t="shared" si="107"/>
        <v>42565.327476851846</v>
      </c>
    </row>
    <row r="1129" spans="1:20" ht="42.6" customHeight="1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5">
        <f t="shared" si="102"/>
        <v>1.6714285714285713E-2</v>
      </c>
      <c r="P1129" s="6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0">
        <f t="shared" si="106"/>
        <v>41926.854166666664</v>
      </c>
      <c r="T1129" s="10">
        <f t="shared" si="107"/>
        <v>41957.895833333328</v>
      </c>
    </row>
    <row r="1130" spans="1:20" ht="42.6" customHeight="1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5">
        <f t="shared" si="102"/>
        <v>1E-3</v>
      </c>
      <c r="P1130" s="6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0">
        <f t="shared" si="106"/>
        <v>41828.649502314816</v>
      </c>
      <c r="T1130" s="10">
        <f t="shared" si="107"/>
        <v>41858.649502314816</v>
      </c>
    </row>
    <row r="1131" spans="1:20" ht="42.6" customHeight="1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5">
        <f t="shared" si="102"/>
        <v>1.0499999999999999E-3</v>
      </c>
      <c r="P1131" s="6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0">
        <f t="shared" si="106"/>
        <v>42496.264965277776</v>
      </c>
      <c r="T1131" s="10">
        <f t="shared" si="107"/>
        <v>42526.264965277776</v>
      </c>
    </row>
    <row r="1132" spans="1:20" ht="42.6" customHeight="1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5">
        <f t="shared" si="102"/>
        <v>2.2000000000000001E-3</v>
      </c>
      <c r="P1132" s="6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0">
        <f t="shared" si="106"/>
        <v>41908.996527777781</v>
      </c>
      <c r="T1132" s="10">
        <f t="shared" si="107"/>
        <v>41969.038194444445</v>
      </c>
    </row>
    <row r="1133" spans="1:20" ht="42.6" customHeight="1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5">
        <f t="shared" si="102"/>
        <v>0</v>
      </c>
      <c r="P1133" s="6" t="e">
        <f t="shared" si="103"/>
        <v>#DIV/0!</v>
      </c>
      <c r="Q1133" t="str">
        <f t="shared" si="104"/>
        <v>games</v>
      </c>
      <c r="R1133" t="str">
        <f t="shared" si="105"/>
        <v>mobile games</v>
      </c>
      <c r="S1133" s="10">
        <f t="shared" si="106"/>
        <v>42332.908194444448</v>
      </c>
      <c r="T1133" s="10">
        <f t="shared" si="107"/>
        <v>42362.908194444448</v>
      </c>
    </row>
    <row r="1134" spans="1:20" ht="42.6" customHeight="1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5">
        <f t="shared" si="102"/>
        <v>0.14380000000000001</v>
      </c>
      <c r="P1134" s="6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0">
        <f t="shared" si="106"/>
        <v>42706.115405092598</v>
      </c>
      <c r="T1134" s="10">
        <f t="shared" si="107"/>
        <v>42736.115405092598</v>
      </c>
    </row>
    <row r="1135" spans="1:20" ht="42.6" customHeight="1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5">
        <f t="shared" si="102"/>
        <v>6.6666666666666671E-3</v>
      </c>
      <c r="P1135" s="6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0">
        <f t="shared" si="106"/>
        <v>41821.407187500001</v>
      </c>
      <c r="T1135" s="10">
        <f t="shared" si="107"/>
        <v>41851.407187500001</v>
      </c>
    </row>
    <row r="1136" spans="1:20" ht="42.6" customHeight="1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5">
        <f t="shared" si="102"/>
        <v>4.0000000000000003E-5</v>
      </c>
      <c r="P1136" s="6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0">
        <f t="shared" si="106"/>
        <v>41958.285046296296</v>
      </c>
      <c r="T1136" s="10">
        <f t="shared" si="107"/>
        <v>41972.189583333333</v>
      </c>
    </row>
    <row r="1137" spans="1:20" ht="42.6" customHeight="1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5">
        <f t="shared" si="102"/>
        <v>0.05</v>
      </c>
      <c r="P1137" s="6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0">
        <f t="shared" si="106"/>
        <v>42558.989513888882</v>
      </c>
      <c r="T1137" s="10">
        <f t="shared" si="107"/>
        <v>42588.989513888882</v>
      </c>
    </row>
    <row r="1138" spans="1:20" ht="42.6" customHeight="1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5">
        <f t="shared" si="102"/>
        <v>6.4439140811455853E-2</v>
      </c>
      <c r="P1138" s="6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0">
        <f t="shared" si="106"/>
        <v>42327.671631944439</v>
      </c>
      <c r="T1138" s="10">
        <f t="shared" si="107"/>
        <v>42357.671631944439</v>
      </c>
    </row>
    <row r="1139" spans="1:20" ht="42.6" customHeight="1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5">
        <f t="shared" si="102"/>
        <v>0.39500000000000002</v>
      </c>
      <c r="P1139" s="6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0">
        <f t="shared" si="106"/>
        <v>42453.819687499999</v>
      </c>
      <c r="T1139" s="10">
        <f t="shared" si="107"/>
        <v>42483.819687499999</v>
      </c>
    </row>
    <row r="1140" spans="1:20" ht="42.6" customHeight="1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5">
        <f t="shared" si="102"/>
        <v>3.5714285714285713E-3</v>
      </c>
      <c r="P1140" s="6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0">
        <f t="shared" si="106"/>
        <v>42736.9066087963</v>
      </c>
      <c r="T1140" s="10">
        <f t="shared" si="107"/>
        <v>42756.9066087963</v>
      </c>
    </row>
    <row r="1141" spans="1:20" ht="42.6" customHeight="1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5">
        <f t="shared" si="102"/>
        <v>6.2500000000000001E-4</v>
      </c>
      <c r="P1141" s="6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0">
        <f t="shared" si="106"/>
        <v>41975.347523148142</v>
      </c>
      <c r="T1141" s="10">
        <f t="shared" si="107"/>
        <v>42005.347523148142</v>
      </c>
    </row>
    <row r="1142" spans="1:20" ht="42.6" customHeight="1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5">
        <f t="shared" si="102"/>
        <v>0</v>
      </c>
      <c r="P1142" s="6" t="e">
        <f t="shared" si="103"/>
        <v>#DIV/0!</v>
      </c>
      <c r="Q1142" t="str">
        <f t="shared" si="104"/>
        <v>games</v>
      </c>
      <c r="R1142" t="str">
        <f t="shared" si="105"/>
        <v>mobile games</v>
      </c>
      <c r="S1142" s="10">
        <f t="shared" si="106"/>
        <v>42192.462048611109</v>
      </c>
      <c r="T1142" s="10">
        <f t="shared" si="107"/>
        <v>42222.462048611109</v>
      </c>
    </row>
    <row r="1143" spans="1:20" ht="42.6" customHeight="1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5">
        <f t="shared" si="102"/>
        <v>0</v>
      </c>
      <c r="P1143" s="6" t="e">
        <f t="shared" si="103"/>
        <v>#DIV/0!</v>
      </c>
      <c r="Q1143" t="str">
        <f t="shared" si="104"/>
        <v>games</v>
      </c>
      <c r="R1143" t="str">
        <f t="shared" si="105"/>
        <v>mobile games</v>
      </c>
      <c r="S1143" s="10">
        <f t="shared" si="106"/>
        <v>42164.699652777781</v>
      </c>
      <c r="T1143" s="10">
        <f t="shared" si="107"/>
        <v>42194.699652777781</v>
      </c>
    </row>
    <row r="1144" spans="1:20" ht="42.6" customHeight="1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5">
        <f t="shared" si="102"/>
        <v>0</v>
      </c>
      <c r="P1144" s="6" t="e">
        <f t="shared" si="103"/>
        <v>#DIV/0!</v>
      </c>
      <c r="Q1144" t="str">
        <f t="shared" si="104"/>
        <v>games</v>
      </c>
      <c r="R1144" t="str">
        <f t="shared" si="105"/>
        <v>mobile games</v>
      </c>
      <c r="S1144" s="10">
        <f t="shared" si="106"/>
        <v>42022.006099537044</v>
      </c>
      <c r="T1144" s="10">
        <f t="shared" si="107"/>
        <v>42052.006099537044</v>
      </c>
    </row>
    <row r="1145" spans="1:20" ht="42.6" customHeight="1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5">
        <f t="shared" si="102"/>
        <v>4.1333333333333335E-3</v>
      </c>
      <c r="P1145" s="6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0">
        <f t="shared" si="106"/>
        <v>42325.19358796296</v>
      </c>
      <c r="T1145" s="10">
        <f t="shared" si="107"/>
        <v>42355.19358796296</v>
      </c>
    </row>
    <row r="1146" spans="1:20" ht="42.6" customHeight="1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5">
        <f t="shared" si="102"/>
        <v>0</v>
      </c>
      <c r="P1146" s="6" t="e">
        <f t="shared" si="103"/>
        <v>#DIV/0!</v>
      </c>
      <c r="Q1146" t="str">
        <f t="shared" si="104"/>
        <v>food</v>
      </c>
      <c r="R1146" t="str">
        <f t="shared" si="105"/>
        <v>food trucks</v>
      </c>
      <c r="S1146" s="10">
        <f t="shared" si="106"/>
        <v>42093.181944444441</v>
      </c>
      <c r="T1146" s="10">
        <f t="shared" si="107"/>
        <v>42123.181944444441</v>
      </c>
    </row>
    <row r="1147" spans="1:20" ht="42.6" customHeight="1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5">
        <f t="shared" si="102"/>
        <v>1.25E-3</v>
      </c>
      <c r="P1147" s="6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0">
        <f t="shared" si="106"/>
        <v>41854.747592592597</v>
      </c>
      <c r="T1147" s="10">
        <f t="shared" si="107"/>
        <v>41914.747592592597</v>
      </c>
    </row>
    <row r="1148" spans="1:20" ht="42.6" customHeight="1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5">
        <f t="shared" si="102"/>
        <v>8.8333333333333333E-2</v>
      </c>
      <c r="P1148" s="6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0">
        <f t="shared" si="106"/>
        <v>41723.9533912037</v>
      </c>
      <c r="T1148" s="10">
        <f t="shared" si="107"/>
        <v>41761.9533912037</v>
      </c>
    </row>
    <row r="1149" spans="1:20" ht="42.6" customHeight="1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5">
        <f t="shared" si="102"/>
        <v>0</v>
      </c>
      <c r="P1149" s="6" t="e">
        <f t="shared" si="103"/>
        <v>#DIV/0!</v>
      </c>
      <c r="Q1149" t="str">
        <f t="shared" si="104"/>
        <v>food</v>
      </c>
      <c r="R1149" t="str">
        <f t="shared" si="105"/>
        <v>food trucks</v>
      </c>
      <c r="S1149" s="10">
        <f t="shared" si="106"/>
        <v>41871.972025462965</v>
      </c>
      <c r="T1149" s="10">
        <f t="shared" si="107"/>
        <v>41931.972025462965</v>
      </c>
    </row>
    <row r="1150" spans="1:20" ht="42.6" customHeight="1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5">
        <f t="shared" si="102"/>
        <v>4.8666666666666667E-3</v>
      </c>
      <c r="P1150" s="6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0">
        <f t="shared" si="106"/>
        <v>42675.171076388884</v>
      </c>
      <c r="T1150" s="10">
        <f t="shared" si="107"/>
        <v>42705.212743055556</v>
      </c>
    </row>
    <row r="1151" spans="1:20" ht="42.6" customHeight="1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5">
        <f t="shared" si="102"/>
        <v>1.5E-3</v>
      </c>
      <c r="P1151" s="6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0">
        <f t="shared" si="106"/>
        <v>42507.71025462963</v>
      </c>
      <c r="T1151" s="10">
        <f t="shared" si="107"/>
        <v>42537.71025462963</v>
      </c>
    </row>
    <row r="1152" spans="1:20" ht="42.6" customHeight="1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5">
        <f t="shared" si="102"/>
        <v>0.1008</v>
      </c>
      <c r="P1152" s="6">
        <f t="shared" si="103"/>
        <v>42</v>
      </c>
      <c r="Q1152" t="str">
        <f t="shared" si="104"/>
        <v>food</v>
      </c>
      <c r="R1152" t="str">
        <f t="shared" si="105"/>
        <v>food trucks</v>
      </c>
      <c r="S1152" s="10">
        <f t="shared" si="106"/>
        <v>42317.954571759255</v>
      </c>
      <c r="T1152" s="10">
        <f t="shared" si="107"/>
        <v>42377.954571759255</v>
      </c>
    </row>
    <row r="1153" spans="1:20" ht="42.6" customHeight="1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5">
        <f t="shared" si="102"/>
        <v>0</v>
      </c>
      <c r="P1153" s="6" t="e">
        <f t="shared" si="103"/>
        <v>#DIV/0!</v>
      </c>
      <c r="Q1153" t="str">
        <f t="shared" si="104"/>
        <v>food</v>
      </c>
      <c r="R1153" t="str">
        <f t="shared" si="105"/>
        <v>food trucks</v>
      </c>
      <c r="S1153" s="10">
        <f t="shared" si="106"/>
        <v>42224.102581018517</v>
      </c>
      <c r="T1153" s="10">
        <f t="shared" si="107"/>
        <v>42254.102581018517</v>
      </c>
    </row>
    <row r="1154" spans="1:20" ht="42.6" customHeight="1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5">
        <f t="shared" si="102"/>
        <v>5.6937500000000002E-2</v>
      </c>
      <c r="P1154" s="6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10">
        <f t="shared" si="106"/>
        <v>42109.709629629629</v>
      </c>
      <c r="T1154" s="10">
        <f t="shared" si="107"/>
        <v>42139.709629629629</v>
      </c>
    </row>
    <row r="1155" spans="1:20" ht="42.6" customHeight="1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5">
        <f t="shared" ref="O1155:O1218" si="108">E1155/D1155</f>
        <v>6.2500000000000003E-3</v>
      </c>
      <c r="P1155" s="6">
        <f t="shared" ref="P1155:P1218" si="109">E1155/L1155</f>
        <v>50</v>
      </c>
      <c r="Q1155" t="str">
        <f t="shared" ref="Q1155:Q1218" si="110">LEFT(N1155,(FIND("/",N1155))-1)</f>
        <v>food</v>
      </c>
      <c r="R1155" t="str">
        <f t="shared" ref="R1155:R1218" si="111">RIGHT(N1155,LEN(N1155)-FIND("/",N1155))</f>
        <v>food trucks</v>
      </c>
      <c r="S1155" s="10">
        <f t="shared" ref="S1155:S1218" si="112">(((J1155/60)/60)/24)+DATE(1970,1,1)</f>
        <v>42143.714178240742</v>
      </c>
      <c r="T1155" s="10">
        <f t="shared" ref="T1155:T1218" si="113">(((I1155/60)/60)/24)+DATE(1970,1,1)</f>
        <v>42173.714178240742</v>
      </c>
    </row>
    <row r="1156" spans="1:20" ht="42.6" customHeight="1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5">
        <f t="shared" si="108"/>
        <v>6.5000000000000002E-2</v>
      </c>
      <c r="P1156" s="6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0">
        <f t="shared" si="112"/>
        <v>42223.108865740738</v>
      </c>
      <c r="T1156" s="10">
        <f t="shared" si="113"/>
        <v>42253.108865740738</v>
      </c>
    </row>
    <row r="1157" spans="1:20" ht="42.6" customHeight="1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5">
        <f t="shared" si="108"/>
        <v>7.5199999999999998E-3</v>
      </c>
      <c r="P1157" s="6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0">
        <f t="shared" si="112"/>
        <v>41835.763981481483</v>
      </c>
      <c r="T1157" s="10">
        <f t="shared" si="113"/>
        <v>41865.763981481483</v>
      </c>
    </row>
    <row r="1158" spans="1:20" ht="42.6" customHeight="1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5">
        <f t="shared" si="108"/>
        <v>0</v>
      </c>
      <c r="P1158" s="6" t="e">
        <f t="shared" si="109"/>
        <v>#DIV/0!</v>
      </c>
      <c r="Q1158" t="str">
        <f t="shared" si="110"/>
        <v>food</v>
      </c>
      <c r="R1158" t="str">
        <f t="shared" si="111"/>
        <v>food trucks</v>
      </c>
      <c r="S1158" s="10">
        <f t="shared" si="112"/>
        <v>42029.07131944444</v>
      </c>
      <c r="T1158" s="10">
        <f t="shared" si="113"/>
        <v>42059.07131944444</v>
      </c>
    </row>
    <row r="1159" spans="1:20" ht="42.6" customHeight="1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5">
        <f t="shared" si="108"/>
        <v>1.5100000000000001E-2</v>
      </c>
      <c r="P1159" s="6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0">
        <f t="shared" si="112"/>
        <v>41918.628240740742</v>
      </c>
      <c r="T1159" s="10">
        <f t="shared" si="113"/>
        <v>41978.669907407413</v>
      </c>
    </row>
    <row r="1160" spans="1:20" ht="42.6" customHeight="1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5">
        <f t="shared" si="108"/>
        <v>4.6666666666666671E-3</v>
      </c>
      <c r="P1160" s="6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0">
        <f t="shared" si="112"/>
        <v>41952.09175925926</v>
      </c>
      <c r="T1160" s="10">
        <f t="shared" si="113"/>
        <v>41982.09175925926</v>
      </c>
    </row>
    <row r="1161" spans="1:20" ht="42.6" customHeight="1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5">
        <f t="shared" si="108"/>
        <v>0</v>
      </c>
      <c r="P1161" s="6" t="e">
        <f t="shared" si="109"/>
        <v>#DIV/0!</v>
      </c>
      <c r="Q1161" t="str">
        <f t="shared" si="110"/>
        <v>food</v>
      </c>
      <c r="R1161" t="str">
        <f t="shared" si="111"/>
        <v>food trucks</v>
      </c>
      <c r="S1161" s="10">
        <f t="shared" si="112"/>
        <v>42154.726446759261</v>
      </c>
      <c r="T1161" s="10">
        <f t="shared" si="113"/>
        <v>42185.65625</v>
      </c>
    </row>
    <row r="1162" spans="1:20" ht="42.6" customHeight="1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5">
        <f t="shared" si="108"/>
        <v>3.85E-2</v>
      </c>
      <c r="P1162" s="6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0">
        <f t="shared" si="112"/>
        <v>42061.154930555553</v>
      </c>
      <c r="T1162" s="10">
        <f t="shared" si="113"/>
        <v>42091.113263888896</v>
      </c>
    </row>
    <row r="1163" spans="1:20" ht="42.6" customHeight="1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5">
        <f t="shared" si="108"/>
        <v>0</v>
      </c>
      <c r="P1163" s="6" t="e">
        <f t="shared" si="109"/>
        <v>#DIV/0!</v>
      </c>
      <c r="Q1163" t="str">
        <f t="shared" si="110"/>
        <v>food</v>
      </c>
      <c r="R1163" t="str">
        <f t="shared" si="111"/>
        <v>food trucks</v>
      </c>
      <c r="S1163" s="10">
        <f t="shared" si="112"/>
        <v>42122.629502314812</v>
      </c>
      <c r="T1163" s="10">
        <f t="shared" si="113"/>
        <v>42143.629502314812</v>
      </c>
    </row>
    <row r="1164" spans="1:20" ht="42.6" customHeight="1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5">
        <f t="shared" si="108"/>
        <v>5.8333333333333338E-4</v>
      </c>
      <c r="P1164" s="6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0">
        <f t="shared" si="112"/>
        <v>41876.683611111112</v>
      </c>
      <c r="T1164" s="10">
        <f t="shared" si="113"/>
        <v>41907.683611111112</v>
      </c>
    </row>
    <row r="1165" spans="1:20" ht="42.6" customHeight="1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5">
        <f t="shared" si="108"/>
        <v>0</v>
      </c>
      <c r="P1165" s="6" t="e">
        <f t="shared" si="109"/>
        <v>#DIV/0!</v>
      </c>
      <c r="Q1165" t="str">
        <f t="shared" si="110"/>
        <v>food</v>
      </c>
      <c r="R1165" t="str">
        <f t="shared" si="111"/>
        <v>food trucks</v>
      </c>
      <c r="S1165" s="10">
        <f t="shared" si="112"/>
        <v>41830.723611111112</v>
      </c>
      <c r="T1165" s="10">
        <f t="shared" si="113"/>
        <v>41860.723611111112</v>
      </c>
    </row>
    <row r="1166" spans="1:20" ht="42.6" customHeight="1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5">
        <f t="shared" si="108"/>
        <v>0</v>
      </c>
      <c r="P1166" s="6" t="e">
        <f t="shared" si="109"/>
        <v>#DIV/0!</v>
      </c>
      <c r="Q1166" t="str">
        <f t="shared" si="110"/>
        <v>food</v>
      </c>
      <c r="R1166" t="str">
        <f t="shared" si="111"/>
        <v>food trucks</v>
      </c>
      <c r="S1166" s="10">
        <f t="shared" si="112"/>
        <v>42509.724328703705</v>
      </c>
      <c r="T1166" s="10">
        <f t="shared" si="113"/>
        <v>42539.724328703705</v>
      </c>
    </row>
    <row r="1167" spans="1:20" ht="42.6" customHeight="1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5">
        <f t="shared" si="108"/>
        <v>0.20705000000000001</v>
      </c>
      <c r="P1167" s="6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0">
        <f t="shared" si="112"/>
        <v>41792.214467592588</v>
      </c>
      <c r="T1167" s="10">
        <f t="shared" si="113"/>
        <v>41826.214467592588</v>
      </c>
    </row>
    <row r="1168" spans="1:20" ht="42.6" customHeight="1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5">
        <f t="shared" si="108"/>
        <v>0.19139999999999999</v>
      </c>
      <c r="P1168" s="6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0">
        <f t="shared" si="112"/>
        <v>42150.485439814816</v>
      </c>
      <c r="T1168" s="10">
        <f t="shared" si="113"/>
        <v>42181.166666666672</v>
      </c>
    </row>
    <row r="1169" spans="1:20" ht="42.6" customHeight="1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5">
        <f t="shared" si="108"/>
        <v>1.6316666666666667E-2</v>
      </c>
      <c r="P1169" s="6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0">
        <f t="shared" si="112"/>
        <v>41863.734895833331</v>
      </c>
      <c r="T1169" s="10">
        <f t="shared" si="113"/>
        <v>41894.734895833331</v>
      </c>
    </row>
    <row r="1170" spans="1:20" ht="42.6" customHeight="1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5">
        <f t="shared" si="108"/>
        <v>5.6666666666666664E-2</v>
      </c>
      <c r="P1170" s="6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0">
        <f t="shared" si="112"/>
        <v>42605.053993055553</v>
      </c>
      <c r="T1170" s="10">
        <f t="shared" si="113"/>
        <v>42635.053993055553</v>
      </c>
    </row>
    <row r="1171" spans="1:20" ht="42.6" customHeight="1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5">
        <f t="shared" si="108"/>
        <v>1.6999999999999999E-3</v>
      </c>
      <c r="P1171" s="6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0">
        <f t="shared" si="112"/>
        <v>42027.353738425925</v>
      </c>
      <c r="T1171" s="10">
        <f t="shared" si="113"/>
        <v>42057.353738425925</v>
      </c>
    </row>
    <row r="1172" spans="1:20" ht="42.6" customHeight="1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5">
        <f t="shared" si="108"/>
        <v>4.0000000000000001E-3</v>
      </c>
      <c r="P1172" s="6">
        <f t="shared" si="109"/>
        <v>50</v>
      </c>
      <c r="Q1172" t="str">
        <f t="shared" si="110"/>
        <v>food</v>
      </c>
      <c r="R1172" t="str">
        <f t="shared" si="111"/>
        <v>food trucks</v>
      </c>
      <c r="S1172" s="10">
        <f t="shared" si="112"/>
        <v>42124.893182870372</v>
      </c>
      <c r="T1172" s="10">
        <f t="shared" si="113"/>
        <v>42154.893182870372</v>
      </c>
    </row>
    <row r="1173" spans="1:20" ht="42.6" customHeight="1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5">
        <f t="shared" si="108"/>
        <v>1E-3</v>
      </c>
      <c r="P1173" s="6">
        <f t="shared" si="109"/>
        <v>25</v>
      </c>
      <c r="Q1173" t="str">
        <f t="shared" si="110"/>
        <v>food</v>
      </c>
      <c r="R1173" t="str">
        <f t="shared" si="111"/>
        <v>food trucks</v>
      </c>
      <c r="S1173" s="10">
        <f t="shared" si="112"/>
        <v>41938.804710648146</v>
      </c>
      <c r="T1173" s="10">
        <f t="shared" si="113"/>
        <v>41956.846377314811</v>
      </c>
    </row>
    <row r="1174" spans="1:20" ht="42.6" customHeight="1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5">
        <f t="shared" si="108"/>
        <v>0</v>
      </c>
      <c r="P1174" s="6" t="e">
        <f t="shared" si="109"/>
        <v>#DIV/0!</v>
      </c>
      <c r="Q1174" t="str">
        <f t="shared" si="110"/>
        <v>food</v>
      </c>
      <c r="R1174" t="str">
        <f t="shared" si="111"/>
        <v>food trucks</v>
      </c>
      <c r="S1174" s="10">
        <f t="shared" si="112"/>
        <v>41841.682314814818</v>
      </c>
      <c r="T1174" s="10">
        <f t="shared" si="113"/>
        <v>41871.682314814818</v>
      </c>
    </row>
    <row r="1175" spans="1:20" ht="42.6" customHeight="1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5">
        <f t="shared" si="108"/>
        <v>2.4000000000000001E-4</v>
      </c>
      <c r="P1175" s="6">
        <f t="shared" si="109"/>
        <v>30</v>
      </c>
      <c r="Q1175" t="str">
        <f t="shared" si="110"/>
        <v>food</v>
      </c>
      <c r="R1175" t="str">
        <f t="shared" si="111"/>
        <v>food trucks</v>
      </c>
      <c r="S1175" s="10">
        <f t="shared" si="112"/>
        <v>42184.185844907406</v>
      </c>
      <c r="T1175" s="10">
        <f t="shared" si="113"/>
        <v>42219.185844907406</v>
      </c>
    </row>
    <row r="1176" spans="1:20" ht="42.6" customHeight="1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5">
        <f t="shared" si="108"/>
        <v>5.906666666666667E-2</v>
      </c>
      <c r="P1176" s="6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0">
        <f t="shared" si="112"/>
        <v>42468.84174768519</v>
      </c>
      <c r="T1176" s="10">
        <f t="shared" si="113"/>
        <v>42498.84174768519</v>
      </c>
    </row>
    <row r="1177" spans="1:20" ht="42.6" customHeight="1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5">
        <f t="shared" si="108"/>
        <v>2.9250000000000002E-2</v>
      </c>
      <c r="P1177" s="6">
        <f t="shared" si="109"/>
        <v>65</v>
      </c>
      <c r="Q1177" t="str">
        <f t="shared" si="110"/>
        <v>food</v>
      </c>
      <c r="R1177" t="str">
        <f t="shared" si="111"/>
        <v>food trucks</v>
      </c>
      <c r="S1177" s="10">
        <f t="shared" si="112"/>
        <v>42170.728460648148</v>
      </c>
      <c r="T1177" s="10">
        <f t="shared" si="113"/>
        <v>42200.728460648148</v>
      </c>
    </row>
    <row r="1178" spans="1:20" ht="42.6" customHeight="1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5">
        <f t="shared" si="108"/>
        <v>5.7142857142857142E-5</v>
      </c>
      <c r="P1178" s="6">
        <f t="shared" si="109"/>
        <v>10</v>
      </c>
      <c r="Q1178" t="str">
        <f t="shared" si="110"/>
        <v>food</v>
      </c>
      <c r="R1178" t="str">
        <f t="shared" si="111"/>
        <v>food trucks</v>
      </c>
      <c r="S1178" s="10">
        <f t="shared" si="112"/>
        <v>42746.019652777773</v>
      </c>
      <c r="T1178" s="10">
        <f t="shared" si="113"/>
        <v>42800.541666666672</v>
      </c>
    </row>
    <row r="1179" spans="1:20" ht="42.6" customHeight="1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5">
        <f t="shared" si="108"/>
        <v>0</v>
      </c>
      <c r="P1179" s="6" t="e">
        <f t="shared" si="109"/>
        <v>#DIV/0!</v>
      </c>
      <c r="Q1179" t="str">
        <f t="shared" si="110"/>
        <v>food</v>
      </c>
      <c r="R1179" t="str">
        <f t="shared" si="111"/>
        <v>food trucks</v>
      </c>
      <c r="S1179" s="10">
        <f t="shared" si="112"/>
        <v>41897.660833333335</v>
      </c>
      <c r="T1179" s="10">
        <f t="shared" si="113"/>
        <v>41927.660833333335</v>
      </c>
    </row>
    <row r="1180" spans="1:20" ht="42.6" customHeight="1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5">
        <f t="shared" si="108"/>
        <v>6.666666666666667E-5</v>
      </c>
      <c r="P1180" s="6">
        <f t="shared" si="109"/>
        <v>5</v>
      </c>
      <c r="Q1180" t="str">
        <f t="shared" si="110"/>
        <v>food</v>
      </c>
      <c r="R1180" t="str">
        <f t="shared" si="111"/>
        <v>food trucks</v>
      </c>
      <c r="S1180" s="10">
        <f t="shared" si="112"/>
        <v>41837.905694444446</v>
      </c>
      <c r="T1180" s="10">
        <f t="shared" si="113"/>
        <v>41867.905694444446</v>
      </c>
    </row>
    <row r="1181" spans="1:20" ht="42.6" customHeight="1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5">
        <f t="shared" si="108"/>
        <v>5.3333333333333337E-2</v>
      </c>
      <c r="P1181" s="6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0">
        <f t="shared" si="112"/>
        <v>42275.720219907409</v>
      </c>
      <c r="T1181" s="10">
        <f t="shared" si="113"/>
        <v>42305.720219907409</v>
      </c>
    </row>
    <row r="1182" spans="1:20" ht="42.6" customHeight="1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5">
        <f t="shared" si="108"/>
        <v>0.11749999999999999</v>
      </c>
      <c r="P1182" s="6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0">
        <f t="shared" si="112"/>
        <v>41781.806875000002</v>
      </c>
      <c r="T1182" s="10">
        <f t="shared" si="113"/>
        <v>41818.806875000002</v>
      </c>
    </row>
    <row r="1183" spans="1:20" ht="42.6" customHeight="1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5">
        <f t="shared" si="108"/>
        <v>8.0000000000000007E-5</v>
      </c>
      <c r="P1183" s="6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0">
        <f t="shared" si="112"/>
        <v>42034.339363425926</v>
      </c>
      <c r="T1183" s="10">
        <f t="shared" si="113"/>
        <v>42064.339363425926</v>
      </c>
    </row>
    <row r="1184" spans="1:20" ht="42.6" customHeight="1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5">
        <f t="shared" si="108"/>
        <v>4.2000000000000003E-2</v>
      </c>
      <c r="P1184" s="6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0">
        <f t="shared" si="112"/>
        <v>42728.827407407407</v>
      </c>
      <c r="T1184" s="10">
        <f t="shared" si="113"/>
        <v>42747.695833333331</v>
      </c>
    </row>
    <row r="1185" spans="1:20" ht="42.6" customHeight="1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5">
        <f t="shared" si="108"/>
        <v>0.04</v>
      </c>
      <c r="P1185" s="6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0">
        <f t="shared" si="112"/>
        <v>42656.86137731481</v>
      </c>
      <c r="T1185" s="10">
        <f t="shared" si="113"/>
        <v>42676.165972222225</v>
      </c>
    </row>
    <row r="1186" spans="1:20" ht="42.6" hidden="1" customHeight="1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5">
        <f t="shared" si="108"/>
        <v>1.0493636363636363</v>
      </c>
      <c r="P1186" s="6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10">
        <f t="shared" si="112"/>
        <v>42741.599664351852</v>
      </c>
      <c r="T1186" s="10">
        <f t="shared" si="113"/>
        <v>42772.599664351852</v>
      </c>
    </row>
    <row r="1187" spans="1:20" ht="42.6" hidden="1" customHeight="1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5">
        <f t="shared" si="108"/>
        <v>1.0544</v>
      </c>
      <c r="P1187" s="6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10">
        <f t="shared" si="112"/>
        <v>42130.865150462967</v>
      </c>
      <c r="T1187" s="10">
        <f t="shared" si="113"/>
        <v>42163.166666666672</v>
      </c>
    </row>
    <row r="1188" spans="1:20" ht="42.6" hidden="1" customHeight="1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5">
        <f t="shared" si="108"/>
        <v>1.0673333333333332</v>
      </c>
      <c r="P1188" s="6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10">
        <f t="shared" si="112"/>
        <v>42123.86336805555</v>
      </c>
      <c r="T1188" s="10">
        <f t="shared" si="113"/>
        <v>42156.945833333331</v>
      </c>
    </row>
    <row r="1189" spans="1:20" ht="42.6" hidden="1" customHeight="1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5">
        <f t="shared" si="108"/>
        <v>1.0412571428571429</v>
      </c>
      <c r="P1189" s="6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10">
        <f t="shared" si="112"/>
        <v>42109.894942129627</v>
      </c>
      <c r="T1189" s="10">
        <f t="shared" si="113"/>
        <v>42141.75</v>
      </c>
    </row>
    <row r="1190" spans="1:20" ht="42.6" hidden="1" customHeight="1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5">
        <f t="shared" si="108"/>
        <v>1.6054999999999999</v>
      </c>
      <c r="P1190" s="6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10">
        <f t="shared" si="112"/>
        <v>42711.700694444444</v>
      </c>
      <c r="T1190" s="10">
        <f t="shared" si="113"/>
        <v>42732.700694444444</v>
      </c>
    </row>
    <row r="1191" spans="1:20" ht="42.6" hidden="1" customHeight="1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5">
        <f t="shared" si="108"/>
        <v>1.0777777777777777</v>
      </c>
      <c r="P1191" s="6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10">
        <f t="shared" si="112"/>
        <v>42529.979108796295</v>
      </c>
      <c r="T1191" s="10">
        <f t="shared" si="113"/>
        <v>42550.979108796295</v>
      </c>
    </row>
    <row r="1192" spans="1:20" ht="42.6" hidden="1" customHeight="1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5">
        <f t="shared" si="108"/>
        <v>1.35</v>
      </c>
      <c r="P1192" s="6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10">
        <f t="shared" si="112"/>
        <v>41852.665798611109</v>
      </c>
      <c r="T1192" s="10">
        <f t="shared" si="113"/>
        <v>41882.665798611109</v>
      </c>
    </row>
    <row r="1193" spans="1:20" ht="42.6" hidden="1" customHeight="1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5">
        <f t="shared" si="108"/>
        <v>1.0907407407407408</v>
      </c>
      <c r="P1193" s="6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10">
        <f t="shared" si="112"/>
        <v>42419.603703703702</v>
      </c>
      <c r="T1193" s="10">
        <f t="shared" si="113"/>
        <v>42449.562037037031</v>
      </c>
    </row>
    <row r="1194" spans="1:20" ht="42.6" hidden="1" customHeight="1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5">
        <f t="shared" si="108"/>
        <v>2.9</v>
      </c>
      <c r="P1194" s="6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10">
        <f t="shared" si="112"/>
        <v>42747.506689814814</v>
      </c>
      <c r="T1194" s="10">
        <f t="shared" si="113"/>
        <v>42777.506689814814</v>
      </c>
    </row>
    <row r="1195" spans="1:20" ht="42.6" hidden="1" customHeight="1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5">
        <f t="shared" si="108"/>
        <v>1.0395714285714286</v>
      </c>
      <c r="P1195" s="6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10">
        <f t="shared" si="112"/>
        <v>42409.776076388895</v>
      </c>
      <c r="T1195" s="10">
        <f t="shared" si="113"/>
        <v>42469.734409722223</v>
      </c>
    </row>
    <row r="1196" spans="1:20" ht="42.6" hidden="1" customHeight="1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5">
        <f t="shared" si="108"/>
        <v>3.2223999999999999</v>
      </c>
      <c r="P1196" s="6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10">
        <f t="shared" si="112"/>
        <v>42072.488182870366</v>
      </c>
      <c r="T1196" s="10">
        <f t="shared" si="113"/>
        <v>42102.488182870366</v>
      </c>
    </row>
    <row r="1197" spans="1:20" ht="42.6" hidden="1" customHeight="1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5">
        <f t="shared" si="108"/>
        <v>1.35</v>
      </c>
      <c r="P1197" s="6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10">
        <f t="shared" si="112"/>
        <v>42298.34783564815</v>
      </c>
      <c r="T1197" s="10">
        <f t="shared" si="113"/>
        <v>42358.375</v>
      </c>
    </row>
    <row r="1198" spans="1:20" ht="42.6" hidden="1" customHeight="1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5">
        <f t="shared" si="108"/>
        <v>2.6991034482758622</v>
      </c>
      <c r="P1198" s="6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10">
        <f t="shared" si="112"/>
        <v>42326.818738425922</v>
      </c>
      <c r="T1198" s="10">
        <f t="shared" si="113"/>
        <v>42356.818738425922</v>
      </c>
    </row>
    <row r="1199" spans="1:20" ht="42.6" hidden="1" customHeight="1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5">
        <f t="shared" si="108"/>
        <v>2.5329333333333333</v>
      </c>
      <c r="P1199" s="6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10">
        <f t="shared" si="112"/>
        <v>42503.66474537037</v>
      </c>
      <c r="T1199" s="10">
        <f t="shared" si="113"/>
        <v>42534.249305555553</v>
      </c>
    </row>
    <row r="1200" spans="1:20" ht="42.6" hidden="1" customHeight="1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5">
        <f t="shared" si="108"/>
        <v>2.6059999999999999</v>
      </c>
      <c r="P1200" s="6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10">
        <f t="shared" si="112"/>
        <v>42333.619050925925</v>
      </c>
      <c r="T1200" s="10">
        <f t="shared" si="113"/>
        <v>42369.125</v>
      </c>
    </row>
    <row r="1201" spans="1:20" ht="42.6" hidden="1" customHeight="1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5">
        <f t="shared" si="108"/>
        <v>1.0131677953348381</v>
      </c>
      <c r="P1201" s="6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10">
        <f t="shared" si="112"/>
        <v>42161.770833333328</v>
      </c>
      <c r="T1201" s="10">
        <f t="shared" si="113"/>
        <v>42193.770833333328</v>
      </c>
    </row>
    <row r="1202" spans="1:20" ht="42.6" hidden="1" customHeight="1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5">
        <f t="shared" si="108"/>
        <v>1.2560416666666667</v>
      </c>
      <c r="P1202" s="6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10">
        <f t="shared" si="112"/>
        <v>42089.477500000001</v>
      </c>
      <c r="T1202" s="10">
        <f t="shared" si="113"/>
        <v>42110.477500000001</v>
      </c>
    </row>
    <row r="1203" spans="1:20" ht="42.6" hidden="1" customHeight="1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5">
        <f t="shared" si="108"/>
        <v>1.0243783333333334</v>
      </c>
      <c r="P1203" s="6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10">
        <f t="shared" si="112"/>
        <v>42536.60701388889</v>
      </c>
      <c r="T1203" s="10">
        <f t="shared" si="113"/>
        <v>42566.60701388889</v>
      </c>
    </row>
    <row r="1204" spans="1:20" ht="42.6" hidden="1" customHeight="1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5">
        <f t="shared" si="108"/>
        <v>1.99244</v>
      </c>
      <c r="P1204" s="6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10">
        <f t="shared" si="112"/>
        <v>42152.288819444439</v>
      </c>
      <c r="T1204" s="10">
        <f t="shared" si="113"/>
        <v>42182.288819444439</v>
      </c>
    </row>
    <row r="1205" spans="1:20" ht="42.6" hidden="1" customHeight="1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5">
        <f t="shared" si="108"/>
        <v>1.0245398773006136</v>
      </c>
      <c r="P1205" s="6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10">
        <f t="shared" si="112"/>
        <v>42125.614895833336</v>
      </c>
      <c r="T1205" s="10">
        <f t="shared" si="113"/>
        <v>42155.614895833336</v>
      </c>
    </row>
    <row r="1206" spans="1:20" ht="42.6" hidden="1" customHeight="1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5">
        <f t="shared" si="108"/>
        <v>1.0294615384615384</v>
      </c>
      <c r="P1206" s="6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10">
        <f t="shared" si="112"/>
        <v>42297.748067129629</v>
      </c>
      <c r="T1206" s="10">
        <f t="shared" si="113"/>
        <v>42342.208333333328</v>
      </c>
    </row>
    <row r="1207" spans="1:20" ht="42.6" hidden="1" customHeight="1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5">
        <f t="shared" si="108"/>
        <v>1.0086153846153847</v>
      </c>
      <c r="P1207" s="6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10">
        <f t="shared" si="112"/>
        <v>42138.506377314814</v>
      </c>
      <c r="T1207" s="10">
        <f t="shared" si="113"/>
        <v>42168.506377314814</v>
      </c>
    </row>
    <row r="1208" spans="1:20" ht="42.6" hidden="1" customHeight="1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5">
        <f t="shared" si="108"/>
        <v>1.1499999999999999</v>
      </c>
      <c r="P1208" s="6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10">
        <f t="shared" si="112"/>
        <v>42772.776076388895</v>
      </c>
      <c r="T1208" s="10">
        <f t="shared" si="113"/>
        <v>42805.561805555553</v>
      </c>
    </row>
    <row r="1209" spans="1:20" ht="42.6" hidden="1" customHeight="1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5">
        <f t="shared" si="108"/>
        <v>1.0416766467065868</v>
      </c>
      <c r="P1209" s="6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10">
        <f t="shared" si="112"/>
        <v>42430.430243055554</v>
      </c>
      <c r="T1209" s="10">
        <f t="shared" si="113"/>
        <v>42460.416666666672</v>
      </c>
    </row>
    <row r="1210" spans="1:20" ht="42.6" hidden="1" customHeight="1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5">
        <f t="shared" si="108"/>
        <v>1.5529999999999999</v>
      </c>
      <c r="P1210" s="6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10">
        <f t="shared" si="112"/>
        <v>42423.709074074075</v>
      </c>
      <c r="T1210" s="10">
        <f t="shared" si="113"/>
        <v>42453.667407407411</v>
      </c>
    </row>
    <row r="1211" spans="1:20" ht="42.6" hidden="1" customHeight="1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5">
        <f t="shared" si="108"/>
        <v>1.06</v>
      </c>
      <c r="P1211" s="6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10">
        <f t="shared" si="112"/>
        <v>42761.846122685187</v>
      </c>
      <c r="T1211" s="10">
        <f t="shared" si="113"/>
        <v>42791.846122685187</v>
      </c>
    </row>
    <row r="1212" spans="1:20" ht="42.6" hidden="1" customHeight="1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5">
        <f t="shared" si="108"/>
        <v>2.5431499999999998</v>
      </c>
      <c r="P1212" s="6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10">
        <f t="shared" si="112"/>
        <v>42132.941805555558</v>
      </c>
      <c r="T1212" s="10">
        <f t="shared" si="113"/>
        <v>42155.875</v>
      </c>
    </row>
    <row r="1213" spans="1:20" ht="42.6" hidden="1" customHeight="1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5">
        <f t="shared" si="108"/>
        <v>1.0109999999999999</v>
      </c>
      <c r="P1213" s="6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10">
        <f t="shared" si="112"/>
        <v>42515.866446759261</v>
      </c>
      <c r="T1213" s="10">
        <f t="shared" si="113"/>
        <v>42530.866446759261</v>
      </c>
    </row>
    <row r="1214" spans="1:20" ht="42.6" hidden="1" customHeight="1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5">
        <f t="shared" si="108"/>
        <v>1.2904</v>
      </c>
      <c r="P1214" s="6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10">
        <f t="shared" si="112"/>
        <v>42318.950173611112</v>
      </c>
      <c r="T1214" s="10">
        <f t="shared" si="113"/>
        <v>42335.041666666672</v>
      </c>
    </row>
    <row r="1215" spans="1:20" ht="42.6" hidden="1" customHeight="1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5">
        <f t="shared" si="108"/>
        <v>1.0223076923076924</v>
      </c>
      <c r="P1215" s="6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10">
        <f t="shared" si="112"/>
        <v>42731.755787037036</v>
      </c>
      <c r="T1215" s="10">
        <f t="shared" si="113"/>
        <v>42766.755787037036</v>
      </c>
    </row>
    <row r="1216" spans="1:20" ht="42.6" hidden="1" customHeight="1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5">
        <f t="shared" si="108"/>
        <v>1.3180000000000001</v>
      </c>
      <c r="P1216" s="6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10">
        <f t="shared" si="112"/>
        <v>42104.840335648143</v>
      </c>
      <c r="T1216" s="10">
        <f t="shared" si="113"/>
        <v>42164.840335648143</v>
      </c>
    </row>
    <row r="1217" spans="1:20" ht="42.6" hidden="1" customHeight="1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5">
        <f t="shared" si="108"/>
        <v>7.8608020000000005</v>
      </c>
      <c r="P1217" s="6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10">
        <f t="shared" si="112"/>
        <v>41759.923101851848</v>
      </c>
      <c r="T1217" s="10">
        <f t="shared" si="113"/>
        <v>41789.923101851848</v>
      </c>
    </row>
    <row r="1218" spans="1:20" ht="42.6" hidden="1" customHeight="1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5">
        <f t="shared" si="108"/>
        <v>1.4570000000000001</v>
      </c>
      <c r="P1218" s="6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10">
        <f t="shared" si="112"/>
        <v>42247.616400462968</v>
      </c>
      <c r="T1218" s="10">
        <f t="shared" si="113"/>
        <v>42279.960416666669</v>
      </c>
    </row>
    <row r="1219" spans="1:20" ht="42.6" hidden="1" customHeight="1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5">
        <f t="shared" ref="O1219:O1282" si="114">E1219/D1219</f>
        <v>1.026</v>
      </c>
      <c r="P1219" s="6">
        <f t="shared" ref="P1219:P1282" si="115">E1219/L1219</f>
        <v>148.57377049180329</v>
      </c>
      <c r="Q1219" t="str">
        <f t="shared" ref="Q1219:Q1282" si="116">LEFT(N1219,(FIND("/",N1219))-1)</f>
        <v>photography</v>
      </c>
      <c r="R1219" t="str">
        <f t="shared" ref="R1219:R1282" si="117">RIGHT(N1219,LEN(N1219)-FIND("/",N1219))</f>
        <v>photobooks</v>
      </c>
      <c r="S1219" s="10">
        <f t="shared" ref="S1219:S1282" si="118">(((J1219/60)/60)/24)+DATE(1970,1,1)</f>
        <v>42535.809490740736</v>
      </c>
      <c r="T1219" s="10">
        <f t="shared" ref="T1219:T1282" si="119">(((I1219/60)/60)/24)+DATE(1970,1,1)</f>
        <v>42565.809490740736</v>
      </c>
    </row>
    <row r="1220" spans="1:20" ht="42.6" hidden="1" customHeight="1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5">
        <f t="shared" si="114"/>
        <v>1.7227777777777777</v>
      </c>
      <c r="P1220" s="6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10">
        <f t="shared" si="118"/>
        <v>42278.662037037036</v>
      </c>
      <c r="T1220" s="10">
        <f t="shared" si="119"/>
        <v>42309.125</v>
      </c>
    </row>
    <row r="1221" spans="1:20" ht="42.6" hidden="1" customHeight="1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5">
        <f t="shared" si="114"/>
        <v>1.5916819571865444</v>
      </c>
      <c r="P1221" s="6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10">
        <f t="shared" si="118"/>
        <v>42633.461956018517</v>
      </c>
      <c r="T1221" s="10">
        <f t="shared" si="119"/>
        <v>42663.461956018517</v>
      </c>
    </row>
    <row r="1222" spans="1:20" ht="42.6" hidden="1" customHeight="1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5">
        <f t="shared" si="114"/>
        <v>1.0376666666666667</v>
      </c>
      <c r="P1222" s="6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10">
        <f t="shared" si="118"/>
        <v>42211.628611111111</v>
      </c>
      <c r="T1222" s="10">
        <f t="shared" si="119"/>
        <v>42241.628611111111</v>
      </c>
    </row>
    <row r="1223" spans="1:20" ht="42.6" hidden="1" customHeight="1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5">
        <f t="shared" si="114"/>
        <v>1.1140954545454547</v>
      </c>
      <c r="P1223" s="6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10">
        <f t="shared" si="118"/>
        <v>42680.47555555556</v>
      </c>
      <c r="T1223" s="10">
        <f t="shared" si="119"/>
        <v>42708</v>
      </c>
    </row>
    <row r="1224" spans="1:20" ht="42.6" hidden="1" customHeight="1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5">
        <f t="shared" si="114"/>
        <v>2.80375</v>
      </c>
      <c r="P1224" s="6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10">
        <f t="shared" si="118"/>
        <v>42430.720451388886</v>
      </c>
      <c r="T1224" s="10">
        <f t="shared" si="119"/>
        <v>42461.166666666672</v>
      </c>
    </row>
    <row r="1225" spans="1:20" ht="42.6" hidden="1" customHeight="1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5">
        <f t="shared" si="114"/>
        <v>1.1210606060606061</v>
      </c>
      <c r="P1225" s="6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10">
        <f t="shared" si="118"/>
        <v>42654.177187499998</v>
      </c>
      <c r="T1225" s="10">
        <f t="shared" si="119"/>
        <v>42684.218854166669</v>
      </c>
    </row>
    <row r="1226" spans="1:20" ht="42.6" hidden="1" customHeight="1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5">
        <f t="shared" si="114"/>
        <v>7.0666666666666669E-2</v>
      </c>
      <c r="P1226" s="6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0">
        <f t="shared" si="118"/>
        <v>41736.549791666665</v>
      </c>
      <c r="T1226" s="10">
        <f t="shared" si="119"/>
        <v>41796.549791666665</v>
      </c>
    </row>
    <row r="1227" spans="1:20" ht="42.6" hidden="1" customHeight="1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5">
        <f t="shared" si="114"/>
        <v>4.3999999999999997E-2</v>
      </c>
      <c r="P1227" s="6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0">
        <f t="shared" si="118"/>
        <v>41509.905995370369</v>
      </c>
      <c r="T1227" s="10">
        <f t="shared" si="119"/>
        <v>41569.905995370369</v>
      </c>
    </row>
    <row r="1228" spans="1:20" ht="42.6" hidden="1" customHeight="1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5">
        <f t="shared" si="114"/>
        <v>3.8739999999999997E-2</v>
      </c>
      <c r="P1228" s="6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0">
        <f t="shared" si="118"/>
        <v>41715.874780092592</v>
      </c>
      <c r="T1228" s="10">
        <f t="shared" si="119"/>
        <v>41750.041666666664</v>
      </c>
    </row>
    <row r="1229" spans="1:20" ht="42.6" hidden="1" customHeight="1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5">
        <f t="shared" si="114"/>
        <v>0</v>
      </c>
      <c r="P1229" s="6" t="e">
        <f t="shared" si="115"/>
        <v>#DIV/0!</v>
      </c>
      <c r="Q1229" t="str">
        <f t="shared" si="116"/>
        <v>music</v>
      </c>
      <c r="R1229" t="str">
        <f t="shared" si="117"/>
        <v>world music</v>
      </c>
      <c r="S1229" s="10">
        <f t="shared" si="118"/>
        <v>41827.919166666667</v>
      </c>
      <c r="T1229" s="10">
        <f t="shared" si="119"/>
        <v>41858.291666666664</v>
      </c>
    </row>
    <row r="1230" spans="1:20" ht="42.6" hidden="1" customHeight="1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5">
        <f t="shared" si="114"/>
        <v>0.29299999999999998</v>
      </c>
      <c r="P1230" s="6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0">
        <f t="shared" si="118"/>
        <v>40754.729259259257</v>
      </c>
      <c r="T1230" s="10">
        <f t="shared" si="119"/>
        <v>40814.729259259257</v>
      </c>
    </row>
    <row r="1231" spans="1:20" ht="42.6" hidden="1" customHeight="1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5">
        <f t="shared" si="114"/>
        <v>9.0909090909090905E-3</v>
      </c>
      <c r="P1231" s="6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0">
        <f t="shared" si="118"/>
        <v>40985.459803240738</v>
      </c>
      <c r="T1231" s="10">
        <f t="shared" si="119"/>
        <v>41015.666666666664</v>
      </c>
    </row>
    <row r="1232" spans="1:20" ht="42.6" hidden="1" customHeight="1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5">
        <f t="shared" si="114"/>
        <v>0</v>
      </c>
      <c r="P1232" s="6" t="e">
        <f t="shared" si="115"/>
        <v>#DIV/0!</v>
      </c>
      <c r="Q1232" t="str">
        <f t="shared" si="116"/>
        <v>music</v>
      </c>
      <c r="R1232" t="str">
        <f t="shared" si="117"/>
        <v>world music</v>
      </c>
      <c r="S1232" s="10">
        <f t="shared" si="118"/>
        <v>40568.972569444442</v>
      </c>
      <c r="T1232" s="10">
        <f t="shared" si="119"/>
        <v>40598.972569444442</v>
      </c>
    </row>
    <row r="1233" spans="1:20" ht="42.6" hidden="1" customHeight="1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5">
        <f t="shared" si="114"/>
        <v>0</v>
      </c>
      <c r="P1233" s="6" t="e">
        <f t="shared" si="115"/>
        <v>#DIV/0!</v>
      </c>
      <c r="Q1233" t="str">
        <f t="shared" si="116"/>
        <v>music</v>
      </c>
      <c r="R1233" t="str">
        <f t="shared" si="117"/>
        <v>world music</v>
      </c>
      <c r="S1233" s="10">
        <f t="shared" si="118"/>
        <v>42193.941759259258</v>
      </c>
      <c r="T1233" s="10">
        <f t="shared" si="119"/>
        <v>42244.041666666672</v>
      </c>
    </row>
    <row r="1234" spans="1:20" ht="42.6" hidden="1" customHeight="1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5">
        <f t="shared" si="114"/>
        <v>8.0000000000000002E-3</v>
      </c>
      <c r="P1234" s="6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0">
        <f t="shared" si="118"/>
        <v>41506.848032407412</v>
      </c>
      <c r="T1234" s="10">
        <f t="shared" si="119"/>
        <v>41553.848032407412</v>
      </c>
    </row>
    <row r="1235" spans="1:20" ht="42.6" hidden="1" customHeight="1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5">
        <f t="shared" si="114"/>
        <v>0.11600000000000001</v>
      </c>
      <c r="P1235" s="6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0">
        <f t="shared" si="118"/>
        <v>40939.948773148149</v>
      </c>
      <c r="T1235" s="10">
        <f t="shared" si="119"/>
        <v>40960.948773148149</v>
      </c>
    </row>
    <row r="1236" spans="1:20" ht="42.6" hidden="1" customHeight="1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5">
        <f t="shared" si="114"/>
        <v>0</v>
      </c>
      <c r="P1236" s="6" t="e">
        <f t="shared" si="115"/>
        <v>#DIV/0!</v>
      </c>
      <c r="Q1236" t="str">
        <f t="shared" si="116"/>
        <v>music</v>
      </c>
      <c r="R1236" t="str">
        <f t="shared" si="117"/>
        <v>world music</v>
      </c>
      <c r="S1236" s="10">
        <f t="shared" si="118"/>
        <v>42007.788680555561</v>
      </c>
      <c r="T1236" s="10">
        <f t="shared" si="119"/>
        <v>42037.788680555561</v>
      </c>
    </row>
    <row r="1237" spans="1:20" ht="42.6" hidden="1" customHeight="1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5">
        <f t="shared" si="114"/>
        <v>2.787363950092912E-2</v>
      </c>
      <c r="P1237" s="6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0">
        <f t="shared" si="118"/>
        <v>41583.135405092595</v>
      </c>
      <c r="T1237" s="10">
        <f t="shared" si="119"/>
        <v>41623.135405092595</v>
      </c>
    </row>
    <row r="1238" spans="1:20" ht="42.6" hidden="1" customHeight="1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5">
        <f t="shared" si="114"/>
        <v>0</v>
      </c>
      <c r="P1238" s="6" t="e">
        <f t="shared" si="115"/>
        <v>#DIV/0!</v>
      </c>
      <c r="Q1238" t="str">
        <f t="shared" si="116"/>
        <v>music</v>
      </c>
      <c r="R1238" t="str">
        <f t="shared" si="117"/>
        <v>world music</v>
      </c>
      <c r="S1238" s="10">
        <f t="shared" si="118"/>
        <v>41110.680138888885</v>
      </c>
      <c r="T1238" s="10">
        <f t="shared" si="119"/>
        <v>41118.666666666664</v>
      </c>
    </row>
    <row r="1239" spans="1:20" ht="42.6" hidden="1" customHeight="1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5">
        <f t="shared" si="114"/>
        <v>0</v>
      </c>
      <c r="P1239" s="6" t="e">
        <f t="shared" si="115"/>
        <v>#DIV/0!</v>
      </c>
      <c r="Q1239" t="str">
        <f t="shared" si="116"/>
        <v>music</v>
      </c>
      <c r="R1239" t="str">
        <f t="shared" si="117"/>
        <v>world music</v>
      </c>
      <c r="S1239" s="10">
        <f t="shared" si="118"/>
        <v>41125.283159722225</v>
      </c>
      <c r="T1239" s="10">
        <f t="shared" si="119"/>
        <v>41145.283159722225</v>
      </c>
    </row>
    <row r="1240" spans="1:20" ht="42.6" hidden="1" customHeight="1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5">
        <f t="shared" si="114"/>
        <v>0.17799999999999999</v>
      </c>
      <c r="P1240" s="6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0">
        <f t="shared" si="118"/>
        <v>40731.61037037037</v>
      </c>
      <c r="T1240" s="10">
        <f t="shared" si="119"/>
        <v>40761.61037037037</v>
      </c>
    </row>
    <row r="1241" spans="1:20" ht="42.6" hidden="1" customHeight="1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5">
        <f t="shared" si="114"/>
        <v>0</v>
      </c>
      <c r="P1241" s="6" t="e">
        <f t="shared" si="115"/>
        <v>#DIV/0!</v>
      </c>
      <c r="Q1241" t="str">
        <f t="shared" si="116"/>
        <v>music</v>
      </c>
      <c r="R1241" t="str">
        <f t="shared" si="117"/>
        <v>world music</v>
      </c>
      <c r="S1241" s="10">
        <f t="shared" si="118"/>
        <v>40883.962581018517</v>
      </c>
      <c r="T1241" s="10">
        <f t="shared" si="119"/>
        <v>40913.962581018517</v>
      </c>
    </row>
    <row r="1242" spans="1:20" ht="42.6" hidden="1" customHeight="1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5">
        <f t="shared" si="114"/>
        <v>3.0124999999999999E-2</v>
      </c>
      <c r="P1242" s="6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0">
        <f t="shared" si="118"/>
        <v>41409.040011574078</v>
      </c>
      <c r="T1242" s="10">
        <f t="shared" si="119"/>
        <v>41467.910416666666</v>
      </c>
    </row>
    <row r="1243" spans="1:20" ht="42.6" hidden="1" customHeight="1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5">
        <f t="shared" si="114"/>
        <v>0.50739999999999996</v>
      </c>
      <c r="P1243" s="6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0">
        <f t="shared" si="118"/>
        <v>41923.837731481479</v>
      </c>
      <c r="T1243" s="10">
        <f t="shared" si="119"/>
        <v>41946.249305555553</v>
      </c>
    </row>
    <row r="1244" spans="1:20" ht="42.6" hidden="1" customHeight="1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5">
        <f t="shared" si="114"/>
        <v>5.4884742041712408E-3</v>
      </c>
      <c r="P1244" s="6">
        <f t="shared" si="115"/>
        <v>5</v>
      </c>
      <c r="Q1244" t="str">
        <f t="shared" si="116"/>
        <v>music</v>
      </c>
      <c r="R1244" t="str">
        <f t="shared" si="117"/>
        <v>world music</v>
      </c>
      <c r="S1244" s="10">
        <f t="shared" si="118"/>
        <v>40782.165532407409</v>
      </c>
      <c r="T1244" s="10">
        <f t="shared" si="119"/>
        <v>40797.554166666669</v>
      </c>
    </row>
    <row r="1245" spans="1:20" ht="42.6" hidden="1" customHeight="1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5">
        <f t="shared" si="114"/>
        <v>0.14091666666666666</v>
      </c>
      <c r="P1245" s="6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0">
        <f t="shared" si="118"/>
        <v>40671.879293981481</v>
      </c>
      <c r="T1245" s="10">
        <f t="shared" si="119"/>
        <v>40732.875</v>
      </c>
    </row>
    <row r="1246" spans="1:20" ht="42.6" hidden="1" customHeight="1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5">
        <f t="shared" si="114"/>
        <v>1.038</v>
      </c>
      <c r="P1246" s="6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10">
        <f t="shared" si="118"/>
        <v>41355.825497685182</v>
      </c>
      <c r="T1246" s="10">
        <f t="shared" si="119"/>
        <v>41386.875</v>
      </c>
    </row>
    <row r="1247" spans="1:20" ht="42.6" hidden="1" customHeight="1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5">
        <f t="shared" si="114"/>
        <v>1.2024999999999999</v>
      </c>
      <c r="P1247" s="6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10">
        <f t="shared" si="118"/>
        <v>41774.599930555552</v>
      </c>
      <c r="T1247" s="10">
        <f t="shared" si="119"/>
        <v>41804.599930555552</v>
      </c>
    </row>
    <row r="1248" spans="1:20" ht="42.6" hidden="1" customHeight="1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5">
        <f t="shared" si="114"/>
        <v>1.17</v>
      </c>
      <c r="P1248" s="6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10">
        <f t="shared" si="118"/>
        <v>40838.043391203704</v>
      </c>
      <c r="T1248" s="10">
        <f t="shared" si="119"/>
        <v>40883.085057870368</v>
      </c>
    </row>
    <row r="1249" spans="1:20" ht="42.6" hidden="1" customHeight="1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5">
        <f t="shared" si="114"/>
        <v>1.2214285714285715</v>
      </c>
      <c r="P1249" s="6">
        <f t="shared" si="115"/>
        <v>85.5</v>
      </c>
      <c r="Q1249" t="str">
        <f t="shared" si="116"/>
        <v>music</v>
      </c>
      <c r="R1249" t="str">
        <f t="shared" si="117"/>
        <v>rock</v>
      </c>
      <c r="S1249" s="10">
        <f t="shared" si="118"/>
        <v>41370.292303240742</v>
      </c>
      <c r="T1249" s="10">
        <f t="shared" si="119"/>
        <v>41400.292303240742</v>
      </c>
    </row>
    <row r="1250" spans="1:20" ht="42.6" hidden="1" customHeight="1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5">
        <f t="shared" si="114"/>
        <v>1.5164</v>
      </c>
      <c r="P1250" s="6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10">
        <f t="shared" si="118"/>
        <v>41767.656863425924</v>
      </c>
      <c r="T1250" s="10">
        <f t="shared" si="119"/>
        <v>41803.290972222225</v>
      </c>
    </row>
    <row r="1251" spans="1:20" ht="42.6" hidden="1" customHeight="1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5">
        <f t="shared" si="114"/>
        <v>1.0444</v>
      </c>
      <c r="P1251" s="6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10">
        <f t="shared" si="118"/>
        <v>41067.74086805556</v>
      </c>
      <c r="T1251" s="10">
        <f t="shared" si="119"/>
        <v>41097.74086805556</v>
      </c>
    </row>
    <row r="1252" spans="1:20" ht="42.6" hidden="1" customHeight="1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5">
        <f t="shared" si="114"/>
        <v>2.0015333333333332</v>
      </c>
      <c r="P1252" s="6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10">
        <f t="shared" si="118"/>
        <v>41843.64271990741</v>
      </c>
      <c r="T1252" s="10">
        <f t="shared" si="119"/>
        <v>41888.64271990741</v>
      </c>
    </row>
    <row r="1253" spans="1:20" ht="42.6" hidden="1" customHeight="1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5">
        <f t="shared" si="114"/>
        <v>1.018</v>
      </c>
      <c r="P1253" s="6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10">
        <f t="shared" si="118"/>
        <v>40751.814432870371</v>
      </c>
      <c r="T1253" s="10">
        <f t="shared" si="119"/>
        <v>40811.814432870371</v>
      </c>
    </row>
    <row r="1254" spans="1:20" ht="42.6" hidden="1" customHeight="1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5">
        <f t="shared" si="114"/>
        <v>1.3765714285714286</v>
      </c>
      <c r="P1254" s="6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10">
        <f t="shared" si="118"/>
        <v>41543.988067129627</v>
      </c>
      <c r="T1254" s="10">
        <f t="shared" si="119"/>
        <v>41571.988067129627</v>
      </c>
    </row>
    <row r="1255" spans="1:20" ht="42.6" hidden="1" customHeight="1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5">
        <f t="shared" si="114"/>
        <v>3038.3319999999999</v>
      </c>
      <c r="P1255" s="6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10">
        <f t="shared" si="118"/>
        <v>41855.783645833333</v>
      </c>
      <c r="T1255" s="10">
        <f t="shared" si="119"/>
        <v>41885.783645833333</v>
      </c>
    </row>
    <row r="1256" spans="1:20" ht="42.6" hidden="1" customHeight="1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5">
        <f t="shared" si="114"/>
        <v>1.9885074626865671</v>
      </c>
      <c r="P1256" s="6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10">
        <f t="shared" si="118"/>
        <v>40487.621365740742</v>
      </c>
      <c r="T1256" s="10">
        <f t="shared" si="119"/>
        <v>40544.207638888889</v>
      </c>
    </row>
    <row r="1257" spans="1:20" ht="42.6" hidden="1" customHeight="1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5">
        <f t="shared" si="114"/>
        <v>2.0236666666666667</v>
      </c>
      <c r="P1257" s="6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10">
        <f t="shared" si="118"/>
        <v>41579.845509259263</v>
      </c>
      <c r="T1257" s="10">
        <f t="shared" si="119"/>
        <v>41609.887175925927</v>
      </c>
    </row>
    <row r="1258" spans="1:20" ht="42.6" hidden="1" customHeight="1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5">
        <f t="shared" si="114"/>
        <v>1.1796376666666666</v>
      </c>
      <c r="P1258" s="6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10">
        <f t="shared" si="118"/>
        <v>40921.919340277782</v>
      </c>
      <c r="T1258" s="10">
        <f t="shared" si="119"/>
        <v>40951.919340277782</v>
      </c>
    </row>
    <row r="1259" spans="1:20" ht="42.6" hidden="1" customHeight="1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5">
        <f t="shared" si="114"/>
        <v>2.9472727272727273</v>
      </c>
      <c r="P1259" s="6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10">
        <f t="shared" si="118"/>
        <v>40587.085532407407</v>
      </c>
      <c r="T1259" s="10">
        <f t="shared" si="119"/>
        <v>40636.043865740743</v>
      </c>
    </row>
    <row r="1260" spans="1:20" ht="42.6" hidden="1" customHeight="1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5">
        <f t="shared" si="114"/>
        <v>2.1314633333333335</v>
      </c>
      <c r="P1260" s="6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10">
        <f t="shared" si="118"/>
        <v>41487.611250000002</v>
      </c>
      <c r="T1260" s="10">
        <f t="shared" si="119"/>
        <v>41517.611250000002</v>
      </c>
    </row>
    <row r="1261" spans="1:20" ht="42.6" hidden="1" customHeight="1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5">
        <f t="shared" si="114"/>
        <v>1.0424</v>
      </c>
      <c r="P1261" s="6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10">
        <f t="shared" si="118"/>
        <v>41766.970648148148</v>
      </c>
      <c r="T1261" s="10">
        <f t="shared" si="119"/>
        <v>41799.165972222225</v>
      </c>
    </row>
    <row r="1262" spans="1:20" ht="42.6" hidden="1" customHeight="1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5">
        <f t="shared" si="114"/>
        <v>1.1366666666666667</v>
      </c>
      <c r="P1262" s="6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10">
        <f t="shared" si="118"/>
        <v>41666.842824074076</v>
      </c>
      <c r="T1262" s="10">
        <f t="shared" si="119"/>
        <v>41696.842824074076</v>
      </c>
    </row>
    <row r="1263" spans="1:20" ht="42.6" hidden="1" customHeight="1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5">
        <f t="shared" si="114"/>
        <v>1.0125</v>
      </c>
      <c r="P1263" s="6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10">
        <f t="shared" si="118"/>
        <v>41638.342905092592</v>
      </c>
      <c r="T1263" s="10">
        <f t="shared" si="119"/>
        <v>41668.342905092592</v>
      </c>
    </row>
    <row r="1264" spans="1:20" ht="42.6" hidden="1" customHeight="1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5">
        <f t="shared" si="114"/>
        <v>1.2541538461538462</v>
      </c>
      <c r="P1264" s="6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10">
        <f t="shared" si="118"/>
        <v>41656.762638888889</v>
      </c>
      <c r="T1264" s="10">
        <f t="shared" si="119"/>
        <v>41686.762638888889</v>
      </c>
    </row>
    <row r="1265" spans="1:20" ht="42.6" hidden="1" customHeight="1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5">
        <f t="shared" si="114"/>
        <v>1.19</v>
      </c>
      <c r="P1265" s="6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10">
        <f t="shared" si="118"/>
        <v>41692.084143518521</v>
      </c>
      <c r="T1265" s="10">
        <f t="shared" si="119"/>
        <v>41727.041666666664</v>
      </c>
    </row>
    <row r="1266" spans="1:20" ht="42.6" hidden="1" customHeight="1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5">
        <f t="shared" si="114"/>
        <v>1.6646153846153846</v>
      </c>
      <c r="P1266" s="6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10">
        <f t="shared" si="118"/>
        <v>41547.662997685184</v>
      </c>
      <c r="T1266" s="10">
        <f t="shared" si="119"/>
        <v>41576.662997685184</v>
      </c>
    </row>
    <row r="1267" spans="1:20" ht="42.6" hidden="1" customHeight="1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5">
        <f t="shared" si="114"/>
        <v>1.1914771428571429</v>
      </c>
      <c r="P1267" s="6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10">
        <f t="shared" si="118"/>
        <v>40465.655266203699</v>
      </c>
      <c r="T1267" s="10">
        <f t="shared" si="119"/>
        <v>40512.655266203699</v>
      </c>
    </row>
    <row r="1268" spans="1:20" ht="42.6" hidden="1" customHeight="1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5">
        <f t="shared" si="114"/>
        <v>1.0047368421052632</v>
      </c>
      <c r="P1268" s="6">
        <f t="shared" si="115"/>
        <v>190.9</v>
      </c>
      <c r="Q1268" t="str">
        <f t="shared" si="116"/>
        <v>music</v>
      </c>
      <c r="R1268" t="str">
        <f t="shared" si="117"/>
        <v>rock</v>
      </c>
      <c r="S1268" s="10">
        <f t="shared" si="118"/>
        <v>41620.87667824074</v>
      </c>
      <c r="T1268" s="10">
        <f t="shared" si="119"/>
        <v>41650.87667824074</v>
      </c>
    </row>
    <row r="1269" spans="1:20" ht="42.6" hidden="1" customHeight="1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5">
        <f t="shared" si="114"/>
        <v>1.018</v>
      </c>
      <c r="P1269" s="6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10">
        <f t="shared" si="118"/>
        <v>41449.585162037038</v>
      </c>
      <c r="T1269" s="10">
        <f t="shared" si="119"/>
        <v>41479.585162037038</v>
      </c>
    </row>
    <row r="1270" spans="1:20" ht="42.6" hidden="1" customHeight="1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5">
        <f t="shared" si="114"/>
        <v>1.1666666666666667</v>
      </c>
      <c r="P1270" s="6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10">
        <f t="shared" si="118"/>
        <v>41507.845451388886</v>
      </c>
      <c r="T1270" s="10">
        <f t="shared" si="119"/>
        <v>41537.845451388886</v>
      </c>
    </row>
    <row r="1271" spans="1:20" ht="42.6" hidden="1" customHeight="1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5">
        <f t="shared" si="114"/>
        <v>1.0864893617021276</v>
      </c>
      <c r="P1271" s="6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10">
        <f t="shared" si="118"/>
        <v>42445.823055555549</v>
      </c>
      <c r="T1271" s="10">
        <f t="shared" si="119"/>
        <v>42476</v>
      </c>
    </row>
    <row r="1272" spans="1:20" ht="42.6" hidden="1" customHeight="1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5">
        <f t="shared" si="114"/>
        <v>1.1472</v>
      </c>
      <c r="P1272" s="6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10">
        <f t="shared" si="118"/>
        <v>40933.856967592597</v>
      </c>
      <c r="T1272" s="10">
        <f t="shared" si="119"/>
        <v>40993.815300925926</v>
      </c>
    </row>
    <row r="1273" spans="1:20" ht="42.6" hidden="1" customHeight="1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5">
        <f t="shared" si="114"/>
        <v>1.018</v>
      </c>
      <c r="P1273" s="6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10">
        <f t="shared" si="118"/>
        <v>41561.683553240742</v>
      </c>
      <c r="T1273" s="10">
        <f t="shared" si="119"/>
        <v>41591.725219907406</v>
      </c>
    </row>
    <row r="1274" spans="1:20" ht="42.6" hidden="1" customHeight="1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5">
        <f t="shared" si="114"/>
        <v>1.06</v>
      </c>
      <c r="P1274" s="6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10">
        <f t="shared" si="118"/>
        <v>40274.745127314818</v>
      </c>
      <c r="T1274" s="10">
        <f t="shared" si="119"/>
        <v>40344.166666666664</v>
      </c>
    </row>
    <row r="1275" spans="1:20" ht="42.6" hidden="1" customHeight="1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5">
        <f t="shared" si="114"/>
        <v>1.0349999999999999</v>
      </c>
      <c r="P1275" s="6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10">
        <f t="shared" si="118"/>
        <v>41852.730219907404</v>
      </c>
      <c r="T1275" s="10">
        <f t="shared" si="119"/>
        <v>41882.730219907404</v>
      </c>
    </row>
    <row r="1276" spans="1:20" ht="42.6" hidden="1" customHeight="1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5">
        <f t="shared" si="114"/>
        <v>1.5497535999999998</v>
      </c>
      <c r="P1276" s="6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10">
        <f t="shared" si="118"/>
        <v>41116.690104166664</v>
      </c>
      <c r="T1276" s="10">
        <f t="shared" si="119"/>
        <v>41151.690104166664</v>
      </c>
    </row>
    <row r="1277" spans="1:20" ht="42.6" hidden="1" customHeight="1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5">
        <f t="shared" si="114"/>
        <v>1.6214066666666667</v>
      </c>
      <c r="P1277" s="6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10">
        <f t="shared" si="118"/>
        <v>41458.867905092593</v>
      </c>
      <c r="T1277" s="10">
        <f t="shared" si="119"/>
        <v>41493.867905092593</v>
      </c>
    </row>
    <row r="1278" spans="1:20" ht="42.6" hidden="1" customHeight="1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5">
        <f t="shared" si="114"/>
        <v>1.0442100000000001</v>
      </c>
      <c r="P1278" s="6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10">
        <f t="shared" si="118"/>
        <v>40007.704247685186</v>
      </c>
      <c r="T1278" s="10">
        <f t="shared" si="119"/>
        <v>40057.166666666664</v>
      </c>
    </row>
    <row r="1279" spans="1:20" ht="42.6" hidden="1" customHeight="1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5">
        <f t="shared" si="114"/>
        <v>1.0612433333333333</v>
      </c>
      <c r="P1279" s="6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10">
        <f t="shared" si="118"/>
        <v>41121.561886574076</v>
      </c>
      <c r="T1279" s="10">
        <f t="shared" si="119"/>
        <v>41156.561886574076</v>
      </c>
    </row>
    <row r="1280" spans="1:20" ht="42.6" hidden="1" customHeight="1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5">
        <f t="shared" si="114"/>
        <v>1.5493846153846154</v>
      </c>
      <c r="P1280" s="6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10">
        <f t="shared" si="118"/>
        <v>41786.555162037039</v>
      </c>
      <c r="T1280" s="10">
        <f t="shared" si="119"/>
        <v>41815.083333333336</v>
      </c>
    </row>
    <row r="1281" spans="1:20" ht="42.6" hidden="1" customHeight="1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5">
        <f t="shared" si="114"/>
        <v>1.1077157238734421</v>
      </c>
      <c r="P1281" s="6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10">
        <f t="shared" si="118"/>
        <v>41682.099189814813</v>
      </c>
      <c r="T1281" s="10">
        <f t="shared" si="119"/>
        <v>41722.057523148149</v>
      </c>
    </row>
    <row r="1282" spans="1:20" ht="42.6" hidden="1" customHeight="1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5">
        <f t="shared" si="114"/>
        <v>1.1091186666666666</v>
      </c>
      <c r="P1282" s="6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10">
        <f t="shared" si="118"/>
        <v>40513.757569444446</v>
      </c>
      <c r="T1282" s="10">
        <f t="shared" si="119"/>
        <v>40603.757569444446</v>
      </c>
    </row>
    <row r="1283" spans="1:20" ht="42.6" hidden="1" customHeight="1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5">
        <f t="shared" ref="O1283:O1346" si="120">E1283/D1283</f>
        <v>1.1071428571428572</v>
      </c>
      <c r="P1283" s="6">
        <f t="shared" ref="P1283:P1346" si="121">E1283/L1283</f>
        <v>104.72972972972973</v>
      </c>
      <c r="Q1283" t="str">
        <f t="shared" ref="Q1283:Q1346" si="122">LEFT(N1283,(FIND("/",N1283))-1)</f>
        <v>music</v>
      </c>
      <c r="R1283" t="str">
        <f t="shared" ref="R1283:R1346" si="123">RIGHT(N1283,LEN(N1283)-FIND("/",N1283))</f>
        <v>rock</v>
      </c>
      <c r="S1283" s="10">
        <f t="shared" ref="S1283:S1346" si="124">(((J1283/60)/60)/24)+DATE(1970,1,1)</f>
        <v>41463.743472222224</v>
      </c>
      <c r="T1283" s="10">
        <f t="shared" ref="T1283:T1346" si="125">(((I1283/60)/60)/24)+DATE(1970,1,1)</f>
        <v>41483.743472222224</v>
      </c>
    </row>
    <row r="1284" spans="1:20" ht="42.6" hidden="1" customHeight="1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5">
        <f t="shared" si="120"/>
        <v>1.2361333333333333</v>
      </c>
      <c r="P1284" s="6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10">
        <f t="shared" si="124"/>
        <v>41586.475173611114</v>
      </c>
      <c r="T1284" s="10">
        <f t="shared" si="125"/>
        <v>41617.207638888889</v>
      </c>
    </row>
    <row r="1285" spans="1:20" ht="42.6" hidden="1" customHeight="1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5">
        <f t="shared" si="120"/>
        <v>2.1105</v>
      </c>
      <c r="P1285" s="6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10">
        <f t="shared" si="124"/>
        <v>41320.717465277776</v>
      </c>
      <c r="T1285" s="10">
        <f t="shared" si="125"/>
        <v>41344.166666666664</v>
      </c>
    </row>
    <row r="1286" spans="1:20" ht="42.6" hidden="1" customHeight="1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5">
        <f t="shared" si="120"/>
        <v>1.01</v>
      </c>
      <c r="P1286" s="6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10">
        <f t="shared" si="124"/>
        <v>42712.23474537037</v>
      </c>
      <c r="T1286" s="10">
        <f t="shared" si="125"/>
        <v>42735.707638888889</v>
      </c>
    </row>
    <row r="1287" spans="1:20" ht="42.6" hidden="1" customHeight="1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5">
        <f t="shared" si="120"/>
        <v>1.0165</v>
      </c>
      <c r="P1287" s="6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10">
        <f t="shared" si="124"/>
        <v>42160.583043981482</v>
      </c>
      <c r="T1287" s="10">
        <f t="shared" si="125"/>
        <v>42175.583043981482</v>
      </c>
    </row>
    <row r="1288" spans="1:20" ht="42.6" hidden="1" customHeight="1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5">
        <f t="shared" si="120"/>
        <v>1.0833333333333333</v>
      </c>
      <c r="P1288" s="6">
        <f t="shared" si="121"/>
        <v>81.25</v>
      </c>
      <c r="Q1288" t="str">
        <f t="shared" si="122"/>
        <v>theater</v>
      </c>
      <c r="R1288" t="str">
        <f t="shared" si="123"/>
        <v>plays</v>
      </c>
      <c r="S1288" s="10">
        <f t="shared" si="124"/>
        <v>42039.384571759263</v>
      </c>
      <c r="T1288" s="10">
        <f t="shared" si="125"/>
        <v>42052.583333333328</v>
      </c>
    </row>
    <row r="1289" spans="1:20" ht="42.6" hidden="1" customHeight="1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5">
        <f t="shared" si="120"/>
        <v>2.42</v>
      </c>
      <c r="P1289" s="6">
        <f t="shared" si="121"/>
        <v>24.2</v>
      </c>
      <c r="Q1289" t="str">
        <f t="shared" si="122"/>
        <v>theater</v>
      </c>
      <c r="R1289" t="str">
        <f t="shared" si="123"/>
        <v>plays</v>
      </c>
      <c r="S1289" s="10">
        <f t="shared" si="124"/>
        <v>42107.621018518519</v>
      </c>
      <c r="T1289" s="10">
        <f t="shared" si="125"/>
        <v>42167.621018518519</v>
      </c>
    </row>
    <row r="1290" spans="1:20" ht="42.6" hidden="1" customHeight="1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5">
        <f t="shared" si="120"/>
        <v>1.0044999999999999</v>
      </c>
      <c r="P1290" s="6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10">
        <f t="shared" si="124"/>
        <v>42561.154664351852</v>
      </c>
      <c r="T1290" s="10">
        <f t="shared" si="125"/>
        <v>42592.166666666672</v>
      </c>
    </row>
    <row r="1291" spans="1:20" ht="42.6" hidden="1" customHeight="1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5">
        <f t="shared" si="120"/>
        <v>1.2506666666666666</v>
      </c>
      <c r="P1291" s="6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10">
        <f t="shared" si="124"/>
        <v>42709.134780092587</v>
      </c>
      <c r="T1291" s="10">
        <f t="shared" si="125"/>
        <v>42739.134780092587</v>
      </c>
    </row>
    <row r="1292" spans="1:20" ht="42.6" hidden="1" customHeight="1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5">
        <f t="shared" si="120"/>
        <v>1.0857142857142856</v>
      </c>
      <c r="P1292" s="6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10">
        <f t="shared" si="124"/>
        <v>42086.614942129629</v>
      </c>
      <c r="T1292" s="10">
        <f t="shared" si="125"/>
        <v>42117.290972222225</v>
      </c>
    </row>
    <row r="1293" spans="1:20" ht="42.6" hidden="1" customHeight="1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5">
        <f t="shared" si="120"/>
        <v>1.4570000000000001</v>
      </c>
      <c r="P1293" s="6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10">
        <f t="shared" si="124"/>
        <v>42064.652673611112</v>
      </c>
      <c r="T1293" s="10">
        <f t="shared" si="125"/>
        <v>42101.291666666672</v>
      </c>
    </row>
    <row r="1294" spans="1:20" ht="42.6" hidden="1" customHeight="1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5">
        <f t="shared" si="120"/>
        <v>1.1000000000000001</v>
      </c>
      <c r="P1294" s="6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10">
        <f t="shared" si="124"/>
        <v>42256.764212962968</v>
      </c>
      <c r="T1294" s="10">
        <f t="shared" si="125"/>
        <v>42283.957638888889</v>
      </c>
    </row>
    <row r="1295" spans="1:20" ht="42.6" hidden="1" customHeight="1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5">
        <f t="shared" si="120"/>
        <v>1.0223333333333333</v>
      </c>
      <c r="P1295" s="6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10">
        <f t="shared" si="124"/>
        <v>42292.701053240744</v>
      </c>
      <c r="T1295" s="10">
        <f t="shared" si="125"/>
        <v>42322.742719907401</v>
      </c>
    </row>
    <row r="1296" spans="1:20" ht="42.6" hidden="1" customHeight="1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5">
        <f t="shared" si="120"/>
        <v>1.22</v>
      </c>
      <c r="P1296" s="6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10">
        <f t="shared" si="124"/>
        <v>42278.453668981485</v>
      </c>
      <c r="T1296" s="10">
        <f t="shared" si="125"/>
        <v>42296.458333333328</v>
      </c>
    </row>
    <row r="1297" spans="1:20" ht="42.6" hidden="1" customHeight="1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5">
        <f t="shared" si="120"/>
        <v>1.0196000000000001</v>
      </c>
      <c r="P1297" s="6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10">
        <f t="shared" si="124"/>
        <v>42184.572881944448</v>
      </c>
      <c r="T1297" s="10">
        <f t="shared" si="125"/>
        <v>42214.708333333328</v>
      </c>
    </row>
    <row r="1298" spans="1:20" ht="42.6" hidden="1" customHeight="1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5">
        <f t="shared" si="120"/>
        <v>1.411764705882353</v>
      </c>
      <c r="P1298" s="6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10">
        <f t="shared" si="124"/>
        <v>42423.050613425927</v>
      </c>
      <c r="T1298" s="10">
        <f t="shared" si="125"/>
        <v>42443.008946759262</v>
      </c>
    </row>
    <row r="1299" spans="1:20" ht="42.6" hidden="1" customHeight="1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5">
        <f t="shared" si="120"/>
        <v>1.0952500000000001</v>
      </c>
      <c r="P1299" s="6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10">
        <f t="shared" si="124"/>
        <v>42461.747199074074</v>
      </c>
      <c r="T1299" s="10">
        <f t="shared" si="125"/>
        <v>42491.747199074074</v>
      </c>
    </row>
    <row r="1300" spans="1:20" ht="42.6" hidden="1" customHeight="1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5">
        <f t="shared" si="120"/>
        <v>1.0465</v>
      </c>
      <c r="P1300" s="6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10">
        <f t="shared" si="124"/>
        <v>42458.680925925932</v>
      </c>
      <c r="T1300" s="10">
        <f t="shared" si="125"/>
        <v>42488.680925925932</v>
      </c>
    </row>
    <row r="1301" spans="1:20" ht="42.6" hidden="1" customHeight="1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5">
        <f t="shared" si="120"/>
        <v>1.24</v>
      </c>
      <c r="P1301" s="6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10">
        <f t="shared" si="124"/>
        <v>42169.814340277779</v>
      </c>
      <c r="T1301" s="10">
        <f t="shared" si="125"/>
        <v>42199.814340277779</v>
      </c>
    </row>
    <row r="1302" spans="1:20" ht="42.6" hidden="1" customHeight="1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5">
        <f t="shared" si="120"/>
        <v>1.35</v>
      </c>
      <c r="P1302" s="6">
        <f t="shared" si="121"/>
        <v>168.75</v>
      </c>
      <c r="Q1302" t="str">
        <f t="shared" si="122"/>
        <v>theater</v>
      </c>
      <c r="R1302" t="str">
        <f t="shared" si="123"/>
        <v>plays</v>
      </c>
      <c r="S1302" s="10">
        <f t="shared" si="124"/>
        <v>42483.675208333334</v>
      </c>
      <c r="T1302" s="10">
        <f t="shared" si="125"/>
        <v>42522.789583333331</v>
      </c>
    </row>
    <row r="1303" spans="1:20" ht="42.6" hidden="1" customHeight="1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5">
        <f t="shared" si="120"/>
        <v>1.0275000000000001</v>
      </c>
      <c r="P1303" s="6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10">
        <f t="shared" si="124"/>
        <v>42195.749745370369</v>
      </c>
      <c r="T1303" s="10">
        <f t="shared" si="125"/>
        <v>42206.125</v>
      </c>
    </row>
    <row r="1304" spans="1:20" ht="42.6" hidden="1" customHeight="1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5">
        <f t="shared" si="120"/>
        <v>1</v>
      </c>
      <c r="P1304" s="6">
        <f t="shared" si="121"/>
        <v>50</v>
      </c>
      <c r="Q1304" t="str">
        <f t="shared" si="122"/>
        <v>theater</v>
      </c>
      <c r="R1304" t="str">
        <f t="shared" si="123"/>
        <v>plays</v>
      </c>
      <c r="S1304" s="10">
        <f t="shared" si="124"/>
        <v>42675.057997685188</v>
      </c>
      <c r="T1304" s="10">
        <f t="shared" si="125"/>
        <v>42705.099664351852</v>
      </c>
    </row>
    <row r="1305" spans="1:20" ht="42.6" hidden="1" customHeight="1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5">
        <f t="shared" si="120"/>
        <v>1.3026085714285716</v>
      </c>
      <c r="P1305" s="6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10">
        <f t="shared" si="124"/>
        <v>42566.441203703704</v>
      </c>
      <c r="T1305" s="10">
        <f t="shared" si="125"/>
        <v>42582.458333333328</v>
      </c>
    </row>
    <row r="1306" spans="1:20" ht="42.6" hidden="1" customHeight="1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5">
        <f t="shared" si="120"/>
        <v>0.39627499999999999</v>
      </c>
      <c r="P1306" s="6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0">
        <f t="shared" si="124"/>
        <v>42747.194502314815</v>
      </c>
      <c r="T1306" s="10">
        <f t="shared" si="125"/>
        <v>42807.152835648143</v>
      </c>
    </row>
    <row r="1307" spans="1:20" ht="42.6" hidden="1" customHeight="1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5">
        <f t="shared" si="120"/>
        <v>0.25976666666666665</v>
      </c>
      <c r="P1307" s="6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0">
        <f t="shared" si="124"/>
        <v>42543.665601851855</v>
      </c>
      <c r="T1307" s="10">
        <f t="shared" si="125"/>
        <v>42572.729166666672</v>
      </c>
    </row>
    <row r="1308" spans="1:20" ht="42.6" hidden="1" customHeight="1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5">
        <f t="shared" si="120"/>
        <v>0.65246363636363636</v>
      </c>
      <c r="P1308" s="6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0">
        <f t="shared" si="124"/>
        <v>41947.457569444443</v>
      </c>
      <c r="T1308" s="10">
        <f t="shared" si="125"/>
        <v>41977.457569444443</v>
      </c>
    </row>
    <row r="1309" spans="1:20" ht="42.6" hidden="1" customHeight="1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5">
        <f t="shared" si="120"/>
        <v>0.11514000000000001</v>
      </c>
      <c r="P1309" s="6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0">
        <f t="shared" si="124"/>
        <v>42387.503229166665</v>
      </c>
      <c r="T1309" s="10">
        <f t="shared" si="125"/>
        <v>42417.503229166665</v>
      </c>
    </row>
    <row r="1310" spans="1:20" ht="42.6" hidden="1" customHeight="1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5">
        <f t="shared" si="120"/>
        <v>0.11360000000000001</v>
      </c>
      <c r="P1310" s="6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0">
        <f t="shared" si="124"/>
        <v>42611.613564814819</v>
      </c>
      <c r="T1310" s="10">
        <f t="shared" si="125"/>
        <v>42651.613564814819</v>
      </c>
    </row>
    <row r="1311" spans="1:20" ht="42.6" hidden="1" customHeight="1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5">
        <f t="shared" si="120"/>
        <v>1.1199130434782609</v>
      </c>
      <c r="P1311" s="6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0">
        <f t="shared" si="124"/>
        <v>42257.882731481484</v>
      </c>
      <c r="T1311" s="10">
        <f t="shared" si="125"/>
        <v>42292.882731481484</v>
      </c>
    </row>
    <row r="1312" spans="1:20" ht="42.6" hidden="1" customHeight="1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5">
        <f t="shared" si="120"/>
        <v>0.155</v>
      </c>
      <c r="P1312" s="6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0">
        <f t="shared" si="124"/>
        <v>42556.667245370365</v>
      </c>
      <c r="T1312" s="10">
        <f t="shared" si="125"/>
        <v>42601.667245370365</v>
      </c>
    </row>
    <row r="1313" spans="1:20" ht="42.6" hidden="1" customHeight="1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5">
        <f t="shared" si="120"/>
        <v>0.32028000000000001</v>
      </c>
      <c r="P1313" s="6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0">
        <f t="shared" si="124"/>
        <v>42669.802303240736</v>
      </c>
      <c r="T1313" s="10">
        <f t="shared" si="125"/>
        <v>42704.843969907408</v>
      </c>
    </row>
    <row r="1314" spans="1:20" ht="42.6" hidden="1" customHeight="1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5">
        <f t="shared" si="120"/>
        <v>6.0869565217391303E-3</v>
      </c>
      <c r="P1314" s="6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0">
        <f t="shared" si="124"/>
        <v>42082.702800925923</v>
      </c>
      <c r="T1314" s="10">
        <f t="shared" si="125"/>
        <v>42112.702800925923</v>
      </c>
    </row>
    <row r="1315" spans="1:20" ht="42.6" hidden="1" customHeight="1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5">
        <f t="shared" si="120"/>
        <v>0.31114999999999998</v>
      </c>
      <c r="P1315" s="6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0">
        <f t="shared" si="124"/>
        <v>42402.709652777776</v>
      </c>
      <c r="T1315" s="10">
        <f t="shared" si="125"/>
        <v>42432.709652777776</v>
      </c>
    </row>
    <row r="1316" spans="1:20" ht="42.6" hidden="1" customHeight="1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5">
        <f t="shared" si="120"/>
        <v>1.1266666666666666E-2</v>
      </c>
      <c r="P1316" s="6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0">
        <f t="shared" si="124"/>
        <v>42604.669675925921</v>
      </c>
      <c r="T1316" s="10">
        <f t="shared" si="125"/>
        <v>42664.669675925921</v>
      </c>
    </row>
    <row r="1317" spans="1:20" ht="42.6" hidden="1" customHeight="1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5">
        <f t="shared" si="120"/>
        <v>0.40404000000000001</v>
      </c>
      <c r="P1317" s="6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0">
        <f t="shared" si="124"/>
        <v>42278.498240740737</v>
      </c>
      <c r="T1317" s="10">
        <f t="shared" si="125"/>
        <v>42314.041666666672</v>
      </c>
    </row>
    <row r="1318" spans="1:20" ht="42.6" hidden="1" customHeight="1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5">
        <f t="shared" si="120"/>
        <v>1.3333333333333333E-5</v>
      </c>
      <c r="P1318" s="6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0">
        <f t="shared" si="124"/>
        <v>42393.961909722217</v>
      </c>
      <c r="T1318" s="10">
        <f t="shared" si="125"/>
        <v>42428.961909722217</v>
      </c>
    </row>
    <row r="1319" spans="1:20" ht="42.6" hidden="1" customHeight="1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5">
        <f t="shared" si="120"/>
        <v>5.7334999999999997E-2</v>
      </c>
      <c r="P1319" s="6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0">
        <f t="shared" si="124"/>
        <v>42520.235486111109</v>
      </c>
      <c r="T1319" s="10">
        <f t="shared" si="125"/>
        <v>42572.583333333328</v>
      </c>
    </row>
    <row r="1320" spans="1:20" ht="42.6" hidden="1" customHeight="1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5">
        <f t="shared" si="120"/>
        <v>0.15325</v>
      </c>
      <c r="P1320" s="6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0">
        <f t="shared" si="124"/>
        <v>41985.043657407412</v>
      </c>
      <c r="T1320" s="10">
        <f t="shared" si="125"/>
        <v>42015.043657407412</v>
      </c>
    </row>
    <row r="1321" spans="1:20" ht="42.6" hidden="1" customHeight="1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5">
        <f t="shared" si="120"/>
        <v>0.15103448275862069</v>
      </c>
      <c r="P1321" s="6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0">
        <f t="shared" si="124"/>
        <v>41816.812094907407</v>
      </c>
      <c r="T1321" s="10">
        <f t="shared" si="125"/>
        <v>41831.666666666664</v>
      </c>
    </row>
    <row r="1322" spans="1:20" ht="42.6" hidden="1" customHeight="1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5">
        <f t="shared" si="120"/>
        <v>5.0299999999999997E-3</v>
      </c>
      <c r="P1322" s="6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0">
        <f t="shared" si="124"/>
        <v>42705.690347222218</v>
      </c>
      <c r="T1322" s="10">
        <f t="shared" si="125"/>
        <v>42734.958333333328</v>
      </c>
    </row>
    <row r="1323" spans="1:20" ht="42.6" hidden="1" customHeight="1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5">
        <f t="shared" si="120"/>
        <v>1.3028138528138528E-2</v>
      </c>
      <c r="P1323" s="6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0">
        <f t="shared" si="124"/>
        <v>42697.74927083333</v>
      </c>
      <c r="T1323" s="10">
        <f t="shared" si="125"/>
        <v>42727.74927083333</v>
      </c>
    </row>
    <row r="1324" spans="1:20" ht="42.6" hidden="1" customHeight="1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5">
        <f t="shared" si="120"/>
        <v>3.0285714285714286E-3</v>
      </c>
      <c r="P1324" s="6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0">
        <f t="shared" si="124"/>
        <v>42115.656539351854</v>
      </c>
      <c r="T1324" s="10">
        <f t="shared" si="125"/>
        <v>42145.656539351854</v>
      </c>
    </row>
    <row r="1325" spans="1:20" ht="42.6" hidden="1" customHeight="1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5">
        <f t="shared" si="120"/>
        <v>8.8800000000000004E-2</v>
      </c>
      <c r="P1325" s="6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0">
        <f t="shared" si="124"/>
        <v>42451.698449074072</v>
      </c>
      <c r="T1325" s="10">
        <f t="shared" si="125"/>
        <v>42486.288194444445</v>
      </c>
    </row>
    <row r="1326" spans="1:20" ht="42.6" hidden="1" customHeight="1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5">
        <f t="shared" si="120"/>
        <v>9.8400000000000001E-2</v>
      </c>
      <c r="P1326" s="6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0">
        <f t="shared" si="124"/>
        <v>42626.633703703701</v>
      </c>
      <c r="T1326" s="10">
        <f t="shared" si="125"/>
        <v>42656.633703703701</v>
      </c>
    </row>
    <row r="1327" spans="1:20" ht="42.6" hidden="1" customHeight="1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5">
        <f t="shared" si="120"/>
        <v>2.4299999999999999E-2</v>
      </c>
      <c r="P1327" s="6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0">
        <f t="shared" si="124"/>
        <v>42704.086053240739</v>
      </c>
      <c r="T1327" s="10">
        <f t="shared" si="125"/>
        <v>42734.086053240739</v>
      </c>
    </row>
    <row r="1328" spans="1:20" ht="42.6" hidden="1" customHeight="1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5">
        <f t="shared" si="120"/>
        <v>1.1299999999999999E-2</v>
      </c>
      <c r="P1328" s="6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0">
        <f t="shared" si="124"/>
        <v>41974.791990740734</v>
      </c>
      <c r="T1328" s="10">
        <f t="shared" si="125"/>
        <v>42019.791990740734</v>
      </c>
    </row>
    <row r="1329" spans="1:20" ht="42.6" hidden="1" customHeight="1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5">
        <f t="shared" si="120"/>
        <v>3.5520833333333335E-2</v>
      </c>
      <c r="P1329" s="6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0">
        <f t="shared" si="124"/>
        <v>42123.678645833337</v>
      </c>
      <c r="T1329" s="10">
        <f t="shared" si="125"/>
        <v>42153.678645833337</v>
      </c>
    </row>
    <row r="1330" spans="1:20" ht="42.6" hidden="1" customHeight="1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5">
        <f t="shared" si="120"/>
        <v>2.3306666666666667E-2</v>
      </c>
      <c r="P1330" s="6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0">
        <f t="shared" si="124"/>
        <v>42612.642754629633</v>
      </c>
      <c r="T1330" s="10">
        <f t="shared" si="125"/>
        <v>42657.642754629633</v>
      </c>
    </row>
    <row r="1331" spans="1:20" ht="42.6" hidden="1" customHeight="1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5">
        <f t="shared" si="120"/>
        <v>8.1600000000000006E-3</v>
      </c>
      <c r="P1331" s="6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0">
        <f t="shared" si="124"/>
        <v>41935.221585648149</v>
      </c>
      <c r="T1331" s="10">
        <f t="shared" si="125"/>
        <v>41975.263252314813</v>
      </c>
    </row>
    <row r="1332" spans="1:20" ht="42.6" hidden="1" customHeight="1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5">
        <f t="shared" si="120"/>
        <v>0.22494285714285714</v>
      </c>
      <c r="P1332" s="6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0">
        <f t="shared" si="124"/>
        <v>42522.276724537034</v>
      </c>
      <c r="T1332" s="10">
        <f t="shared" si="125"/>
        <v>42553.166666666672</v>
      </c>
    </row>
    <row r="1333" spans="1:20" ht="42.6" hidden="1" customHeight="1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5">
        <f t="shared" si="120"/>
        <v>1.3668E-2</v>
      </c>
      <c r="P1333" s="6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0">
        <f t="shared" si="124"/>
        <v>42569.50409722222</v>
      </c>
      <c r="T1333" s="10">
        <f t="shared" si="125"/>
        <v>42599.50409722222</v>
      </c>
    </row>
    <row r="1334" spans="1:20" ht="42.6" hidden="1" customHeight="1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5">
        <f t="shared" si="120"/>
        <v>0</v>
      </c>
      <c r="P1334" s="6" t="e">
        <f t="shared" si="121"/>
        <v>#DIV/0!</v>
      </c>
      <c r="Q1334" t="str">
        <f t="shared" si="122"/>
        <v>technology</v>
      </c>
      <c r="R1334" t="str">
        <f t="shared" si="123"/>
        <v>wearables</v>
      </c>
      <c r="S1334" s="10">
        <f t="shared" si="124"/>
        <v>42732.060277777782</v>
      </c>
      <c r="T1334" s="10">
        <f t="shared" si="125"/>
        <v>42762.060277777782</v>
      </c>
    </row>
    <row r="1335" spans="1:20" ht="42.6" hidden="1" customHeight="1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5">
        <f t="shared" si="120"/>
        <v>0</v>
      </c>
      <c r="P1335" s="6" t="e">
        <f t="shared" si="121"/>
        <v>#DIV/0!</v>
      </c>
      <c r="Q1335" t="str">
        <f t="shared" si="122"/>
        <v>technology</v>
      </c>
      <c r="R1335" t="str">
        <f t="shared" si="123"/>
        <v>wearables</v>
      </c>
      <c r="S1335" s="10">
        <f t="shared" si="124"/>
        <v>41806.106770833336</v>
      </c>
      <c r="T1335" s="10">
        <f t="shared" si="125"/>
        <v>41836.106770833336</v>
      </c>
    </row>
    <row r="1336" spans="1:20" ht="42.6" hidden="1" customHeight="1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5">
        <f t="shared" si="120"/>
        <v>0.10754135338345865</v>
      </c>
      <c r="P1336" s="6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0">
        <f t="shared" si="124"/>
        <v>42410.774155092593</v>
      </c>
      <c r="T1336" s="10">
        <f t="shared" si="125"/>
        <v>42440.774155092593</v>
      </c>
    </row>
    <row r="1337" spans="1:20" ht="42.6" hidden="1" customHeight="1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5">
        <f t="shared" si="120"/>
        <v>0.1976</v>
      </c>
      <c r="P1337" s="6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0">
        <f t="shared" si="124"/>
        <v>42313.936365740738</v>
      </c>
      <c r="T1337" s="10">
        <f t="shared" si="125"/>
        <v>42343.936365740738</v>
      </c>
    </row>
    <row r="1338" spans="1:20" ht="42.6" hidden="1" customHeight="1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5">
        <f t="shared" si="120"/>
        <v>0.84946999999999995</v>
      </c>
      <c r="P1338" s="6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0">
        <f t="shared" si="124"/>
        <v>41955.863750000004</v>
      </c>
      <c r="T1338" s="10">
        <f t="shared" si="125"/>
        <v>41990.863750000004</v>
      </c>
    </row>
    <row r="1339" spans="1:20" ht="42.6" hidden="1" customHeight="1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5">
        <f t="shared" si="120"/>
        <v>0.49381999999999998</v>
      </c>
      <c r="P1339" s="6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0">
        <f t="shared" si="124"/>
        <v>42767.577303240745</v>
      </c>
      <c r="T1339" s="10">
        <f t="shared" si="125"/>
        <v>42797.577303240745</v>
      </c>
    </row>
    <row r="1340" spans="1:20" ht="42.6" hidden="1" customHeight="1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5">
        <f t="shared" si="120"/>
        <v>3.3033333333333331E-2</v>
      </c>
      <c r="P1340" s="6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0">
        <f t="shared" si="124"/>
        <v>42188.803622685184</v>
      </c>
      <c r="T1340" s="10">
        <f t="shared" si="125"/>
        <v>42218.803622685184</v>
      </c>
    </row>
    <row r="1341" spans="1:20" ht="42.6" hidden="1" customHeight="1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5">
        <f t="shared" si="120"/>
        <v>6.6339999999999996E-2</v>
      </c>
      <c r="P1341" s="6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0">
        <f t="shared" si="124"/>
        <v>41936.647164351853</v>
      </c>
      <c r="T1341" s="10">
        <f t="shared" si="125"/>
        <v>41981.688831018517</v>
      </c>
    </row>
    <row r="1342" spans="1:20" ht="42.6" hidden="1" customHeight="1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5">
        <f t="shared" si="120"/>
        <v>0</v>
      </c>
      <c r="P1342" s="6" t="e">
        <f t="shared" si="121"/>
        <v>#DIV/0!</v>
      </c>
      <c r="Q1342" t="str">
        <f t="shared" si="122"/>
        <v>technology</v>
      </c>
      <c r="R1342" t="str">
        <f t="shared" si="123"/>
        <v>wearables</v>
      </c>
      <c r="S1342" s="10">
        <f t="shared" si="124"/>
        <v>41836.595520833333</v>
      </c>
      <c r="T1342" s="10">
        <f t="shared" si="125"/>
        <v>41866.595520833333</v>
      </c>
    </row>
    <row r="1343" spans="1:20" ht="42.6" hidden="1" customHeight="1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5">
        <f t="shared" si="120"/>
        <v>0.7036</v>
      </c>
      <c r="P1343" s="6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0">
        <f t="shared" si="124"/>
        <v>42612.624039351853</v>
      </c>
      <c r="T1343" s="10">
        <f t="shared" si="125"/>
        <v>42644.624039351853</v>
      </c>
    </row>
    <row r="1344" spans="1:20" ht="42.6" hidden="1" customHeight="1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5">
        <f t="shared" si="120"/>
        <v>2E-3</v>
      </c>
      <c r="P1344" s="6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0">
        <f t="shared" si="124"/>
        <v>42172.816423611104</v>
      </c>
      <c r="T1344" s="10">
        <f t="shared" si="125"/>
        <v>42202.816423611104</v>
      </c>
    </row>
    <row r="1345" spans="1:20" ht="42.6" hidden="1" customHeight="1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5">
        <f t="shared" si="120"/>
        <v>1.02298</v>
      </c>
      <c r="P1345" s="6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0">
        <f t="shared" si="124"/>
        <v>42542.526423611111</v>
      </c>
      <c r="T1345" s="10">
        <f t="shared" si="125"/>
        <v>42601.165972222225</v>
      </c>
    </row>
    <row r="1346" spans="1:20" ht="42.6" hidden="1" customHeight="1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5">
        <f t="shared" si="120"/>
        <v>3.7773333333333334</v>
      </c>
      <c r="P1346" s="6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10">
        <f t="shared" si="124"/>
        <v>42522.789803240739</v>
      </c>
      <c r="T1346" s="10">
        <f t="shared" si="125"/>
        <v>42551.789803240739</v>
      </c>
    </row>
    <row r="1347" spans="1:20" ht="42.6" hidden="1" customHeight="1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5">
        <f t="shared" ref="O1347:O1410" si="126">E1347/D1347</f>
        <v>1.25</v>
      </c>
      <c r="P1347" s="6">
        <f t="shared" ref="P1347:P1410" si="127">E1347/L1347</f>
        <v>53.571428571428569</v>
      </c>
      <c r="Q1347" t="str">
        <f t="shared" ref="Q1347:Q1410" si="128">LEFT(N1347,(FIND("/",N1347))-1)</f>
        <v>publishing</v>
      </c>
      <c r="R1347" t="str">
        <f t="shared" ref="R1347:R1410" si="129">RIGHT(N1347,LEN(N1347)-FIND("/",N1347))</f>
        <v>nonfiction</v>
      </c>
      <c r="S1347" s="10">
        <f t="shared" ref="S1347:S1410" si="130">(((J1347/60)/60)/24)+DATE(1970,1,1)</f>
        <v>41799.814340277779</v>
      </c>
      <c r="T1347" s="10">
        <f t="shared" ref="T1347:T1410" si="131">(((I1347/60)/60)/24)+DATE(1970,1,1)</f>
        <v>41834.814340277779</v>
      </c>
    </row>
    <row r="1348" spans="1:20" ht="42.6" hidden="1" customHeight="1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5">
        <f t="shared" si="126"/>
        <v>1.473265306122449</v>
      </c>
      <c r="P1348" s="6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10">
        <f t="shared" si="130"/>
        <v>41422.075821759259</v>
      </c>
      <c r="T1348" s="10">
        <f t="shared" si="131"/>
        <v>41452.075821759259</v>
      </c>
    </row>
    <row r="1349" spans="1:20" ht="42.6" hidden="1" customHeight="1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5">
        <f t="shared" si="126"/>
        <v>1.022</v>
      </c>
      <c r="P1349" s="6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10">
        <f t="shared" si="130"/>
        <v>42040.638020833328</v>
      </c>
      <c r="T1349" s="10">
        <f t="shared" si="131"/>
        <v>42070.638020833328</v>
      </c>
    </row>
    <row r="1350" spans="1:20" ht="42.6" hidden="1" customHeight="1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5">
        <f t="shared" si="126"/>
        <v>1.018723404255319</v>
      </c>
      <c r="P1350" s="6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10">
        <f t="shared" si="130"/>
        <v>41963.506168981476</v>
      </c>
      <c r="T1350" s="10">
        <f t="shared" si="131"/>
        <v>41991.506168981476</v>
      </c>
    </row>
    <row r="1351" spans="1:20" ht="42.6" hidden="1" customHeight="1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5">
        <f t="shared" si="126"/>
        <v>2.0419999999999998</v>
      </c>
      <c r="P1351" s="6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10">
        <f t="shared" si="130"/>
        <v>42317.33258101852</v>
      </c>
      <c r="T1351" s="10">
        <f t="shared" si="131"/>
        <v>42354.290972222225</v>
      </c>
    </row>
    <row r="1352" spans="1:20" ht="42.6" hidden="1" customHeight="1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5">
        <f t="shared" si="126"/>
        <v>1.0405</v>
      </c>
      <c r="P1352" s="6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10">
        <f t="shared" si="130"/>
        <v>42334.013124999998</v>
      </c>
      <c r="T1352" s="10">
        <f t="shared" si="131"/>
        <v>42364.013124999998</v>
      </c>
    </row>
    <row r="1353" spans="1:20" ht="42.6" hidden="1" customHeight="1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5">
        <f t="shared" si="126"/>
        <v>1.0126500000000001</v>
      </c>
      <c r="P1353" s="6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10">
        <f t="shared" si="130"/>
        <v>42382.74009259259</v>
      </c>
      <c r="T1353" s="10">
        <f t="shared" si="131"/>
        <v>42412.74009259259</v>
      </c>
    </row>
    <row r="1354" spans="1:20" ht="42.6" hidden="1" customHeight="1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5">
        <f t="shared" si="126"/>
        <v>1.3613999999999999</v>
      </c>
      <c r="P1354" s="6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10">
        <f t="shared" si="130"/>
        <v>42200.578310185185</v>
      </c>
      <c r="T1354" s="10">
        <f t="shared" si="131"/>
        <v>42252.165972222225</v>
      </c>
    </row>
    <row r="1355" spans="1:20" ht="42.6" hidden="1" customHeight="1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5">
        <f t="shared" si="126"/>
        <v>1.3360000000000001</v>
      </c>
      <c r="P1355" s="6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10">
        <f t="shared" si="130"/>
        <v>41309.11791666667</v>
      </c>
      <c r="T1355" s="10">
        <f t="shared" si="131"/>
        <v>41344</v>
      </c>
    </row>
    <row r="1356" spans="1:20" ht="42.6" hidden="1" customHeight="1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5">
        <f t="shared" si="126"/>
        <v>1.3025</v>
      </c>
      <c r="P1356" s="6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10">
        <f t="shared" si="130"/>
        <v>42502.807627314818</v>
      </c>
      <c r="T1356" s="10">
        <f t="shared" si="131"/>
        <v>42532.807627314818</v>
      </c>
    </row>
    <row r="1357" spans="1:20" ht="42.6" hidden="1" customHeight="1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5">
        <f t="shared" si="126"/>
        <v>1.2267999999999999</v>
      </c>
      <c r="P1357" s="6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10">
        <f t="shared" si="130"/>
        <v>41213.254687499997</v>
      </c>
      <c r="T1357" s="10">
        <f t="shared" si="131"/>
        <v>41243.416666666664</v>
      </c>
    </row>
    <row r="1358" spans="1:20" ht="42.6" hidden="1" customHeight="1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5">
        <f t="shared" si="126"/>
        <v>1.8281058823529412</v>
      </c>
      <c r="P1358" s="6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10">
        <f t="shared" si="130"/>
        <v>41430.038888888892</v>
      </c>
      <c r="T1358" s="10">
        <f t="shared" si="131"/>
        <v>41460.038888888892</v>
      </c>
    </row>
    <row r="1359" spans="1:20" ht="42.6" hidden="1" customHeight="1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5">
        <f t="shared" si="126"/>
        <v>1.2529999999999999</v>
      </c>
      <c r="P1359" s="6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10">
        <f t="shared" si="130"/>
        <v>41304.962233796294</v>
      </c>
      <c r="T1359" s="10">
        <f t="shared" si="131"/>
        <v>41334.249305555553</v>
      </c>
    </row>
    <row r="1360" spans="1:20" ht="42.6" hidden="1" customHeight="1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5">
        <f t="shared" si="126"/>
        <v>1.1166666666666667</v>
      </c>
      <c r="P1360" s="6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10">
        <f t="shared" si="130"/>
        <v>40689.570868055554</v>
      </c>
      <c r="T1360" s="10">
        <f t="shared" si="131"/>
        <v>40719.570868055554</v>
      </c>
    </row>
    <row r="1361" spans="1:20" ht="42.6" hidden="1" customHeight="1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5">
        <f t="shared" si="126"/>
        <v>1.1575757575757575</v>
      </c>
      <c r="P1361" s="6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10">
        <f t="shared" si="130"/>
        <v>40668.814699074072</v>
      </c>
      <c r="T1361" s="10">
        <f t="shared" si="131"/>
        <v>40730.814699074072</v>
      </c>
    </row>
    <row r="1362" spans="1:20" ht="42.6" hidden="1" customHeight="1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5">
        <f t="shared" si="126"/>
        <v>1.732</v>
      </c>
      <c r="P1362" s="6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10">
        <f t="shared" si="130"/>
        <v>41095.900694444441</v>
      </c>
      <c r="T1362" s="10">
        <f t="shared" si="131"/>
        <v>41123.900694444441</v>
      </c>
    </row>
    <row r="1363" spans="1:20" ht="42.6" hidden="1" customHeight="1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5">
        <f t="shared" si="126"/>
        <v>1.2598333333333334</v>
      </c>
      <c r="P1363" s="6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10">
        <f t="shared" si="130"/>
        <v>41781.717268518521</v>
      </c>
      <c r="T1363" s="10">
        <f t="shared" si="131"/>
        <v>41811.717268518521</v>
      </c>
    </row>
    <row r="1364" spans="1:20" ht="42.6" hidden="1" customHeight="1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5">
        <f t="shared" si="126"/>
        <v>1.091</v>
      </c>
      <c r="P1364" s="6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10">
        <f t="shared" si="130"/>
        <v>41464.934386574074</v>
      </c>
      <c r="T1364" s="10">
        <f t="shared" si="131"/>
        <v>41524.934386574074</v>
      </c>
    </row>
    <row r="1365" spans="1:20" ht="42.6" hidden="1" customHeight="1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5">
        <f t="shared" si="126"/>
        <v>1</v>
      </c>
      <c r="P1365" s="6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10">
        <f t="shared" si="130"/>
        <v>42396.8440625</v>
      </c>
      <c r="T1365" s="10">
        <f t="shared" si="131"/>
        <v>42415.332638888889</v>
      </c>
    </row>
    <row r="1366" spans="1:20" ht="42.6" hidden="1" customHeight="1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5">
        <f t="shared" si="126"/>
        <v>1.1864285714285714</v>
      </c>
      <c r="P1366" s="6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10">
        <f t="shared" si="130"/>
        <v>41951.695671296293</v>
      </c>
      <c r="T1366" s="10">
        <f t="shared" si="131"/>
        <v>42011.6956712963</v>
      </c>
    </row>
    <row r="1367" spans="1:20" ht="42.6" hidden="1" customHeight="1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5">
        <f t="shared" si="126"/>
        <v>1.0026666666666666</v>
      </c>
      <c r="P1367" s="6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10">
        <f t="shared" si="130"/>
        <v>42049.733240740738</v>
      </c>
      <c r="T1367" s="10">
        <f t="shared" si="131"/>
        <v>42079.691574074073</v>
      </c>
    </row>
    <row r="1368" spans="1:20" ht="42.6" hidden="1" customHeight="1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5">
        <f t="shared" si="126"/>
        <v>1.2648920000000001</v>
      </c>
      <c r="P1368" s="6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10">
        <f t="shared" si="130"/>
        <v>41924.996099537035</v>
      </c>
      <c r="T1368" s="10">
        <f t="shared" si="131"/>
        <v>41970.037766203706</v>
      </c>
    </row>
    <row r="1369" spans="1:20" ht="42.6" hidden="1" customHeight="1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5">
        <f t="shared" si="126"/>
        <v>1.1426000000000001</v>
      </c>
      <c r="P1369" s="6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10">
        <f t="shared" si="130"/>
        <v>42292.002893518518</v>
      </c>
      <c r="T1369" s="10">
        <f t="shared" si="131"/>
        <v>42322.044560185182</v>
      </c>
    </row>
    <row r="1370" spans="1:20" ht="42.6" hidden="1" customHeight="1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5">
        <f t="shared" si="126"/>
        <v>1.107</v>
      </c>
      <c r="P1370" s="6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10">
        <f t="shared" si="130"/>
        <v>42146.190902777773</v>
      </c>
      <c r="T1370" s="10">
        <f t="shared" si="131"/>
        <v>42170.190902777773</v>
      </c>
    </row>
    <row r="1371" spans="1:20" ht="42.6" hidden="1" customHeight="1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5">
        <f t="shared" si="126"/>
        <v>1.0534805315203954</v>
      </c>
      <c r="P1371" s="6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10">
        <f t="shared" si="130"/>
        <v>41710.594282407408</v>
      </c>
      <c r="T1371" s="10">
        <f t="shared" si="131"/>
        <v>41740.594282407408</v>
      </c>
    </row>
    <row r="1372" spans="1:20" ht="42.6" hidden="1" customHeight="1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5">
        <f t="shared" si="126"/>
        <v>1.0366666666666666</v>
      </c>
      <c r="P1372" s="6">
        <f t="shared" si="127"/>
        <v>77.75</v>
      </c>
      <c r="Q1372" t="str">
        <f t="shared" si="128"/>
        <v>music</v>
      </c>
      <c r="R1372" t="str">
        <f t="shared" si="129"/>
        <v>rock</v>
      </c>
      <c r="S1372" s="10">
        <f t="shared" si="130"/>
        <v>41548.00335648148</v>
      </c>
      <c r="T1372" s="10">
        <f t="shared" si="131"/>
        <v>41563.00335648148</v>
      </c>
    </row>
    <row r="1373" spans="1:20" ht="42.6" hidden="1" customHeight="1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5">
        <f t="shared" si="126"/>
        <v>1.0708672667523933</v>
      </c>
      <c r="P1373" s="6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10">
        <f t="shared" si="130"/>
        <v>42101.758587962962</v>
      </c>
      <c r="T1373" s="10">
        <f t="shared" si="131"/>
        <v>42131.758587962962</v>
      </c>
    </row>
    <row r="1374" spans="1:20" ht="42.6" hidden="1" customHeight="1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5">
        <f t="shared" si="126"/>
        <v>1.24</v>
      </c>
      <c r="P1374" s="6">
        <f t="shared" si="127"/>
        <v>38.75</v>
      </c>
      <c r="Q1374" t="str">
        <f t="shared" si="128"/>
        <v>music</v>
      </c>
      <c r="R1374" t="str">
        <f t="shared" si="129"/>
        <v>rock</v>
      </c>
      <c r="S1374" s="10">
        <f t="shared" si="130"/>
        <v>41072.739953703705</v>
      </c>
      <c r="T1374" s="10">
        <f t="shared" si="131"/>
        <v>41102.739953703705</v>
      </c>
    </row>
    <row r="1375" spans="1:20" ht="42.6" hidden="1" customHeight="1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5">
        <f t="shared" si="126"/>
        <v>1.0501</v>
      </c>
      <c r="P1375" s="6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10">
        <f t="shared" si="130"/>
        <v>42704.95177083333</v>
      </c>
      <c r="T1375" s="10">
        <f t="shared" si="131"/>
        <v>42734.95177083333</v>
      </c>
    </row>
    <row r="1376" spans="1:20" ht="42.6" hidden="1" customHeight="1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5">
        <f t="shared" si="126"/>
        <v>1.8946666666666667</v>
      </c>
      <c r="P1376" s="6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10">
        <f t="shared" si="130"/>
        <v>42424.161898148144</v>
      </c>
      <c r="T1376" s="10">
        <f t="shared" si="131"/>
        <v>42454.12023148148</v>
      </c>
    </row>
    <row r="1377" spans="1:20" ht="42.6" hidden="1" customHeight="1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5">
        <f t="shared" si="126"/>
        <v>1.7132499999999999</v>
      </c>
      <c r="P1377" s="6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10">
        <f t="shared" si="130"/>
        <v>42720.066192129627</v>
      </c>
      <c r="T1377" s="10">
        <f t="shared" si="131"/>
        <v>42750.066192129627</v>
      </c>
    </row>
    <row r="1378" spans="1:20" ht="42.6" hidden="1" customHeight="1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5">
        <f t="shared" si="126"/>
        <v>2.5248648648648651</v>
      </c>
      <c r="P1378" s="6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10">
        <f t="shared" si="130"/>
        <v>42677.669050925921</v>
      </c>
      <c r="T1378" s="10">
        <f t="shared" si="131"/>
        <v>42707.710717592592</v>
      </c>
    </row>
    <row r="1379" spans="1:20" ht="42.6" hidden="1" customHeight="1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5">
        <f t="shared" si="126"/>
        <v>1.1615384615384616</v>
      </c>
      <c r="P1379" s="6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10">
        <f t="shared" si="130"/>
        <v>42747.219560185185</v>
      </c>
      <c r="T1379" s="10">
        <f t="shared" si="131"/>
        <v>42769.174305555556</v>
      </c>
    </row>
    <row r="1380" spans="1:20" ht="42.6" hidden="1" customHeight="1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5">
        <f t="shared" si="126"/>
        <v>2.0335000000000001</v>
      </c>
      <c r="P1380" s="6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10">
        <f t="shared" si="130"/>
        <v>42568.759374999994</v>
      </c>
      <c r="T1380" s="10">
        <f t="shared" si="131"/>
        <v>42583.759374999994</v>
      </c>
    </row>
    <row r="1381" spans="1:20" ht="42.6" hidden="1" customHeight="1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5">
        <f t="shared" si="126"/>
        <v>1.1160000000000001</v>
      </c>
      <c r="P1381" s="6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10">
        <f t="shared" si="130"/>
        <v>42130.491620370376</v>
      </c>
      <c r="T1381" s="10">
        <f t="shared" si="131"/>
        <v>42160.491620370376</v>
      </c>
    </row>
    <row r="1382" spans="1:20" ht="42.6" hidden="1" customHeight="1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5">
        <f t="shared" si="126"/>
        <v>4.24</v>
      </c>
      <c r="P1382" s="6">
        <f t="shared" si="127"/>
        <v>21.2</v>
      </c>
      <c r="Q1382" t="str">
        <f t="shared" si="128"/>
        <v>music</v>
      </c>
      <c r="R1382" t="str">
        <f t="shared" si="129"/>
        <v>rock</v>
      </c>
      <c r="S1382" s="10">
        <f t="shared" si="130"/>
        <v>42141.762800925921</v>
      </c>
      <c r="T1382" s="10">
        <f t="shared" si="131"/>
        <v>42164.083333333328</v>
      </c>
    </row>
    <row r="1383" spans="1:20" ht="42.6" hidden="1" customHeight="1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5">
        <f t="shared" si="126"/>
        <v>1.071</v>
      </c>
      <c r="P1383" s="6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10">
        <f t="shared" si="130"/>
        <v>42703.214409722219</v>
      </c>
      <c r="T1383" s="10">
        <f t="shared" si="131"/>
        <v>42733.214409722219</v>
      </c>
    </row>
    <row r="1384" spans="1:20" ht="42.6" hidden="1" customHeight="1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5">
        <f t="shared" si="126"/>
        <v>1.043625</v>
      </c>
      <c r="P1384" s="6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10">
        <f t="shared" si="130"/>
        <v>41370.800185185188</v>
      </c>
      <c r="T1384" s="10">
        <f t="shared" si="131"/>
        <v>41400.800185185188</v>
      </c>
    </row>
    <row r="1385" spans="1:20" ht="42.6" hidden="1" customHeight="1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5">
        <f t="shared" si="126"/>
        <v>2.124090909090909</v>
      </c>
      <c r="P1385" s="6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10">
        <f t="shared" si="130"/>
        <v>42707.074976851851</v>
      </c>
      <c r="T1385" s="10">
        <f t="shared" si="131"/>
        <v>42727.074976851851</v>
      </c>
    </row>
    <row r="1386" spans="1:20" ht="42.6" hidden="1" customHeight="1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5">
        <f t="shared" si="126"/>
        <v>1.2408571428571429</v>
      </c>
      <c r="P1386" s="6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10">
        <f t="shared" si="130"/>
        <v>42160.735208333332</v>
      </c>
      <c r="T1386" s="10">
        <f t="shared" si="131"/>
        <v>42190.735208333332</v>
      </c>
    </row>
    <row r="1387" spans="1:20" ht="42.6" hidden="1" customHeight="1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5">
        <f t="shared" si="126"/>
        <v>1.10406125</v>
      </c>
      <c r="P1387" s="6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10">
        <f t="shared" si="130"/>
        <v>42433.688900462963</v>
      </c>
      <c r="T1387" s="10">
        <f t="shared" si="131"/>
        <v>42489.507638888885</v>
      </c>
    </row>
    <row r="1388" spans="1:20" ht="42.6" hidden="1" customHeight="1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5">
        <f t="shared" si="126"/>
        <v>2.1875</v>
      </c>
      <c r="P1388" s="6">
        <f t="shared" si="127"/>
        <v>62.5</v>
      </c>
      <c r="Q1388" t="str">
        <f t="shared" si="128"/>
        <v>music</v>
      </c>
      <c r="R1388" t="str">
        <f t="shared" si="129"/>
        <v>rock</v>
      </c>
      <c r="S1388" s="10">
        <f t="shared" si="130"/>
        <v>42184.646863425922</v>
      </c>
      <c r="T1388" s="10">
        <f t="shared" si="131"/>
        <v>42214.646863425922</v>
      </c>
    </row>
    <row r="1389" spans="1:20" ht="42.6" hidden="1" customHeight="1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5">
        <f t="shared" si="126"/>
        <v>1.36625</v>
      </c>
      <c r="P1389" s="6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10">
        <f t="shared" si="130"/>
        <v>42126.92123842593</v>
      </c>
      <c r="T1389" s="10">
        <f t="shared" si="131"/>
        <v>42158.1875</v>
      </c>
    </row>
    <row r="1390" spans="1:20" ht="42.6" hidden="1" customHeight="1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5">
        <f t="shared" si="126"/>
        <v>1.348074</v>
      </c>
      <c r="P1390" s="6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10">
        <f t="shared" si="130"/>
        <v>42634.614780092597</v>
      </c>
      <c r="T1390" s="10">
        <f t="shared" si="131"/>
        <v>42660.676388888889</v>
      </c>
    </row>
    <row r="1391" spans="1:20" ht="42.6" hidden="1" customHeight="1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5">
        <f t="shared" si="126"/>
        <v>1.454</v>
      </c>
      <c r="P1391" s="6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10">
        <f t="shared" si="130"/>
        <v>42565.480983796297</v>
      </c>
      <c r="T1391" s="10">
        <f t="shared" si="131"/>
        <v>42595.480983796297</v>
      </c>
    </row>
    <row r="1392" spans="1:20" ht="42.6" hidden="1" customHeight="1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5">
        <f t="shared" si="126"/>
        <v>1.0910714285714285</v>
      </c>
      <c r="P1392" s="6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10">
        <f t="shared" si="130"/>
        <v>42087.803310185183</v>
      </c>
      <c r="T1392" s="10">
        <f t="shared" si="131"/>
        <v>42121.716666666667</v>
      </c>
    </row>
    <row r="1393" spans="1:20" ht="42.6" hidden="1" customHeight="1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5">
        <f t="shared" si="126"/>
        <v>1.1020000000000001</v>
      </c>
      <c r="P1393" s="6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10">
        <f t="shared" si="130"/>
        <v>42193.650671296295</v>
      </c>
      <c r="T1393" s="10">
        <f t="shared" si="131"/>
        <v>42238.207638888889</v>
      </c>
    </row>
    <row r="1394" spans="1:20" ht="42.6" hidden="1" customHeight="1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5">
        <f t="shared" si="126"/>
        <v>1.1364000000000001</v>
      </c>
      <c r="P1394" s="6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10">
        <f t="shared" si="130"/>
        <v>42401.154930555553</v>
      </c>
      <c r="T1394" s="10">
        <f t="shared" si="131"/>
        <v>42432.154930555553</v>
      </c>
    </row>
    <row r="1395" spans="1:20" ht="42.6" hidden="1" customHeight="1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5">
        <f t="shared" si="126"/>
        <v>1.0235000000000001</v>
      </c>
      <c r="P1395" s="6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10">
        <f t="shared" si="130"/>
        <v>42553.681979166664</v>
      </c>
      <c r="T1395" s="10">
        <f t="shared" si="131"/>
        <v>42583.681979166664</v>
      </c>
    </row>
    <row r="1396" spans="1:20" ht="42.6" hidden="1" customHeight="1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5">
        <f t="shared" si="126"/>
        <v>1.2213333333333334</v>
      </c>
      <c r="P1396" s="6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10">
        <f t="shared" si="130"/>
        <v>42752.144976851851</v>
      </c>
      <c r="T1396" s="10">
        <f t="shared" si="131"/>
        <v>42795.125</v>
      </c>
    </row>
    <row r="1397" spans="1:20" ht="42.6" hidden="1" customHeight="1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5">
        <f t="shared" si="126"/>
        <v>1.1188571428571428</v>
      </c>
      <c r="P1397" s="6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10">
        <f t="shared" si="130"/>
        <v>42719.90834490741</v>
      </c>
      <c r="T1397" s="10">
        <f t="shared" si="131"/>
        <v>42749.90834490741</v>
      </c>
    </row>
    <row r="1398" spans="1:20" ht="42.6" hidden="1" customHeight="1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5">
        <f t="shared" si="126"/>
        <v>1.073</v>
      </c>
      <c r="P1398" s="6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10">
        <f t="shared" si="130"/>
        <v>42018.99863425926</v>
      </c>
      <c r="T1398" s="10">
        <f t="shared" si="131"/>
        <v>42048.99863425926</v>
      </c>
    </row>
    <row r="1399" spans="1:20" ht="42.6" hidden="1" customHeight="1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5">
        <f t="shared" si="126"/>
        <v>1.1385000000000001</v>
      </c>
      <c r="P1399" s="6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10">
        <f t="shared" si="130"/>
        <v>42640.917939814812</v>
      </c>
      <c r="T1399" s="10">
        <f t="shared" si="131"/>
        <v>42670.888194444444</v>
      </c>
    </row>
    <row r="1400" spans="1:20" ht="42.6" hidden="1" customHeight="1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5">
        <f t="shared" si="126"/>
        <v>1.0968181818181819</v>
      </c>
      <c r="P1400" s="6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10">
        <f t="shared" si="130"/>
        <v>42526.874236111107</v>
      </c>
      <c r="T1400" s="10">
        <f t="shared" si="131"/>
        <v>42556.874236111107</v>
      </c>
    </row>
    <row r="1401" spans="1:20" ht="42.6" hidden="1" customHeight="1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5">
        <f t="shared" si="126"/>
        <v>1.2614444444444444</v>
      </c>
      <c r="P1401" s="6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10">
        <f t="shared" si="130"/>
        <v>41889.004317129627</v>
      </c>
      <c r="T1401" s="10">
        <f t="shared" si="131"/>
        <v>41919.004317129627</v>
      </c>
    </row>
    <row r="1402" spans="1:20" ht="42.6" hidden="1" customHeight="1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5">
        <f t="shared" si="126"/>
        <v>1.6742857142857144</v>
      </c>
      <c r="P1402" s="6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10">
        <f t="shared" si="130"/>
        <v>42498.341122685189</v>
      </c>
      <c r="T1402" s="10">
        <f t="shared" si="131"/>
        <v>42533.229166666672</v>
      </c>
    </row>
    <row r="1403" spans="1:20" ht="42.6" hidden="1" customHeight="1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5">
        <f t="shared" si="126"/>
        <v>4.9652000000000003</v>
      </c>
      <c r="P1403" s="6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10">
        <f t="shared" si="130"/>
        <v>41399.99622685185</v>
      </c>
      <c r="T1403" s="10">
        <f t="shared" si="131"/>
        <v>41420.99622685185</v>
      </c>
    </row>
    <row r="1404" spans="1:20" ht="42.6" hidden="1" customHeight="1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5">
        <f t="shared" si="126"/>
        <v>1.0915999999999999</v>
      </c>
      <c r="P1404" s="6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10">
        <f t="shared" si="130"/>
        <v>42065.053368055553</v>
      </c>
      <c r="T1404" s="10">
        <f t="shared" si="131"/>
        <v>42125.011701388896</v>
      </c>
    </row>
    <row r="1405" spans="1:20" ht="42.6" hidden="1" customHeight="1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5">
        <f t="shared" si="126"/>
        <v>1.0257499999999999</v>
      </c>
      <c r="P1405" s="6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10">
        <f t="shared" si="130"/>
        <v>41451.062905092593</v>
      </c>
      <c r="T1405" s="10">
        <f t="shared" si="131"/>
        <v>41481.062905092593</v>
      </c>
    </row>
    <row r="1406" spans="1:20" ht="42.6" customHeight="1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5">
        <f t="shared" si="126"/>
        <v>1.6620689655172414E-2</v>
      </c>
      <c r="P1406" s="6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0">
        <f t="shared" si="130"/>
        <v>42032.510243055556</v>
      </c>
      <c r="T1406" s="10">
        <f t="shared" si="131"/>
        <v>42057.510243055556</v>
      </c>
    </row>
    <row r="1407" spans="1:20" ht="42.6" customHeight="1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5">
        <f t="shared" si="126"/>
        <v>4.1999999999999997E-3</v>
      </c>
      <c r="P1407" s="6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0">
        <f t="shared" si="130"/>
        <v>41941.680567129632</v>
      </c>
      <c r="T1407" s="10">
        <f t="shared" si="131"/>
        <v>41971.722233796296</v>
      </c>
    </row>
    <row r="1408" spans="1:20" ht="42.6" customHeight="1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5">
        <f t="shared" si="126"/>
        <v>1.25E-3</v>
      </c>
      <c r="P1408" s="6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0">
        <f t="shared" si="130"/>
        <v>42297.432951388888</v>
      </c>
      <c r="T1408" s="10">
        <f t="shared" si="131"/>
        <v>42350.416666666672</v>
      </c>
    </row>
    <row r="1409" spans="1:20" ht="42.6" customHeight="1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5">
        <f t="shared" si="126"/>
        <v>5.0000000000000001E-3</v>
      </c>
      <c r="P1409" s="6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0">
        <f t="shared" si="130"/>
        <v>41838.536782407406</v>
      </c>
      <c r="T1409" s="10">
        <f t="shared" si="131"/>
        <v>41863.536782407406</v>
      </c>
    </row>
    <row r="1410" spans="1:20" ht="42.6" customHeight="1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5">
        <f t="shared" si="126"/>
        <v>7.1999999999999995E-2</v>
      </c>
      <c r="P1410" s="6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10">
        <f t="shared" si="130"/>
        <v>42291.872175925921</v>
      </c>
      <c r="T1410" s="10">
        <f t="shared" si="131"/>
        <v>42321.913842592592</v>
      </c>
    </row>
    <row r="1411" spans="1:20" ht="42.6" customHeight="1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5">
        <f t="shared" ref="O1411:O1474" si="132">E1411/D1411</f>
        <v>0</v>
      </c>
      <c r="P1411" s="6" t="e">
        <f t="shared" ref="P1411:P1474" si="133">E1411/L1411</f>
        <v>#DIV/0!</v>
      </c>
      <c r="Q1411" t="str">
        <f t="shared" ref="Q1411:Q1474" si="134">LEFT(N1411,(FIND("/",N1411))-1)</f>
        <v>publishing</v>
      </c>
      <c r="R1411" t="str">
        <f t="shared" ref="R1411:R1474" si="135">RIGHT(N1411,LEN(N1411)-FIND("/",N1411))</f>
        <v>translations</v>
      </c>
      <c r="S1411" s="10">
        <f t="shared" ref="S1411:S1474" si="136">(((J1411/60)/60)/24)+DATE(1970,1,1)</f>
        <v>41945.133506944447</v>
      </c>
      <c r="T1411" s="10">
        <f t="shared" ref="T1411:T1474" si="137">(((I1411/60)/60)/24)+DATE(1970,1,1)</f>
        <v>42005.175173611111</v>
      </c>
    </row>
    <row r="1412" spans="1:20" ht="42.6" customHeight="1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5">
        <f t="shared" si="132"/>
        <v>1.6666666666666666E-4</v>
      </c>
      <c r="P1412" s="6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0">
        <f t="shared" si="136"/>
        <v>42479.318518518514</v>
      </c>
      <c r="T1412" s="10">
        <f t="shared" si="137"/>
        <v>42524.318518518514</v>
      </c>
    </row>
    <row r="1413" spans="1:20" ht="42.6" customHeight="1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5">
        <f t="shared" si="132"/>
        <v>2.3333333333333335E-3</v>
      </c>
      <c r="P1413" s="6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0">
        <f t="shared" si="136"/>
        <v>42013.059027777781</v>
      </c>
      <c r="T1413" s="10">
        <f t="shared" si="137"/>
        <v>42041.059027777781</v>
      </c>
    </row>
    <row r="1414" spans="1:20" ht="42.6" customHeight="1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5">
        <f t="shared" si="132"/>
        <v>4.5714285714285714E-2</v>
      </c>
      <c r="P1414" s="6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0">
        <f t="shared" si="136"/>
        <v>41947.063645833332</v>
      </c>
      <c r="T1414" s="10">
        <f t="shared" si="137"/>
        <v>41977.063645833332</v>
      </c>
    </row>
    <row r="1415" spans="1:20" ht="42.6" customHeight="1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5">
        <f t="shared" si="132"/>
        <v>0.05</v>
      </c>
      <c r="P1415" s="6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0">
        <f t="shared" si="136"/>
        <v>42360.437152777777</v>
      </c>
      <c r="T1415" s="10">
        <f t="shared" si="137"/>
        <v>42420.437152777777</v>
      </c>
    </row>
    <row r="1416" spans="1:20" ht="42.6" customHeight="1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5">
        <f t="shared" si="132"/>
        <v>2E-3</v>
      </c>
      <c r="P1416" s="6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0">
        <f t="shared" si="136"/>
        <v>42708.25309027778</v>
      </c>
      <c r="T1416" s="10">
        <f t="shared" si="137"/>
        <v>42738.25309027778</v>
      </c>
    </row>
    <row r="1417" spans="1:20" ht="42.6" customHeight="1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5">
        <f t="shared" si="132"/>
        <v>0.18181818181818182</v>
      </c>
      <c r="P1417" s="6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0">
        <f t="shared" si="136"/>
        <v>42192.675821759258</v>
      </c>
      <c r="T1417" s="10">
        <f t="shared" si="137"/>
        <v>42232.675821759258</v>
      </c>
    </row>
    <row r="1418" spans="1:20" ht="42.6" customHeight="1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5">
        <f t="shared" si="132"/>
        <v>0</v>
      </c>
      <c r="P1418" s="6" t="e">
        <f t="shared" si="133"/>
        <v>#DIV/0!</v>
      </c>
      <c r="Q1418" t="str">
        <f t="shared" si="134"/>
        <v>publishing</v>
      </c>
      <c r="R1418" t="str">
        <f t="shared" si="135"/>
        <v>translations</v>
      </c>
      <c r="S1418" s="10">
        <f t="shared" si="136"/>
        <v>42299.926145833335</v>
      </c>
      <c r="T1418" s="10">
        <f t="shared" si="137"/>
        <v>42329.967812499999</v>
      </c>
    </row>
    <row r="1419" spans="1:20" ht="42.6" customHeight="1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5">
        <f t="shared" si="132"/>
        <v>1.2222222222222223E-2</v>
      </c>
      <c r="P1419" s="6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0">
        <f t="shared" si="136"/>
        <v>42232.15016203704</v>
      </c>
      <c r="T1419" s="10">
        <f t="shared" si="137"/>
        <v>42262.465972222228</v>
      </c>
    </row>
    <row r="1420" spans="1:20" ht="42.6" customHeight="1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5">
        <f t="shared" si="132"/>
        <v>2E-3</v>
      </c>
      <c r="P1420" s="6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0">
        <f t="shared" si="136"/>
        <v>42395.456412037034</v>
      </c>
      <c r="T1420" s="10">
        <f t="shared" si="137"/>
        <v>42425.456412037034</v>
      </c>
    </row>
    <row r="1421" spans="1:20" ht="42.6" customHeight="1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5">
        <f t="shared" si="132"/>
        <v>7.0634920634920634E-2</v>
      </c>
      <c r="P1421" s="6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0">
        <f t="shared" si="136"/>
        <v>42622.456238425926</v>
      </c>
      <c r="T1421" s="10">
        <f t="shared" si="137"/>
        <v>42652.456238425926</v>
      </c>
    </row>
    <row r="1422" spans="1:20" ht="42.6" customHeight="1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5">
        <f t="shared" si="132"/>
        <v>2.7272727272727271E-2</v>
      </c>
      <c r="P1422" s="6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0">
        <f t="shared" si="136"/>
        <v>42524.667662037042</v>
      </c>
      <c r="T1422" s="10">
        <f t="shared" si="137"/>
        <v>42549.667662037042</v>
      </c>
    </row>
    <row r="1423" spans="1:20" ht="42.6" customHeight="1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5">
        <f t="shared" si="132"/>
        <v>1E-3</v>
      </c>
      <c r="P1423" s="6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0">
        <f t="shared" si="136"/>
        <v>42013.915613425925</v>
      </c>
      <c r="T1423" s="10">
        <f t="shared" si="137"/>
        <v>42043.915613425925</v>
      </c>
    </row>
    <row r="1424" spans="1:20" ht="42.6" customHeight="1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5">
        <f t="shared" si="132"/>
        <v>1.0399999999999999E-3</v>
      </c>
      <c r="P1424" s="6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0">
        <f t="shared" si="136"/>
        <v>42604.239629629628</v>
      </c>
      <c r="T1424" s="10">
        <f t="shared" si="137"/>
        <v>42634.239629629628</v>
      </c>
    </row>
    <row r="1425" spans="1:20" ht="42.6" customHeight="1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5">
        <f t="shared" si="132"/>
        <v>3.3333333333333335E-3</v>
      </c>
      <c r="P1425" s="6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0">
        <f t="shared" si="136"/>
        <v>42340.360312500001</v>
      </c>
      <c r="T1425" s="10">
        <f t="shared" si="137"/>
        <v>42370.360312500001</v>
      </c>
    </row>
    <row r="1426" spans="1:20" ht="42.6" customHeight="1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5">
        <f t="shared" si="132"/>
        <v>0.2036</v>
      </c>
      <c r="P1426" s="6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0">
        <f t="shared" si="136"/>
        <v>42676.717615740738</v>
      </c>
      <c r="T1426" s="10">
        <f t="shared" si="137"/>
        <v>42689.759282407409</v>
      </c>
    </row>
    <row r="1427" spans="1:20" ht="42.6" customHeight="1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5">
        <f t="shared" si="132"/>
        <v>0</v>
      </c>
      <c r="P1427" s="6" t="e">
        <f t="shared" si="133"/>
        <v>#DIV/0!</v>
      </c>
      <c r="Q1427" t="str">
        <f t="shared" si="134"/>
        <v>publishing</v>
      </c>
      <c r="R1427" t="str">
        <f t="shared" si="135"/>
        <v>translations</v>
      </c>
      <c r="S1427" s="10">
        <f t="shared" si="136"/>
        <v>42093.131469907406</v>
      </c>
      <c r="T1427" s="10">
        <f t="shared" si="137"/>
        <v>42123.131469907406</v>
      </c>
    </row>
    <row r="1428" spans="1:20" ht="42.6" customHeight="1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5">
        <f t="shared" si="132"/>
        <v>0</v>
      </c>
      <c r="P1428" s="6" t="e">
        <f t="shared" si="133"/>
        <v>#DIV/0!</v>
      </c>
      <c r="Q1428" t="str">
        <f t="shared" si="134"/>
        <v>publishing</v>
      </c>
      <c r="R1428" t="str">
        <f t="shared" si="135"/>
        <v>translations</v>
      </c>
      <c r="S1428" s="10">
        <f t="shared" si="136"/>
        <v>42180.390277777777</v>
      </c>
      <c r="T1428" s="10">
        <f t="shared" si="137"/>
        <v>42240.390277777777</v>
      </c>
    </row>
    <row r="1429" spans="1:20" ht="42.6" customHeight="1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5">
        <f t="shared" si="132"/>
        <v>8.3799999999999999E-2</v>
      </c>
      <c r="P1429" s="6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0">
        <f t="shared" si="136"/>
        <v>42601.851678240739</v>
      </c>
      <c r="T1429" s="10">
        <f t="shared" si="137"/>
        <v>42631.851678240739</v>
      </c>
    </row>
    <row r="1430" spans="1:20" ht="42.6" customHeight="1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5">
        <f t="shared" si="132"/>
        <v>4.4999999999999998E-2</v>
      </c>
      <c r="P1430" s="6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0">
        <f t="shared" si="136"/>
        <v>42432.379826388889</v>
      </c>
      <c r="T1430" s="10">
        <f t="shared" si="137"/>
        <v>42462.338159722218</v>
      </c>
    </row>
    <row r="1431" spans="1:20" ht="42.6" customHeight="1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5">
        <f t="shared" si="132"/>
        <v>0</v>
      </c>
      <c r="P1431" s="6" t="e">
        <f t="shared" si="133"/>
        <v>#DIV/0!</v>
      </c>
      <c r="Q1431" t="str">
        <f t="shared" si="134"/>
        <v>publishing</v>
      </c>
      <c r="R1431" t="str">
        <f t="shared" si="135"/>
        <v>translations</v>
      </c>
      <c r="S1431" s="10">
        <f t="shared" si="136"/>
        <v>42074.060671296291</v>
      </c>
      <c r="T1431" s="10">
        <f t="shared" si="137"/>
        <v>42104.060671296291</v>
      </c>
    </row>
    <row r="1432" spans="1:20" ht="42.6" customHeight="1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5">
        <f t="shared" si="132"/>
        <v>8.0600000000000005E-2</v>
      </c>
      <c r="P1432" s="6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0">
        <f t="shared" si="136"/>
        <v>41961.813518518517</v>
      </c>
      <c r="T1432" s="10">
        <f t="shared" si="137"/>
        <v>41992.813518518517</v>
      </c>
    </row>
    <row r="1433" spans="1:20" ht="42.6" customHeight="1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5">
        <f t="shared" si="132"/>
        <v>0.31947058823529412</v>
      </c>
      <c r="P1433" s="6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0">
        <f t="shared" si="136"/>
        <v>42304.210833333331</v>
      </c>
      <c r="T1433" s="10">
        <f t="shared" si="137"/>
        <v>42334.252500000002</v>
      </c>
    </row>
    <row r="1434" spans="1:20" ht="42.6" customHeight="1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5">
        <f t="shared" si="132"/>
        <v>0</v>
      </c>
      <c r="P1434" s="6" t="e">
        <f t="shared" si="133"/>
        <v>#DIV/0!</v>
      </c>
      <c r="Q1434" t="str">
        <f t="shared" si="134"/>
        <v>publishing</v>
      </c>
      <c r="R1434" t="str">
        <f t="shared" si="135"/>
        <v>translations</v>
      </c>
      <c r="S1434" s="10">
        <f t="shared" si="136"/>
        <v>42175.780416666668</v>
      </c>
      <c r="T1434" s="10">
        <f t="shared" si="137"/>
        <v>42205.780416666668</v>
      </c>
    </row>
    <row r="1435" spans="1:20" ht="42.6" customHeight="1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5">
        <f t="shared" si="132"/>
        <v>6.7083333333333328E-2</v>
      </c>
      <c r="P1435" s="6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0">
        <f t="shared" si="136"/>
        <v>42673.625868055555</v>
      </c>
      <c r="T1435" s="10">
        <f t="shared" si="137"/>
        <v>42714.458333333328</v>
      </c>
    </row>
    <row r="1436" spans="1:20" ht="42.6" customHeight="1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5">
        <f t="shared" si="132"/>
        <v>9.987804878048781E-2</v>
      </c>
      <c r="P1436" s="6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0">
        <f t="shared" si="136"/>
        <v>42142.767106481479</v>
      </c>
      <c r="T1436" s="10">
        <f t="shared" si="137"/>
        <v>42163.625</v>
      </c>
    </row>
    <row r="1437" spans="1:20" ht="42.6" customHeight="1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5">
        <f t="shared" si="132"/>
        <v>1E-3</v>
      </c>
      <c r="P1437" s="6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0">
        <f t="shared" si="136"/>
        <v>42258.780324074076</v>
      </c>
      <c r="T1437" s="10">
        <f t="shared" si="137"/>
        <v>42288.780324074076</v>
      </c>
    </row>
    <row r="1438" spans="1:20" ht="42.6" customHeight="1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5">
        <f t="shared" si="132"/>
        <v>7.7000000000000002E-3</v>
      </c>
      <c r="P1438" s="6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0">
        <f t="shared" si="136"/>
        <v>42391.35019675926</v>
      </c>
      <c r="T1438" s="10">
        <f t="shared" si="137"/>
        <v>42421.35019675926</v>
      </c>
    </row>
    <row r="1439" spans="1:20" ht="42.6" customHeight="1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5">
        <f t="shared" si="132"/>
        <v>0.26900000000000002</v>
      </c>
      <c r="P1439" s="6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0">
        <f t="shared" si="136"/>
        <v>41796.531701388885</v>
      </c>
      <c r="T1439" s="10">
        <f t="shared" si="137"/>
        <v>41833.207638888889</v>
      </c>
    </row>
    <row r="1440" spans="1:20" ht="42.6" customHeight="1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5">
        <f t="shared" si="132"/>
        <v>0.03</v>
      </c>
      <c r="P1440" s="6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0">
        <f t="shared" si="136"/>
        <v>42457.871516203704</v>
      </c>
      <c r="T1440" s="10">
        <f t="shared" si="137"/>
        <v>42487.579861111109</v>
      </c>
    </row>
    <row r="1441" spans="1:20" ht="42.6" customHeight="1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5">
        <f t="shared" si="132"/>
        <v>6.6055045871559637E-2</v>
      </c>
      <c r="P1441" s="6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0">
        <f t="shared" si="136"/>
        <v>42040.829872685179</v>
      </c>
      <c r="T1441" s="10">
        <f t="shared" si="137"/>
        <v>42070.829872685179</v>
      </c>
    </row>
    <row r="1442" spans="1:20" ht="42.6" customHeight="1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5">
        <f t="shared" si="132"/>
        <v>7.6923076923076926E-5</v>
      </c>
      <c r="P1442" s="6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0">
        <f t="shared" si="136"/>
        <v>42486.748414351852</v>
      </c>
      <c r="T1442" s="10">
        <f t="shared" si="137"/>
        <v>42516.748414351852</v>
      </c>
    </row>
    <row r="1443" spans="1:20" ht="42.6" customHeight="1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5">
        <f t="shared" si="132"/>
        <v>1.1222222222222222E-2</v>
      </c>
      <c r="P1443" s="6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0">
        <f t="shared" si="136"/>
        <v>42198.765844907408</v>
      </c>
      <c r="T1443" s="10">
        <f t="shared" si="137"/>
        <v>42258.765844907408</v>
      </c>
    </row>
    <row r="1444" spans="1:20" ht="42.6" customHeight="1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5">
        <f t="shared" si="132"/>
        <v>0</v>
      </c>
      <c r="P1444" s="6" t="e">
        <f t="shared" si="133"/>
        <v>#DIV/0!</v>
      </c>
      <c r="Q1444" t="str">
        <f t="shared" si="134"/>
        <v>publishing</v>
      </c>
      <c r="R1444" t="str">
        <f t="shared" si="135"/>
        <v>translations</v>
      </c>
      <c r="S1444" s="10">
        <f t="shared" si="136"/>
        <v>42485.64534722222</v>
      </c>
      <c r="T1444" s="10">
        <f t="shared" si="137"/>
        <v>42515.64534722222</v>
      </c>
    </row>
    <row r="1445" spans="1:20" ht="42.6" customHeight="1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5">
        <f t="shared" si="132"/>
        <v>0</v>
      </c>
      <c r="P1445" s="6" t="e">
        <f t="shared" si="133"/>
        <v>#DIV/0!</v>
      </c>
      <c r="Q1445" t="str">
        <f t="shared" si="134"/>
        <v>publishing</v>
      </c>
      <c r="R1445" t="str">
        <f t="shared" si="135"/>
        <v>translations</v>
      </c>
      <c r="S1445" s="10">
        <f t="shared" si="136"/>
        <v>42707.926030092596</v>
      </c>
      <c r="T1445" s="10">
        <f t="shared" si="137"/>
        <v>42737.926030092596</v>
      </c>
    </row>
    <row r="1446" spans="1:20" ht="42.6" customHeight="1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5">
        <f t="shared" si="132"/>
        <v>0</v>
      </c>
      <c r="P1446" s="6" t="e">
        <f t="shared" si="133"/>
        <v>#DIV/0!</v>
      </c>
      <c r="Q1446" t="str">
        <f t="shared" si="134"/>
        <v>publishing</v>
      </c>
      <c r="R1446" t="str">
        <f t="shared" si="135"/>
        <v>translations</v>
      </c>
      <c r="S1446" s="10">
        <f t="shared" si="136"/>
        <v>42199.873402777783</v>
      </c>
      <c r="T1446" s="10">
        <f t="shared" si="137"/>
        <v>42259.873402777783</v>
      </c>
    </row>
    <row r="1447" spans="1:20" ht="42.6" customHeight="1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5">
        <f t="shared" si="132"/>
        <v>0</v>
      </c>
      <c r="P1447" s="6" t="e">
        <f t="shared" si="133"/>
        <v>#DIV/0!</v>
      </c>
      <c r="Q1447" t="str">
        <f t="shared" si="134"/>
        <v>publishing</v>
      </c>
      <c r="R1447" t="str">
        <f t="shared" si="135"/>
        <v>translations</v>
      </c>
      <c r="S1447" s="10">
        <f t="shared" si="136"/>
        <v>42139.542303240742</v>
      </c>
      <c r="T1447" s="10">
        <f t="shared" si="137"/>
        <v>42169.542303240742</v>
      </c>
    </row>
    <row r="1448" spans="1:20" ht="42.6" customHeight="1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5">
        <f t="shared" si="132"/>
        <v>0</v>
      </c>
      <c r="P1448" s="6" t="e">
        <f t="shared" si="133"/>
        <v>#DIV/0!</v>
      </c>
      <c r="Q1448" t="str">
        <f t="shared" si="134"/>
        <v>publishing</v>
      </c>
      <c r="R1448" t="str">
        <f t="shared" si="135"/>
        <v>translations</v>
      </c>
      <c r="S1448" s="10">
        <f t="shared" si="136"/>
        <v>42461.447662037041</v>
      </c>
      <c r="T1448" s="10">
        <f t="shared" si="137"/>
        <v>42481.447662037041</v>
      </c>
    </row>
    <row r="1449" spans="1:20" ht="42.6" customHeight="1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5">
        <f t="shared" si="132"/>
        <v>1.4999999999999999E-4</v>
      </c>
      <c r="P1449" s="6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0">
        <f t="shared" si="136"/>
        <v>42529.730717592596</v>
      </c>
      <c r="T1449" s="10">
        <f t="shared" si="137"/>
        <v>42559.730717592596</v>
      </c>
    </row>
    <row r="1450" spans="1:20" ht="42.6" customHeight="1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5">
        <f t="shared" si="132"/>
        <v>0</v>
      </c>
      <c r="P1450" s="6" t="e">
        <f t="shared" si="133"/>
        <v>#DIV/0!</v>
      </c>
      <c r="Q1450" t="str">
        <f t="shared" si="134"/>
        <v>publishing</v>
      </c>
      <c r="R1450" t="str">
        <f t="shared" si="135"/>
        <v>translations</v>
      </c>
      <c r="S1450" s="10">
        <f t="shared" si="136"/>
        <v>42115.936550925922</v>
      </c>
      <c r="T1450" s="10">
        <f t="shared" si="137"/>
        <v>42146.225694444445</v>
      </c>
    </row>
    <row r="1451" spans="1:20" ht="42.6" customHeight="1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5">
        <f t="shared" si="132"/>
        <v>0</v>
      </c>
      <c r="P1451" s="6" t="e">
        <f t="shared" si="133"/>
        <v>#DIV/0!</v>
      </c>
      <c r="Q1451" t="str">
        <f t="shared" si="134"/>
        <v>publishing</v>
      </c>
      <c r="R1451" t="str">
        <f t="shared" si="135"/>
        <v>translations</v>
      </c>
      <c r="S1451" s="10">
        <f t="shared" si="136"/>
        <v>42086.811400462961</v>
      </c>
      <c r="T1451" s="10">
        <f t="shared" si="137"/>
        <v>42134.811400462961</v>
      </c>
    </row>
    <row r="1452" spans="1:20" ht="42.6" customHeight="1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5">
        <f t="shared" si="132"/>
        <v>1.0000000000000001E-5</v>
      </c>
      <c r="P1452" s="6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0">
        <f t="shared" si="136"/>
        <v>42390.171261574069</v>
      </c>
      <c r="T1452" s="10">
        <f t="shared" si="137"/>
        <v>42420.171261574069</v>
      </c>
    </row>
    <row r="1453" spans="1:20" ht="42.6" hidden="1" customHeight="1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5">
        <f t="shared" si="132"/>
        <v>1.0554089709762533E-4</v>
      </c>
      <c r="P1453" s="6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0">
        <f t="shared" si="136"/>
        <v>41931.959016203706</v>
      </c>
      <c r="T1453" s="10">
        <f t="shared" si="137"/>
        <v>41962.00068287037</v>
      </c>
    </row>
    <row r="1454" spans="1:20" ht="42.6" hidden="1" customHeight="1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5">
        <f t="shared" si="132"/>
        <v>0</v>
      </c>
      <c r="P1454" s="6" t="e">
        <f t="shared" si="133"/>
        <v>#DIV/0!</v>
      </c>
      <c r="Q1454" t="str">
        <f t="shared" si="134"/>
        <v>publishing</v>
      </c>
      <c r="R1454" t="str">
        <f t="shared" si="135"/>
        <v>translations</v>
      </c>
      <c r="S1454" s="10">
        <f t="shared" si="136"/>
        <v>41818.703275462962</v>
      </c>
      <c r="T1454" s="10">
        <f t="shared" si="137"/>
        <v>41848.703275462962</v>
      </c>
    </row>
    <row r="1455" spans="1:20" ht="42.6" hidden="1" customHeight="1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5">
        <f t="shared" si="132"/>
        <v>0</v>
      </c>
      <c r="P1455" s="6" t="e">
        <f t="shared" si="133"/>
        <v>#DIV/0!</v>
      </c>
      <c r="Q1455" t="str">
        <f t="shared" si="134"/>
        <v>publishing</v>
      </c>
      <c r="R1455" t="str">
        <f t="shared" si="135"/>
        <v>translations</v>
      </c>
      <c r="S1455" s="10">
        <f t="shared" si="136"/>
        <v>42795.696145833332</v>
      </c>
      <c r="T1455" s="10">
        <f t="shared" si="137"/>
        <v>42840.654479166667</v>
      </c>
    </row>
    <row r="1456" spans="1:20" ht="42.6" hidden="1" customHeight="1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5">
        <f t="shared" si="132"/>
        <v>8.5714285714285719E-3</v>
      </c>
      <c r="P1456" s="6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0">
        <f t="shared" si="136"/>
        <v>42463.866666666669</v>
      </c>
      <c r="T1456" s="10">
        <f t="shared" si="137"/>
        <v>42484.915972222225</v>
      </c>
    </row>
    <row r="1457" spans="1:20" ht="42.6" hidden="1" customHeight="1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5">
        <f t="shared" si="132"/>
        <v>0.105</v>
      </c>
      <c r="P1457" s="6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0">
        <f t="shared" si="136"/>
        <v>41832.672685185185</v>
      </c>
      <c r="T1457" s="10">
        <f t="shared" si="137"/>
        <v>41887.568749999999</v>
      </c>
    </row>
    <row r="1458" spans="1:20" ht="42.6" hidden="1" customHeight="1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5">
        <f t="shared" si="132"/>
        <v>2.9000000000000001E-2</v>
      </c>
      <c r="P1458" s="6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0">
        <f t="shared" si="136"/>
        <v>42708.668576388889</v>
      </c>
      <c r="T1458" s="10">
        <f t="shared" si="137"/>
        <v>42738.668576388889</v>
      </c>
    </row>
    <row r="1459" spans="1:20" ht="42.6" hidden="1" customHeight="1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5">
        <f t="shared" si="132"/>
        <v>0</v>
      </c>
      <c r="P1459" s="6" t="e">
        <f t="shared" si="133"/>
        <v>#DIV/0!</v>
      </c>
      <c r="Q1459" t="str">
        <f t="shared" si="134"/>
        <v>publishing</v>
      </c>
      <c r="R1459" t="str">
        <f t="shared" si="135"/>
        <v>translations</v>
      </c>
      <c r="S1459" s="10">
        <f t="shared" si="136"/>
        <v>42289.89634259259</v>
      </c>
      <c r="T1459" s="10">
        <f t="shared" si="137"/>
        <v>42319.938009259262</v>
      </c>
    </row>
    <row r="1460" spans="1:20" ht="42.6" hidden="1" customHeight="1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5">
        <f t="shared" si="132"/>
        <v>0</v>
      </c>
      <c r="P1460" s="6" t="e">
        <f t="shared" si="133"/>
        <v>#DIV/0!</v>
      </c>
      <c r="Q1460" t="str">
        <f t="shared" si="134"/>
        <v>publishing</v>
      </c>
      <c r="R1460" t="str">
        <f t="shared" si="135"/>
        <v>translations</v>
      </c>
      <c r="S1460" s="10">
        <f t="shared" si="136"/>
        <v>41831.705555555556</v>
      </c>
      <c r="T1460" s="10">
        <f t="shared" si="137"/>
        <v>41862.166666666664</v>
      </c>
    </row>
    <row r="1461" spans="1:20" ht="42.6" hidden="1" customHeight="1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5">
        <f t="shared" si="132"/>
        <v>0</v>
      </c>
      <c r="P1461" s="6" t="e">
        <f t="shared" si="133"/>
        <v>#DIV/0!</v>
      </c>
      <c r="Q1461" t="str">
        <f t="shared" si="134"/>
        <v>publishing</v>
      </c>
      <c r="R1461" t="str">
        <f t="shared" si="135"/>
        <v>translations</v>
      </c>
      <c r="S1461" s="10">
        <f t="shared" si="136"/>
        <v>42312.204814814817</v>
      </c>
      <c r="T1461" s="10">
        <f t="shared" si="137"/>
        <v>42340.725694444445</v>
      </c>
    </row>
    <row r="1462" spans="1:20" ht="42.6" hidden="1" customHeight="1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5">
        <f t="shared" si="132"/>
        <v>0</v>
      </c>
      <c r="P1462" s="6" t="e">
        <f t="shared" si="133"/>
        <v>#DIV/0!</v>
      </c>
      <c r="Q1462" t="str">
        <f t="shared" si="134"/>
        <v>publishing</v>
      </c>
      <c r="R1462" t="str">
        <f t="shared" si="135"/>
        <v>translations</v>
      </c>
      <c r="S1462" s="10">
        <f t="shared" si="136"/>
        <v>41915.896967592591</v>
      </c>
      <c r="T1462" s="10">
        <f t="shared" si="137"/>
        <v>41973.989583333328</v>
      </c>
    </row>
    <row r="1463" spans="1:20" ht="42.6" hidden="1" customHeight="1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5">
        <f t="shared" si="132"/>
        <v>1.012446</v>
      </c>
      <c r="P1463" s="6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10">
        <f t="shared" si="136"/>
        <v>41899.645300925928</v>
      </c>
      <c r="T1463" s="10">
        <f t="shared" si="137"/>
        <v>41933</v>
      </c>
    </row>
    <row r="1464" spans="1:20" ht="42.6" hidden="1" customHeight="1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5">
        <f t="shared" si="132"/>
        <v>1.085175</v>
      </c>
      <c r="P1464" s="6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10">
        <f t="shared" si="136"/>
        <v>41344.662858796299</v>
      </c>
      <c r="T1464" s="10">
        <f t="shared" si="137"/>
        <v>41374.662858796299</v>
      </c>
    </row>
    <row r="1465" spans="1:20" ht="42.6" hidden="1" customHeight="1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5">
        <f t="shared" si="132"/>
        <v>1.4766666666666666</v>
      </c>
      <c r="P1465" s="6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10">
        <f t="shared" si="136"/>
        <v>41326.911319444444</v>
      </c>
      <c r="T1465" s="10">
        <f t="shared" si="137"/>
        <v>41371.869652777779</v>
      </c>
    </row>
    <row r="1466" spans="1:20" ht="42.6" hidden="1" customHeight="1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5">
        <f t="shared" si="132"/>
        <v>1.6319999999999999</v>
      </c>
      <c r="P1466" s="6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10">
        <f t="shared" si="136"/>
        <v>41291.661550925928</v>
      </c>
      <c r="T1466" s="10">
        <f t="shared" si="137"/>
        <v>41321.661550925928</v>
      </c>
    </row>
    <row r="1467" spans="1:20" ht="42.6" hidden="1" customHeight="1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5">
        <f t="shared" si="132"/>
        <v>4.5641449999999999</v>
      </c>
      <c r="P1467" s="6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10">
        <f t="shared" si="136"/>
        <v>40959.734398148146</v>
      </c>
      <c r="T1467" s="10">
        <f t="shared" si="137"/>
        <v>40990.125</v>
      </c>
    </row>
    <row r="1468" spans="1:20" ht="42.6" hidden="1" customHeight="1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5">
        <f t="shared" si="132"/>
        <v>1.0787731249999999</v>
      </c>
      <c r="P1468" s="6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10">
        <f t="shared" si="136"/>
        <v>42340.172060185185</v>
      </c>
      <c r="T1468" s="10">
        <f t="shared" si="137"/>
        <v>42381.208333333328</v>
      </c>
    </row>
    <row r="1469" spans="1:20" ht="42.6" hidden="1" customHeight="1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5">
        <f t="shared" si="132"/>
        <v>1.1508</v>
      </c>
      <c r="P1469" s="6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10">
        <f t="shared" si="136"/>
        <v>40933.80190972222</v>
      </c>
      <c r="T1469" s="10">
        <f t="shared" si="137"/>
        <v>40993.760243055556</v>
      </c>
    </row>
    <row r="1470" spans="1:20" ht="42.6" hidden="1" customHeight="1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5">
        <f t="shared" si="132"/>
        <v>1.0236842105263158</v>
      </c>
      <c r="P1470" s="6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10">
        <f t="shared" si="136"/>
        <v>40646.014456018522</v>
      </c>
      <c r="T1470" s="10">
        <f t="shared" si="137"/>
        <v>40706.014456018522</v>
      </c>
    </row>
    <row r="1471" spans="1:20" ht="42.6" hidden="1" customHeight="1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5">
        <f t="shared" si="132"/>
        <v>1.0842485875706214</v>
      </c>
      <c r="P1471" s="6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10">
        <f t="shared" si="136"/>
        <v>41290.598483796297</v>
      </c>
      <c r="T1471" s="10">
        <f t="shared" si="137"/>
        <v>41320.598483796297</v>
      </c>
    </row>
    <row r="1472" spans="1:20" ht="42.6" hidden="1" customHeight="1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5">
        <f t="shared" si="132"/>
        <v>1.2513333333333334</v>
      </c>
      <c r="P1472" s="6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10">
        <f t="shared" si="136"/>
        <v>41250.827118055553</v>
      </c>
      <c r="T1472" s="10">
        <f t="shared" si="137"/>
        <v>41271.827118055553</v>
      </c>
    </row>
    <row r="1473" spans="1:20" ht="42.6" hidden="1" customHeight="1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5">
        <f t="shared" si="132"/>
        <v>1.03840625</v>
      </c>
      <c r="P1473" s="6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10">
        <f t="shared" si="136"/>
        <v>42073.957569444443</v>
      </c>
      <c r="T1473" s="10">
        <f t="shared" si="137"/>
        <v>42103.957569444443</v>
      </c>
    </row>
    <row r="1474" spans="1:20" ht="42.6" hidden="1" customHeight="1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5">
        <f t="shared" si="132"/>
        <v>1.3870400000000001</v>
      </c>
      <c r="P1474" s="6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10">
        <f t="shared" si="136"/>
        <v>41533.542858796296</v>
      </c>
      <c r="T1474" s="10">
        <f t="shared" si="137"/>
        <v>41563.542858796296</v>
      </c>
    </row>
    <row r="1475" spans="1:20" ht="42.6" hidden="1" customHeight="1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5">
        <f t="shared" ref="O1475:O1538" si="138">E1475/D1475</f>
        <v>1.20516</v>
      </c>
      <c r="P1475" s="6">
        <f t="shared" ref="P1475:P1538" si="139">E1475/L1475</f>
        <v>38.462553191489363</v>
      </c>
      <c r="Q1475" t="str">
        <f t="shared" ref="Q1475:Q1538" si="140">LEFT(N1475,(FIND("/",N1475))-1)</f>
        <v>publishing</v>
      </c>
      <c r="R1475" t="str">
        <f t="shared" ref="R1475:R1538" si="141">RIGHT(N1475,LEN(N1475)-FIND("/",N1475))</f>
        <v>radio &amp; podcasts</v>
      </c>
      <c r="S1475" s="10">
        <f t="shared" ref="S1475:S1538" si="142">(((J1475/60)/60)/24)+DATE(1970,1,1)</f>
        <v>40939.979618055557</v>
      </c>
      <c r="T1475" s="10">
        <f t="shared" ref="T1475:T1538" si="143">(((I1475/60)/60)/24)+DATE(1970,1,1)</f>
        <v>40969.979618055557</v>
      </c>
    </row>
    <row r="1476" spans="1:20" ht="42.6" hidden="1" customHeight="1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5">
        <f t="shared" si="138"/>
        <v>1.1226666666666667</v>
      </c>
      <c r="P1476" s="6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10">
        <f t="shared" si="142"/>
        <v>41500.727916666663</v>
      </c>
      <c r="T1476" s="10">
        <f t="shared" si="143"/>
        <v>41530.727916666663</v>
      </c>
    </row>
    <row r="1477" spans="1:20" ht="42.6" hidden="1" customHeight="1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5">
        <f t="shared" si="138"/>
        <v>1.8866966666666667</v>
      </c>
      <c r="P1477" s="6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10">
        <f t="shared" si="142"/>
        <v>41960.722951388889</v>
      </c>
      <c r="T1477" s="10">
        <f t="shared" si="143"/>
        <v>41993.207638888889</v>
      </c>
    </row>
    <row r="1478" spans="1:20" ht="42.6" hidden="1" customHeight="1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5">
        <f t="shared" si="138"/>
        <v>6.6155466666666669</v>
      </c>
      <c r="P1478" s="6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10">
        <f t="shared" si="142"/>
        <v>40766.041921296295</v>
      </c>
      <c r="T1478" s="10">
        <f t="shared" si="143"/>
        <v>40796.041921296295</v>
      </c>
    </row>
    <row r="1479" spans="1:20" ht="42.6" hidden="1" customHeight="1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5">
        <f t="shared" si="138"/>
        <v>1.1131</v>
      </c>
      <c r="P1479" s="6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10">
        <f t="shared" si="142"/>
        <v>40840.615787037037</v>
      </c>
      <c r="T1479" s="10">
        <f t="shared" si="143"/>
        <v>40900.125</v>
      </c>
    </row>
    <row r="1480" spans="1:20" ht="42.6" hidden="1" customHeight="1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5">
        <f t="shared" si="138"/>
        <v>11.8161422</v>
      </c>
      <c r="P1480" s="6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10">
        <f t="shared" si="142"/>
        <v>41394.871678240743</v>
      </c>
      <c r="T1480" s="10">
        <f t="shared" si="143"/>
        <v>41408.871678240743</v>
      </c>
    </row>
    <row r="1481" spans="1:20" ht="42.6" hidden="1" customHeight="1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5">
        <f t="shared" si="138"/>
        <v>1.37375</v>
      </c>
      <c r="P1481" s="6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10">
        <f t="shared" si="142"/>
        <v>41754.745243055557</v>
      </c>
      <c r="T1481" s="10">
        <f t="shared" si="143"/>
        <v>41769.165972222225</v>
      </c>
    </row>
    <row r="1482" spans="1:20" ht="42.6" hidden="1" customHeight="1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5">
        <f t="shared" si="138"/>
        <v>1.170404</v>
      </c>
      <c r="P1482" s="6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10">
        <f t="shared" si="142"/>
        <v>41464.934016203704</v>
      </c>
      <c r="T1482" s="10">
        <f t="shared" si="143"/>
        <v>41481.708333333336</v>
      </c>
    </row>
    <row r="1483" spans="1:20" ht="42.6" customHeight="1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5">
        <f t="shared" si="138"/>
        <v>2.1000000000000001E-2</v>
      </c>
      <c r="P1483" s="6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0">
        <f t="shared" si="142"/>
        <v>41550.922974537039</v>
      </c>
      <c r="T1483" s="10">
        <f t="shared" si="143"/>
        <v>41580.922974537039</v>
      </c>
    </row>
    <row r="1484" spans="1:20" ht="42.6" customHeight="1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5">
        <f t="shared" si="138"/>
        <v>1E-3</v>
      </c>
      <c r="P1484" s="6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0">
        <f t="shared" si="142"/>
        <v>41136.85805555556</v>
      </c>
      <c r="T1484" s="10">
        <f t="shared" si="143"/>
        <v>41159.32708333333</v>
      </c>
    </row>
    <row r="1485" spans="1:20" ht="42.6" customHeight="1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5">
        <f t="shared" si="138"/>
        <v>7.1428571428571426E-3</v>
      </c>
      <c r="P1485" s="6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0">
        <f t="shared" si="142"/>
        <v>42548.192997685182</v>
      </c>
      <c r="T1485" s="10">
        <f t="shared" si="143"/>
        <v>42573.192997685182</v>
      </c>
    </row>
    <row r="1486" spans="1:20" ht="42.6" customHeight="1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5">
        <f t="shared" si="138"/>
        <v>0</v>
      </c>
      <c r="P1486" s="6" t="e">
        <f t="shared" si="139"/>
        <v>#DIV/0!</v>
      </c>
      <c r="Q1486" t="str">
        <f t="shared" si="140"/>
        <v>publishing</v>
      </c>
      <c r="R1486" t="str">
        <f t="shared" si="141"/>
        <v>fiction</v>
      </c>
      <c r="S1486" s="10">
        <f t="shared" si="142"/>
        <v>41053.200960648144</v>
      </c>
      <c r="T1486" s="10">
        <f t="shared" si="143"/>
        <v>41111.618750000001</v>
      </c>
    </row>
    <row r="1487" spans="1:20" ht="42.6" customHeight="1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5">
        <f t="shared" si="138"/>
        <v>2.2388059701492536E-2</v>
      </c>
      <c r="P1487" s="6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0">
        <f t="shared" si="142"/>
        <v>42130.795983796299</v>
      </c>
      <c r="T1487" s="10">
        <f t="shared" si="143"/>
        <v>42175.795983796299</v>
      </c>
    </row>
    <row r="1488" spans="1:20" ht="42.6" customHeight="1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5">
        <f t="shared" si="138"/>
        <v>2.3999999999999998E-3</v>
      </c>
      <c r="P1488" s="6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0">
        <f t="shared" si="142"/>
        <v>42032.168530092589</v>
      </c>
      <c r="T1488" s="10">
        <f t="shared" si="143"/>
        <v>42062.168530092589</v>
      </c>
    </row>
    <row r="1489" spans="1:20" ht="42.6" customHeight="1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5">
        <f t="shared" si="138"/>
        <v>0</v>
      </c>
      <c r="P1489" s="6" t="e">
        <f t="shared" si="139"/>
        <v>#DIV/0!</v>
      </c>
      <c r="Q1489" t="str">
        <f t="shared" si="140"/>
        <v>publishing</v>
      </c>
      <c r="R1489" t="str">
        <f t="shared" si="141"/>
        <v>fiction</v>
      </c>
      <c r="S1489" s="10">
        <f t="shared" si="142"/>
        <v>42554.917488425926</v>
      </c>
      <c r="T1489" s="10">
        <f t="shared" si="143"/>
        <v>42584.917488425926</v>
      </c>
    </row>
    <row r="1490" spans="1:20" ht="42.6" customHeight="1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5">
        <f t="shared" si="138"/>
        <v>2.4E-2</v>
      </c>
      <c r="P1490" s="6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0">
        <f t="shared" si="142"/>
        <v>41614.563194444447</v>
      </c>
      <c r="T1490" s="10">
        <f t="shared" si="143"/>
        <v>41644.563194444447</v>
      </c>
    </row>
    <row r="1491" spans="1:20" ht="42.6" customHeight="1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5">
        <f t="shared" si="138"/>
        <v>0</v>
      </c>
      <c r="P1491" s="6" t="e">
        <f t="shared" si="139"/>
        <v>#DIV/0!</v>
      </c>
      <c r="Q1491" t="str">
        <f t="shared" si="140"/>
        <v>publishing</v>
      </c>
      <c r="R1491" t="str">
        <f t="shared" si="141"/>
        <v>fiction</v>
      </c>
      <c r="S1491" s="10">
        <f t="shared" si="142"/>
        <v>41198.611712962964</v>
      </c>
      <c r="T1491" s="10">
        <f t="shared" si="143"/>
        <v>41228.653379629628</v>
      </c>
    </row>
    <row r="1492" spans="1:20" ht="42.6" customHeight="1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5">
        <f t="shared" si="138"/>
        <v>0.30862068965517242</v>
      </c>
      <c r="P1492" s="6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0">
        <f t="shared" si="142"/>
        <v>41520.561041666668</v>
      </c>
      <c r="T1492" s="10">
        <f t="shared" si="143"/>
        <v>41549.561041666668</v>
      </c>
    </row>
    <row r="1493" spans="1:20" ht="42.6" customHeight="1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5">
        <f t="shared" si="138"/>
        <v>8.3333333333333329E-2</v>
      </c>
      <c r="P1493" s="6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0">
        <f t="shared" si="142"/>
        <v>41991.713460648149</v>
      </c>
      <c r="T1493" s="10">
        <f t="shared" si="143"/>
        <v>42050.651388888888</v>
      </c>
    </row>
    <row r="1494" spans="1:20" ht="42.6" customHeight="1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5">
        <f t="shared" si="138"/>
        <v>7.4999999999999997E-3</v>
      </c>
      <c r="P1494" s="6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0">
        <f t="shared" si="142"/>
        <v>40682.884791666671</v>
      </c>
      <c r="T1494" s="10">
        <f t="shared" si="143"/>
        <v>40712.884791666671</v>
      </c>
    </row>
    <row r="1495" spans="1:20" ht="42.6" customHeight="1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5">
        <f t="shared" si="138"/>
        <v>0</v>
      </c>
      <c r="P1495" s="6" t="e">
        <f t="shared" si="139"/>
        <v>#DIV/0!</v>
      </c>
      <c r="Q1495" t="str">
        <f t="shared" si="140"/>
        <v>publishing</v>
      </c>
      <c r="R1495" t="str">
        <f t="shared" si="141"/>
        <v>fiction</v>
      </c>
      <c r="S1495" s="10">
        <f t="shared" si="142"/>
        <v>41411.866608796299</v>
      </c>
      <c r="T1495" s="10">
        <f t="shared" si="143"/>
        <v>41441.866608796299</v>
      </c>
    </row>
    <row r="1496" spans="1:20" ht="42.6" customHeight="1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5">
        <f t="shared" si="138"/>
        <v>8.8999999999999996E-2</v>
      </c>
      <c r="P1496" s="6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0">
        <f t="shared" si="142"/>
        <v>42067.722372685181</v>
      </c>
      <c r="T1496" s="10">
        <f t="shared" si="143"/>
        <v>42097.651388888888</v>
      </c>
    </row>
    <row r="1497" spans="1:20" ht="42.6" customHeight="1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5">
        <f t="shared" si="138"/>
        <v>0</v>
      </c>
      <c r="P1497" s="6" t="e">
        <f t="shared" si="139"/>
        <v>#DIV/0!</v>
      </c>
      <c r="Q1497" t="str">
        <f t="shared" si="140"/>
        <v>publishing</v>
      </c>
      <c r="R1497" t="str">
        <f t="shared" si="141"/>
        <v>fiction</v>
      </c>
      <c r="S1497" s="10">
        <f t="shared" si="142"/>
        <v>40752.789710648147</v>
      </c>
      <c r="T1497" s="10">
        <f t="shared" si="143"/>
        <v>40782.789710648147</v>
      </c>
    </row>
    <row r="1498" spans="1:20" ht="42.6" customHeight="1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5">
        <f t="shared" si="138"/>
        <v>0</v>
      </c>
      <c r="P1498" s="6" t="e">
        <f t="shared" si="139"/>
        <v>#DIV/0!</v>
      </c>
      <c r="Q1498" t="str">
        <f t="shared" si="140"/>
        <v>publishing</v>
      </c>
      <c r="R1498" t="str">
        <f t="shared" si="141"/>
        <v>fiction</v>
      </c>
      <c r="S1498" s="10">
        <f t="shared" si="142"/>
        <v>41838.475219907406</v>
      </c>
      <c r="T1498" s="10">
        <f t="shared" si="143"/>
        <v>41898.475219907406</v>
      </c>
    </row>
    <row r="1499" spans="1:20" ht="42.6" customHeight="1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5">
        <f t="shared" si="138"/>
        <v>6.666666666666667E-5</v>
      </c>
      <c r="P1499" s="6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0">
        <f t="shared" si="142"/>
        <v>41444.64261574074</v>
      </c>
      <c r="T1499" s="10">
        <f t="shared" si="143"/>
        <v>41486.821527777778</v>
      </c>
    </row>
    <row r="1500" spans="1:20" ht="42.6" customHeight="1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5">
        <f t="shared" si="138"/>
        <v>1.9E-2</v>
      </c>
      <c r="P1500" s="6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0">
        <f t="shared" si="142"/>
        <v>41840.983541666668</v>
      </c>
      <c r="T1500" s="10">
        <f t="shared" si="143"/>
        <v>41885.983541666668</v>
      </c>
    </row>
    <row r="1501" spans="1:20" ht="42.6" customHeight="1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5">
        <f t="shared" si="138"/>
        <v>2.5000000000000001E-3</v>
      </c>
      <c r="P1501" s="6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0">
        <f t="shared" si="142"/>
        <v>42527.007326388892</v>
      </c>
      <c r="T1501" s="10">
        <f t="shared" si="143"/>
        <v>42587.007326388892</v>
      </c>
    </row>
    <row r="1502" spans="1:20" ht="42.6" customHeight="1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5">
        <f t="shared" si="138"/>
        <v>0.25035714285714283</v>
      </c>
      <c r="P1502" s="6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0">
        <f t="shared" si="142"/>
        <v>41365.904594907406</v>
      </c>
      <c r="T1502" s="10">
        <f t="shared" si="143"/>
        <v>41395.904594907406</v>
      </c>
    </row>
    <row r="1503" spans="1:20" ht="42.6" hidden="1" customHeight="1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5">
        <f t="shared" si="138"/>
        <v>1.6633076923076924</v>
      </c>
      <c r="P1503" s="6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10">
        <f t="shared" si="142"/>
        <v>42163.583599537036</v>
      </c>
      <c r="T1503" s="10">
        <f t="shared" si="143"/>
        <v>42193.583599537036</v>
      </c>
    </row>
    <row r="1504" spans="1:20" ht="42.6" hidden="1" customHeight="1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5">
        <f t="shared" si="138"/>
        <v>1.0144545454545455</v>
      </c>
      <c r="P1504" s="6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10">
        <f t="shared" si="142"/>
        <v>42426.542592592596</v>
      </c>
      <c r="T1504" s="10">
        <f t="shared" si="143"/>
        <v>42454.916666666672</v>
      </c>
    </row>
    <row r="1505" spans="1:20" ht="42.6" hidden="1" customHeight="1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5">
        <f t="shared" si="138"/>
        <v>1.0789146666666667</v>
      </c>
      <c r="P1505" s="6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10">
        <f t="shared" si="142"/>
        <v>42606.347233796296</v>
      </c>
      <c r="T1505" s="10">
        <f t="shared" si="143"/>
        <v>42666.347233796296</v>
      </c>
    </row>
    <row r="1506" spans="1:20" ht="42.6" hidden="1" customHeight="1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5">
        <f t="shared" si="138"/>
        <v>2.7793846153846156</v>
      </c>
      <c r="P1506" s="6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10">
        <f t="shared" si="142"/>
        <v>41772.657685185186</v>
      </c>
      <c r="T1506" s="10">
        <f t="shared" si="143"/>
        <v>41800.356249999997</v>
      </c>
    </row>
    <row r="1507" spans="1:20" ht="42.6" hidden="1" customHeight="1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5">
        <f t="shared" si="138"/>
        <v>1.0358125</v>
      </c>
      <c r="P1507" s="6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10">
        <f t="shared" si="142"/>
        <v>42414.44332175926</v>
      </c>
      <c r="T1507" s="10">
        <f t="shared" si="143"/>
        <v>42451.834027777775</v>
      </c>
    </row>
    <row r="1508" spans="1:20" ht="42.6" hidden="1" customHeight="1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5">
        <f t="shared" si="138"/>
        <v>1.1140000000000001</v>
      </c>
      <c r="P1508" s="6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10">
        <f t="shared" si="142"/>
        <v>41814.785925925928</v>
      </c>
      <c r="T1508" s="10">
        <f t="shared" si="143"/>
        <v>41844.785925925928</v>
      </c>
    </row>
    <row r="1509" spans="1:20" ht="42.6" hidden="1" customHeight="1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5">
        <f t="shared" si="138"/>
        <v>2.15</v>
      </c>
      <c r="P1509" s="6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10">
        <f t="shared" si="142"/>
        <v>40254.450335648151</v>
      </c>
      <c r="T1509" s="10">
        <f t="shared" si="143"/>
        <v>40313.340277777781</v>
      </c>
    </row>
    <row r="1510" spans="1:20" ht="42.6" hidden="1" customHeight="1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5">
        <f t="shared" si="138"/>
        <v>1.1076216216216217</v>
      </c>
      <c r="P1510" s="6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10">
        <f t="shared" si="142"/>
        <v>41786.614363425928</v>
      </c>
      <c r="T1510" s="10">
        <f t="shared" si="143"/>
        <v>41817.614363425928</v>
      </c>
    </row>
    <row r="1511" spans="1:20" ht="42.6" hidden="1" customHeight="1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5">
        <f t="shared" si="138"/>
        <v>1.2364125714285714</v>
      </c>
      <c r="P1511" s="6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10">
        <f t="shared" si="142"/>
        <v>42751.533391203702</v>
      </c>
      <c r="T1511" s="10">
        <f t="shared" si="143"/>
        <v>42780.957638888889</v>
      </c>
    </row>
    <row r="1512" spans="1:20" ht="42.6" hidden="1" customHeight="1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5">
        <f t="shared" si="138"/>
        <v>1.0103500000000001</v>
      </c>
      <c r="P1512" s="6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10">
        <f t="shared" si="142"/>
        <v>41809.385162037033</v>
      </c>
      <c r="T1512" s="10">
        <f t="shared" si="143"/>
        <v>41839.385162037033</v>
      </c>
    </row>
    <row r="1513" spans="1:20" ht="42.6" hidden="1" customHeight="1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5">
        <f t="shared" si="138"/>
        <v>1.1179285714285714</v>
      </c>
      <c r="P1513" s="6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10">
        <f t="shared" si="142"/>
        <v>42296.583379629628</v>
      </c>
      <c r="T1513" s="10">
        <f t="shared" si="143"/>
        <v>42326.625046296293</v>
      </c>
    </row>
    <row r="1514" spans="1:20" ht="42.6" hidden="1" customHeight="1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5">
        <f t="shared" si="138"/>
        <v>5.5877142857142861</v>
      </c>
      <c r="P1514" s="6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10">
        <f t="shared" si="142"/>
        <v>42741.684479166666</v>
      </c>
      <c r="T1514" s="10">
        <f t="shared" si="143"/>
        <v>42771.684479166666</v>
      </c>
    </row>
    <row r="1515" spans="1:20" ht="42.6" hidden="1" customHeight="1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5">
        <f t="shared" si="138"/>
        <v>1.5001875</v>
      </c>
      <c r="P1515" s="6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10">
        <f t="shared" si="142"/>
        <v>41806.637337962966</v>
      </c>
      <c r="T1515" s="10">
        <f t="shared" si="143"/>
        <v>41836.637337962966</v>
      </c>
    </row>
    <row r="1516" spans="1:20" ht="42.6" hidden="1" customHeight="1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5">
        <f t="shared" si="138"/>
        <v>1.0647599999999999</v>
      </c>
      <c r="P1516" s="6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10">
        <f t="shared" si="142"/>
        <v>42234.597685185188</v>
      </c>
      <c r="T1516" s="10">
        <f t="shared" si="143"/>
        <v>42274.597685185188</v>
      </c>
    </row>
    <row r="1517" spans="1:20" ht="42.6" hidden="1" customHeight="1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5">
        <f t="shared" si="138"/>
        <v>1.57189</v>
      </c>
      <c r="P1517" s="6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10">
        <f t="shared" si="142"/>
        <v>42415.253437499996</v>
      </c>
      <c r="T1517" s="10">
        <f t="shared" si="143"/>
        <v>42445.211770833332</v>
      </c>
    </row>
    <row r="1518" spans="1:20" ht="42.6" hidden="1" customHeight="1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5">
        <f t="shared" si="138"/>
        <v>1.0865882352941176</v>
      </c>
      <c r="P1518" s="6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10">
        <f t="shared" si="142"/>
        <v>42619.466342592597</v>
      </c>
      <c r="T1518" s="10">
        <f t="shared" si="143"/>
        <v>42649.583333333328</v>
      </c>
    </row>
    <row r="1519" spans="1:20" ht="42.6" hidden="1" customHeight="1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5">
        <f t="shared" si="138"/>
        <v>1.6197999999999999</v>
      </c>
      <c r="P1519" s="6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10">
        <f t="shared" si="142"/>
        <v>41948.56658564815</v>
      </c>
      <c r="T1519" s="10">
        <f t="shared" si="143"/>
        <v>41979.25</v>
      </c>
    </row>
    <row r="1520" spans="1:20" ht="42.6" hidden="1" customHeight="1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5">
        <f t="shared" si="138"/>
        <v>2.0536666666666665</v>
      </c>
      <c r="P1520" s="6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10">
        <f t="shared" si="142"/>
        <v>41760.8200462963</v>
      </c>
      <c r="T1520" s="10">
        <f t="shared" si="143"/>
        <v>41790.8200462963</v>
      </c>
    </row>
    <row r="1521" spans="1:20" ht="42.6" hidden="1" customHeight="1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5">
        <f t="shared" si="138"/>
        <v>1.033638888888889</v>
      </c>
      <c r="P1521" s="6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10">
        <f t="shared" si="142"/>
        <v>41782.741701388892</v>
      </c>
      <c r="T1521" s="10">
        <f t="shared" si="143"/>
        <v>41810.915972222225</v>
      </c>
    </row>
    <row r="1522" spans="1:20" ht="42.6" hidden="1" customHeight="1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5">
        <f t="shared" si="138"/>
        <v>1.0347222222222223</v>
      </c>
      <c r="P1522" s="6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10">
        <f t="shared" si="142"/>
        <v>41955.857789351852</v>
      </c>
      <c r="T1522" s="10">
        <f t="shared" si="143"/>
        <v>41992.166666666672</v>
      </c>
    </row>
    <row r="1523" spans="1:20" ht="42.6" hidden="1" customHeight="1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5">
        <f t="shared" si="138"/>
        <v>1.0681333333333334</v>
      </c>
      <c r="P1523" s="6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10">
        <f t="shared" si="142"/>
        <v>42493.167719907404</v>
      </c>
      <c r="T1523" s="10">
        <f t="shared" si="143"/>
        <v>42528.167719907404</v>
      </c>
    </row>
    <row r="1524" spans="1:20" ht="42.6" hidden="1" customHeight="1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5">
        <f t="shared" si="138"/>
        <v>1.3896574712643677</v>
      </c>
      <c r="P1524" s="6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10">
        <f t="shared" si="142"/>
        <v>41899.830312500002</v>
      </c>
      <c r="T1524" s="10">
        <f t="shared" si="143"/>
        <v>41929.830312500002</v>
      </c>
    </row>
    <row r="1525" spans="1:20" ht="42.6" hidden="1" customHeight="1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5">
        <f t="shared" si="138"/>
        <v>1.2484324324324325</v>
      </c>
      <c r="P1525" s="6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10">
        <f t="shared" si="142"/>
        <v>41964.751342592594</v>
      </c>
      <c r="T1525" s="10">
        <f t="shared" si="143"/>
        <v>41996</v>
      </c>
    </row>
    <row r="1526" spans="1:20" ht="42.6" hidden="1" customHeight="1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5">
        <f t="shared" si="138"/>
        <v>2.0699999999999998</v>
      </c>
      <c r="P1526" s="6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10">
        <f t="shared" si="142"/>
        <v>42756.501041666663</v>
      </c>
      <c r="T1526" s="10">
        <f t="shared" si="143"/>
        <v>42786.501041666663</v>
      </c>
    </row>
    <row r="1527" spans="1:20" ht="42.6" hidden="1" customHeight="1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5">
        <f t="shared" si="138"/>
        <v>1.7400576923076922</v>
      </c>
      <c r="P1527" s="6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10">
        <f t="shared" si="142"/>
        <v>42570.702986111108</v>
      </c>
      <c r="T1527" s="10">
        <f t="shared" si="143"/>
        <v>42600.702986111108</v>
      </c>
    </row>
    <row r="1528" spans="1:20" ht="42.6" hidden="1" customHeight="1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5">
        <f t="shared" si="138"/>
        <v>1.2032608695652174</v>
      </c>
      <c r="P1528" s="6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10">
        <f t="shared" si="142"/>
        <v>42339.276006944448</v>
      </c>
      <c r="T1528" s="10">
        <f t="shared" si="143"/>
        <v>42388.276006944448</v>
      </c>
    </row>
    <row r="1529" spans="1:20" ht="42.6" hidden="1" customHeight="1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5">
        <f t="shared" si="138"/>
        <v>1.1044428571428573</v>
      </c>
      <c r="P1529" s="6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10">
        <f t="shared" si="142"/>
        <v>42780.600532407407</v>
      </c>
      <c r="T1529" s="10">
        <f t="shared" si="143"/>
        <v>42808.558865740735</v>
      </c>
    </row>
    <row r="1530" spans="1:20" ht="42.6" hidden="1" customHeight="1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5">
        <f t="shared" si="138"/>
        <v>2.8156666666666665</v>
      </c>
      <c r="P1530" s="6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10">
        <f t="shared" si="142"/>
        <v>42736.732893518521</v>
      </c>
      <c r="T1530" s="10">
        <f t="shared" si="143"/>
        <v>42767</v>
      </c>
    </row>
    <row r="1531" spans="1:20" ht="42.6" hidden="1" customHeight="1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5">
        <f t="shared" si="138"/>
        <v>1.0067894736842105</v>
      </c>
      <c r="P1531" s="6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10">
        <f t="shared" si="142"/>
        <v>42052.628703703704</v>
      </c>
      <c r="T1531" s="10">
        <f t="shared" si="143"/>
        <v>42082.587037037039</v>
      </c>
    </row>
    <row r="1532" spans="1:20" ht="42.6" hidden="1" customHeight="1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5">
        <f t="shared" si="138"/>
        <v>1.3482571428571428</v>
      </c>
      <c r="P1532" s="6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10">
        <f t="shared" si="142"/>
        <v>42275.767303240747</v>
      </c>
      <c r="T1532" s="10">
        <f t="shared" si="143"/>
        <v>42300.767303240747</v>
      </c>
    </row>
    <row r="1533" spans="1:20" ht="42.6" hidden="1" customHeight="1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5">
        <f t="shared" si="138"/>
        <v>1.7595744680851064</v>
      </c>
      <c r="P1533" s="6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10">
        <f t="shared" si="142"/>
        <v>41941.802384259259</v>
      </c>
      <c r="T1533" s="10">
        <f t="shared" si="143"/>
        <v>41974.125</v>
      </c>
    </row>
    <row r="1534" spans="1:20" ht="42.6" hidden="1" customHeight="1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5">
        <f t="shared" si="138"/>
        <v>4.8402000000000003</v>
      </c>
      <c r="P1534" s="6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10">
        <f t="shared" si="142"/>
        <v>42391.475289351853</v>
      </c>
      <c r="T1534" s="10">
        <f t="shared" si="143"/>
        <v>42415.625</v>
      </c>
    </row>
    <row r="1535" spans="1:20" ht="42.6" hidden="1" customHeight="1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5">
        <f t="shared" si="138"/>
        <v>1.4514</v>
      </c>
      <c r="P1535" s="6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10">
        <f t="shared" si="142"/>
        <v>42443.00204861111</v>
      </c>
      <c r="T1535" s="10">
        <f t="shared" si="143"/>
        <v>42492.165972222225</v>
      </c>
    </row>
    <row r="1536" spans="1:20" ht="42.6" hidden="1" customHeight="1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5">
        <f t="shared" si="138"/>
        <v>4.1773333333333333</v>
      </c>
      <c r="P1536" s="6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10">
        <f t="shared" si="142"/>
        <v>42221.67432870371</v>
      </c>
      <c r="T1536" s="10">
        <f t="shared" si="143"/>
        <v>42251.67432870371</v>
      </c>
    </row>
    <row r="1537" spans="1:20" ht="42.6" hidden="1" customHeight="1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5">
        <f t="shared" si="138"/>
        <v>1.3242499999999999</v>
      </c>
      <c r="P1537" s="6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10">
        <f t="shared" si="142"/>
        <v>42484.829062500001</v>
      </c>
      <c r="T1537" s="10">
        <f t="shared" si="143"/>
        <v>42513.916666666672</v>
      </c>
    </row>
    <row r="1538" spans="1:20" ht="42.6" hidden="1" customHeight="1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5">
        <f t="shared" si="138"/>
        <v>2.5030841666666666</v>
      </c>
      <c r="P1538" s="6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10">
        <f t="shared" si="142"/>
        <v>42213.802199074074</v>
      </c>
      <c r="T1538" s="10">
        <f t="shared" si="143"/>
        <v>42243.802199074074</v>
      </c>
    </row>
    <row r="1539" spans="1:20" ht="42.6" hidden="1" customHeight="1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5">
        <f t="shared" ref="O1539:O1602" si="144">E1539/D1539</f>
        <v>1.7989999999999999</v>
      </c>
      <c r="P1539" s="6">
        <f t="shared" ref="P1539:P1602" si="145">E1539/L1539</f>
        <v>96.375</v>
      </c>
      <c r="Q1539" t="str">
        <f t="shared" ref="Q1539:Q1602" si="146">LEFT(N1539,(FIND("/",N1539))-1)</f>
        <v>photography</v>
      </c>
      <c r="R1539" t="str">
        <f t="shared" ref="R1539:R1602" si="147">RIGHT(N1539,LEN(N1539)-FIND("/",N1539))</f>
        <v>photobooks</v>
      </c>
      <c r="S1539" s="10">
        <f t="shared" ref="S1539:S1602" si="148">(((J1539/60)/60)/24)+DATE(1970,1,1)</f>
        <v>42552.315127314811</v>
      </c>
      <c r="T1539" s="10">
        <f t="shared" ref="T1539:T1602" si="149">(((I1539/60)/60)/24)+DATE(1970,1,1)</f>
        <v>42588.75</v>
      </c>
    </row>
    <row r="1540" spans="1:20" ht="42.6" hidden="1" customHeight="1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5">
        <f t="shared" si="144"/>
        <v>1.0262857142857142</v>
      </c>
      <c r="P1540" s="6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10">
        <f t="shared" si="148"/>
        <v>41981.782060185185</v>
      </c>
      <c r="T1540" s="10">
        <f t="shared" si="149"/>
        <v>42026.782060185185</v>
      </c>
    </row>
    <row r="1541" spans="1:20" ht="42.6" hidden="1" customHeight="1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5">
        <f t="shared" si="144"/>
        <v>1.359861</v>
      </c>
      <c r="P1541" s="6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10">
        <f t="shared" si="148"/>
        <v>42705.919201388882</v>
      </c>
      <c r="T1541" s="10">
        <f t="shared" si="149"/>
        <v>42738.919201388882</v>
      </c>
    </row>
    <row r="1542" spans="1:20" ht="42.6" hidden="1" customHeight="1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5">
        <f t="shared" si="144"/>
        <v>1.1786666666666668</v>
      </c>
      <c r="P1542" s="6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10">
        <f t="shared" si="148"/>
        <v>41939.00712962963</v>
      </c>
      <c r="T1542" s="10">
        <f t="shared" si="149"/>
        <v>41969.052083333328</v>
      </c>
    </row>
    <row r="1543" spans="1:20" ht="42.6" customHeight="1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5">
        <f t="shared" si="144"/>
        <v>3.3333333333333332E-4</v>
      </c>
      <c r="P1543" s="6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0">
        <f t="shared" si="148"/>
        <v>41974.712245370371</v>
      </c>
      <c r="T1543" s="10">
        <f t="shared" si="149"/>
        <v>42004.712245370371</v>
      </c>
    </row>
    <row r="1544" spans="1:20" ht="42.6" customHeight="1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5">
        <f t="shared" si="144"/>
        <v>0.04</v>
      </c>
      <c r="P1544" s="6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0">
        <f t="shared" si="148"/>
        <v>42170.996527777781</v>
      </c>
      <c r="T1544" s="10">
        <f t="shared" si="149"/>
        <v>42185.996527777781</v>
      </c>
    </row>
    <row r="1545" spans="1:20" ht="42.6" customHeight="1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5">
        <f t="shared" si="144"/>
        <v>4.4444444444444444E-3</v>
      </c>
      <c r="P1545" s="6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0">
        <f t="shared" si="148"/>
        <v>41935.509652777779</v>
      </c>
      <c r="T1545" s="10">
        <f t="shared" si="149"/>
        <v>41965.551319444443</v>
      </c>
    </row>
    <row r="1546" spans="1:20" ht="42.6" customHeight="1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5">
        <f t="shared" si="144"/>
        <v>0</v>
      </c>
      <c r="P1546" s="6" t="e">
        <f t="shared" si="145"/>
        <v>#DIV/0!</v>
      </c>
      <c r="Q1546" t="str">
        <f t="shared" si="146"/>
        <v>photography</v>
      </c>
      <c r="R1546" t="str">
        <f t="shared" si="147"/>
        <v>nature</v>
      </c>
      <c r="S1546" s="10">
        <f t="shared" si="148"/>
        <v>42053.051203703704</v>
      </c>
      <c r="T1546" s="10">
        <f t="shared" si="149"/>
        <v>42095.012499999997</v>
      </c>
    </row>
    <row r="1547" spans="1:20" ht="42.6" customHeight="1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5">
        <f t="shared" si="144"/>
        <v>3.3333333333333332E-4</v>
      </c>
      <c r="P1547" s="6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0">
        <f t="shared" si="148"/>
        <v>42031.884652777779</v>
      </c>
      <c r="T1547" s="10">
        <f t="shared" si="149"/>
        <v>42065.886111111111</v>
      </c>
    </row>
    <row r="1548" spans="1:20" ht="42.6" customHeight="1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5">
        <f t="shared" si="144"/>
        <v>0.28899999999999998</v>
      </c>
      <c r="P1548" s="6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0">
        <f t="shared" si="148"/>
        <v>41839.212951388887</v>
      </c>
      <c r="T1548" s="10">
        <f t="shared" si="149"/>
        <v>41899.212951388887</v>
      </c>
    </row>
    <row r="1549" spans="1:20" ht="42.6" customHeight="1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5">
        <f t="shared" si="144"/>
        <v>0</v>
      </c>
      <c r="P1549" s="6" t="e">
        <f t="shared" si="145"/>
        <v>#DIV/0!</v>
      </c>
      <c r="Q1549" t="str">
        <f t="shared" si="146"/>
        <v>photography</v>
      </c>
      <c r="R1549" t="str">
        <f t="shared" si="147"/>
        <v>nature</v>
      </c>
      <c r="S1549" s="10">
        <f t="shared" si="148"/>
        <v>42782.426875000005</v>
      </c>
      <c r="T1549" s="10">
        <f t="shared" si="149"/>
        <v>42789.426875000005</v>
      </c>
    </row>
    <row r="1550" spans="1:20" ht="42.6" customHeight="1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5">
        <f t="shared" si="144"/>
        <v>8.5714285714285715E-2</v>
      </c>
      <c r="P1550" s="6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0">
        <f t="shared" si="148"/>
        <v>42286.88217592593</v>
      </c>
      <c r="T1550" s="10">
        <f t="shared" si="149"/>
        <v>42316.923842592587</v>
      </c>
    </row>
    <row r="1551" spans="1:20" ht="42.6" customHeight="1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5">
        <f t="shared" si="144"/>
        <v>0.34</v>
      </c>
      <c r="P1551" s="6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0">
        <f t="shared" si="148"/>
        <v>42281.136099537034</v>
      </c>
      <c r="T1551" s="10">
        <f t="shared" si="149"/>
        <v>42311.177766203706</v>
      </c>
    </row>
    <row r="1552" spans="1:20" ht="42.6" customHeight="1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5">
        <f t="shared" si="144"/>
        <v>0.13466666666666666</v>
      </c>
      <c r="P1552" s="6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0">
        <f t="shared" si="148"/>
        <v>42472.449467592596</v>
      </c>
      <c r="T1552" s="10">
        <f t="shared" si="149"/>
        <v>42502.449467592596</v>
      </c>
    </row>
    <row r="1553" spans="1:20" ht="42.6" customHeight="1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5">
        <f t="shared" si="144"/>
        <v>0</v>
      </c>
      <c r="P1553" s="6" t="e">
        <f t="shared" si="145"/>
        <v>#DIV/0!</v>
      </c>
      <c r="Q1553" t="str">
        <f t="shared" si="146"/>
        <v>photography</v>
      </c>
      <c r="R1553" t="str">
        <f t="shared" si="147"/>
        <v>nature</v>
      </c>
      <c r="S1553" s="10">
        <f t="shared" si="148"/>
        <v>42121.824525462958</v>
      </c>
      <c r="T1553" s="10">
        <f t="shared" si="149"/>
        <v>42151.824525462958</v>
      </c>
    </row>
    <row r="1554" spans="1:20" ht="42.6" customHeight="1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5">
        <f t="shared" si="144"/>
        <v>0.49186046511627907</v>
      </c>
      <c r="P1554" s="6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0">
        <f t="shared" si="148"/>
        <v>41892.688750000001</v>
      </c>
      <c r="T1554" s="10">
        <f t="shared" si="149"/>
        <v>41913.165972222225</v>
      </c>
    </row>
    <row r="1555" spans="1:20" ht="42.6" customHeight="1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5">
        <f t="shared" si="144"/>
        <v>0</v>
      </c>
      <c r="P1555" s="6" t="e">
        <f t="shared" si="145"/>
        <v>#DIV/0!</v>
      </c>
      <c r="Q1555" t="str">
        <f t="shared" si="146"/>
        <v>photography</v>
      </c>
      <c r="R1555" t="str">
        <f t="shared" si="147"/>
        <v>nature</v>
      </c>
      <c r="S1555" s="10">
        <f t="shared" si="148"/>
        <v>42219.282951388886</v>
      </c>
      <c r="T1555" s="10">
        <f t="shared" si="149"/>
        <v>42249.282951388886</v>
      </c>
    </row>
    <row r="1556" spans="1:20" ht="42.6" customHeight="1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5">
        <f t="shared" si="144"/>
        <v>0</v>
      </c>
      <c r="P1556" s="6" t="e">
        <f t="shared" si="145"/>
        <v>#DIV/0!</v>
      </c>
      <c r="Q1556" t="str">
        <f t="shared" si="146"/>
        <v>photography</v>
      </c>
      <c r="R1556" t="str">
        <f t="shared" si="147"/>
        <v>nature</v>
      </c>
      <c r="S1556" s="10">
        <f t="shared" si="148"/>
        <v>42188.252199074079</v>
      </c>
      <c r="T1556" s="10">
        <f t="shared" si="149"/>
        <v>42218.252199074079</v>
      </c>
    </row>
    <row r="1557" spans="1:20" ht="42.6" customHeight="1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5">
        <f t="shared" si="144"/>
        <v>0</v>
      </c>
      <c r="P1557" s="6" t="e">
        <f t="shared" si="145"/>
        <v>#DIV/0!</v>
      </c>
      <c r="Q1557" t="str">
        <f t="shared" si="146"/>
        <v>photography</v>
      </c>
      <c r="R1557" t="str">
        <f t="shared" si="147"/>
        <v>nature</v>
      </c>
      <c r="S1557" s="10">
        <f t="shared" si="148"/>
        <v>42241.613796296297</v>
      </c>
      <c r="T1557" s="10">
        <f t="shared" si="149"/>
        <v>42264.708333333328</v>
      </c>
    </row>
    <row r="1558" spans="1:20" ht="42.6" customHeight="1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5">
        <f t="shared" si="144"/>
        <v>0.45133333333333331</v>
      </c>
      <c r="P1558" s="6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0">
        <f t="shared" si="148"/>
        <v>42525.153055555551</v>
      </c>
      <c r="T1558" s="10">
        <f t="shared" si="149"/>
        <v>42555.153055555551</v>
      </c>
    </row>
    <row r="1559" spans="1:20" ht="42.6" customHeight="1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5">
        <f t="shared" si="144"/>
        <v>0.04</v>
      </c>
      <c r="P1559" s="6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0">
        <f t="shared" si="148"/>
        <v>41871.65315972222</v>
      </c>
      <c r="T1559" s="10">
        <f t="shared" si="149"/>
        <v>41902.65315972222</v>
      </c>
    </row>
    <row r="1560" spans="1:20" ht="42.6" customHeight="1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5">
        <f t="shared" si="144"/>
        <v>4.6666666666666669E-2</v>
      </c>
      <c r="P1560" s="6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0">
        <f t="shared" si="148"/>
        <v>42185.397673611107</v>
      </c>
      <c r="T1560" s="10">
        <f t="shared" si="149"/>
        <v>42244.508333333331</v>
      </c>
    </row>
    <row r="1561" spans="1:20" ht="42.6" customHeight="1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5">
        <f t="shared" si="144"/>
        <v>3.3333333333333335E-3</v>
      </c>
      <c r="P1561" s="6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0">
        <f t="shared" si="148"/>
        <v>42108.05322916666</v>
      </c>
      <c r="T1561" s="10">
        <f t="shared" si="149"/>
        <v>42123.05322916666</v>
      </c>
    </row>
    <row r="1562" spans="1:20" ht="42.6" customHeight="1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5">
        <f t="shared" si="144"/>
        <v>3.7600000000000001E-2</v>
      </c>
      <c r="P1562" s="6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0">
        <f t="shared" si="148"/>
        <v>41936.020752314813</v>
      </c>
      <c r="T1562" s="10">
        <f t="shared" si="149"/>
        <v>41956.062418981484</v>
      </c>
    </row>
    <row r="1563" spans="1:20" ht="42.6" hidden="1" customHeight="1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5">
        <f t="shared" si="144"/>
        <v>6.7000000000000002E-3</v>
      </c>
      <c r="P1563" s="6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0">
        <f t="shared" si="148"/>
        <v>41555.041701388887</v>
      </c>
      <c r="T1563" s="10">
        <f t="shared" si="149"/>
        <v>41585.083368055559</v>
      </c>
    </row>
    <row r="1564" spans="1:20" ht="42.6" hidden="1" customHeight="1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5">
        <f t="shared" si="144"/>
        <v>0</v>
      </c>
      <c r="P1564" s="6" t="e">
        <f t="shared" si="145"/>
        <v>#DIV/0!</v>
      </c>
      <c r="Q1564" t="str">
        <f t="shared" si="146"/>
        <v>publishing</v>
      </c>
      <c r="R1564" t="str">
        <f t="shared" si="147"/>
        <v>art books</v>
      </c>
      <c r="S1564" s="10">
        <f t="shared" si="148"/>
        <v>40079.566157407404</v>
      </c>
      <c r="T1564" s="10">
        <f t="shared" si="149"/>
        <v>40149.034722222219</v>
      </c>
    </row>
    <row r="1565" spans="1:20" ht="42.6" hidden="1" customHeight="1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5">
        <f t="shared" si="144"/>
        <v>1.4166666666666666E-2</v>
      </c>
      <c r="P1565" s="6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0">
        <f t="shared" si="148"/>
        <v>41652.742488425924</v>
      </c>
      <c r="T1565" s="10">
        <f t="shared" si="149"/>
        <v>41712.700821759259</v>
      </c>
    </row>
    <row r="1566" spans="1:20" ht="42.6" hidden="1" customHeight="1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5">
        <f t="shared" si="144"/>
        <v>1E-3</v>
      </c>
      <c r="P1566" s="6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0">
        <f t="shared" si="148"/>
        <v>42121.367002314815</v>
      </c>
      <c r="T1566" s="10">
        <f t="shared" si="149"/>
        <v>42152.836805555555</v>
      </c>
    </row>
    <row r="1567" spans="1:20" ht="42.6" hidden="1" customHeight="1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5">
        <f t="shared" si="144"/>
        <v>2.5000000000000001E-2</v>
      </c>
      <c r="P1567" s="6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0">
        <f t="shared" si="148"/>
        <v>40672.729872685188</v>
      </c>
      <c r="T1567" s="10">
        <f t="shared" si="149"/>
        <v>40702.729872685188</v>
      </c>
    </row>
    <row r="1568" spans="1:20" ht="42.6" hidden="1" customHeight="1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5">
        <f t="shared" si="144"/>
        <v>0.21249999999999999</v>
      </c>
      <c r="P1568" s="6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0">
        <f t="shared" si="148"/>
        <v>42549.916712962964</v>
      </c>
      <c r="T1568" s="10">
        <f t="shared" si="149"/>
        <v>42578.916666666672</v>
      </c>
    </row>
    <row r="1569" spans="1:20" ht="42.6" hidden="1" customHeight="1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5">
        <f t="shared" si="144"/>
        <v>4.1176470588235294E-2</v>
      </c>
      <c r="P1569" s="6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0">
        <f t="shared" si="148"/>
        <v>41671.936863425923</v>
      </c>
      <c r="T1569" s="10">
        <f t="shared" si="149"/>
        <v>41687</v>
      </c>
    </row>
    <row r="1570" spans="1:20" ht="42.6" hidden="1" customHeight="1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5">
        <f t="shared" si="144"/>
        <v>0.13639999999999999</v>
      </c>
      <c r="P1570" s="6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0">
        <f t="shared" si="148"/>
        <v>41962.062326388885</v>
      </c>
      <c r="T1570" s="10">
        <f t="shared" si="149"/>
        <v>41997.062326388885</v>
      </c>
    </row>
    <row r="1571" spans="1:20" ht="42.6" hidden="1" customHeight="1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5">
        <f t="shared" si="144"/>
        <v>0</v>
      </c>
      <c r="P1571" s="6" t="e">
        <f t="shared" si="145"/>
        <v>#DIV/0!</v>
      </c>
      <c r="Q1571" t="str">
        <f t="shared" si="146"/>
        <v>publishing</v>
      </c>
      <c r="R1571" t="str">
        <f t="shared" si="147"/>
        <v>art books</v>
      </c>
      <c r="S1571" s="10">
        <f t="shared" si="148"/>
        <v>41389.679560185185</v>
      </c>
      <c r="T1571" s="10">
        <f t="shared" si="149"/>
        <v>41419.679560185185</v>
      </c>
    </row>
    <row r="1572" spans="1:20" ht="42.6" hidden="1" customHeight="1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5">
        <f t="shared" si="144"/>
        <v>0.41399999999999998</v>
      </c>
      <c r="P1572" s="6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0">
        <f t="shared" si="148"/>
        <v>42438.813449074078</v>
      </c>
      <c r="T1572" s="10">
        <f t="shared" si="149"/>
        <v>42468.771782407406</v>
      </c>
    </row>
    <row r="1573" spans="1:20" ht="42.6" hidden="1" customHeight="1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5">
        <f t="shared" si="144"/>
        <v>6.6115702479338841E-3</v>
      </c>
      <c r="P1573" s="6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0">
        <f t="shared" si="148"/>
        <v>42144.769479166673</v>
      </c>
      <c r="T1573" s="10">
        <f t="shared" si="149"/>
        <v>42174.769479166673</v>
      </c>
    </row>
    <row r="1574" spans="1:20" ht="42.6" hidden="1" customHeight="1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5">
        <f t="shared" si="144"/>
        <v>0.05</v>
      </c>
      <c r="P1574" s="6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0">
        <f t="shared" si="148"/>
        <v>42404.033090277779</v>
      </c>
      <c r="T1574" s="10">
        <f t="shared" si="149"/>
        <v>42428.999305555553</v>
      </c>
    </row>
    <row r="1575" spans="1:20" ht="42.6" hidden="1" customHeight="1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5">
        <f t="shared" si="144"/>
        <v>2.4777777777777777E-2</v>
      </c>
      <c r="P1575" s="6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0">
        <f t="shared" si="148"/>
        <v>42786.000023148154</v>
      </c>
      <c r="T1575" s="10">
        <f t="shared" si="149"/>
        <v>42826.165972222225</v>
      </c>
    </row>
    <row r="1576" spans="1:20" ht="42.6" hidden="1" customHeight="1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5">
        <f t="shared" si="144"/>
        <v>5.0599999999999999E-2</v>
      </c>
      <c r="P1576" s="6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0">
        <f t="shared" si="148"/>
        <v>42017.927418981482</v>
      </c>
      <c r="T1576" s="10">
        <f t="shared" si="149"/>
        <v>42052.927418981482</v>
      </c>
    </row>
    <row r="1577" spans="1:20" ht="42.6" hidden="1" customHeight="1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5">
        <f t="shared" si="144"/>
        <v>0.2291</v>
      </c>
      <c r="P1577" s="6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0">
        <f t="shared" si="148"/>
        <v>41799.524259259262</v>
      </c>
      <c r="T1577" s="10">
        <f t="shared" si="149"/>
        <v>41829.524259259262</v>
      </c>
    </row>
    <row r="1578" spans="1:20" ht="42.6" hidden="1" customHeight="1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5">
        <f t="shared" si="144"/>
        <v>0.13</v>
      </c>
      <c r="P1578" s="6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0">
        <f t="shared" si="148"/>
        <v>42140.879259259258</v>
      </c>
      <c r="T1578" s="10">
        <f t="shared" si="149"/>
        <v>42185.879259259258</v>
      </c>
    </row>
    <row r="1579" spans="1:20" ht="42.6" hidden="1" customHeight="1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5">
        <f t="shared" si="144"/>
        <v>5.4999999999999997E-3</v>
      </c>
      <c r="P1579" s="6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0">
        <f t="shared" si="148"/>
        <v>41054.847777777781</v>
      </c>
      <c r="T1579" s="10">
        <f t="shared" si="149"/>
        <v>41114.847777777781</v>
      </c>
    </row>
    <row r="1580" spans="1:20" ht="42.6" hidden="1" customHeight="1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5">
        <f t="shared" si="144"/>
        <v>0.10806536636794939</v>
      </c>
      <c r="P1580" s="6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0">
        <f t="shared" si="148"/>
        <v>40399.065868055557</v>
      </c>
      <c r="T1580" s="10">
        <f t="shared" si="149"/>
        <v>40423.083333333336</v>
      </c>
    </row>
    <row r="1581" spans="1:20" ht="42.6" hidden="1" customHeight="1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5">
        <f t="shared" si="144"/>
        <v>8.4008400840084006E-3</v>
      </c>
      <c r="P1581" s="6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0">
        <f t="shared" si="148"/>
        <v>41481.996423611112</v>
      </c>
      <c r="T1581" s="10">
        <f t="shared" si="149"/>
        <v>41514.996423611112</v>
      </c>
    </row>
    <row r="1582" spans="1:20" ht="42.6" hidden="1" customHeight="1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5">
        <f t="shared" si="144"/>
        <v>0</v>
      </c>
      <c r="P1582" s="6" t="e">
        <f t="shared" si="145"/>
        <v>#DIV/0!</v>
      </c>
      <c r="Q1582" t="str">
        <f t="shared" si="146"/>
        <v>publishing</v>
      </c>
      <c r="R1582" t="str">
        <f t="shared" si="147"/>
        <v>art books</v>
      </c>
      <c r="S1582" s="10">
        <f t="shared" si="148"/>
        <v>40990.050069444449</v>
      </c>
      <c r="T1582" s="10">
        <f t="shared" si="149"/>
        <v>41050.050069444449</v>
      </c>
    </row>
    <row r="1583" spans="1:20" ht="42.6" customHeight="1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5">
        <f t="shared" si="144"/>
        <v>5.0000000000000001E-3</v>
      </c>
      <c r="P1583" s="6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0">
        <f t="shared" si="148"/>
        <v>42325.448958333334</v>
      </c>
      <c r="T1583" s="10">
        <f t="shared" si="149"/>
        <v>42357.448958333334</v>
      </c>
    </row>
    <row r="1584" spans="1:20" ht="42.6" customHeight="1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5">
        <f t="shared" si="144"/>
        <v>9.2999999999999999E-2</v>
      </c>
      <c r="P1584" s="6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0">
        <f t="shared" si="148"/>
        <v>42246.789965277778</v>
      </c>
      <c r="T1584" s="10">
        <f t="shared" si="149"/>
        <v>42303.888888888891</v>
      </c>
    </row>
    <row r="1585" spans="1:20" ht="42.6" customHeight="1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5">
        <f t="shared" si="144"/>
        <v>7.5000000000000002E-4</v>
      </c>
      <c r="P1585" s="6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0">
        <f t="shared" si="148"/>
        <v>41877.904988425929</v>
      </c>
      <c r="T1585" s="10">
        <f t="shared" si="149"/>
        <v>41907.904988425929</v>
      </c>
    </row>
    <row r="1586" spans="1:20" ht="42.6" customHeight="1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5">
        <f t="shared" si="144"/>
        <v>0</v>
      </c>
      <c r="P1586" s="6" t="e">
        <f t="shared" si="145"/>
        <v>#DIV/0!</v>
      </c>
      <c r="Q1586" t="str">
        <f t="shared" si="146"/>
        <v>photography</v>
      </c>
      <c r="R1586" t="str">
        <f t="shared" si="147"/>
        <v>places</v>
      </c>
      <c r="S1586" s="10">
        <f t="shared" si="148"/>
        <v>41779.649317129632</v>
      </c>
      <c r="T1586" s="10">
        <f t="shared" si="149"/>
        <v>41789.649317129632</v>
      </c>
    </row>
    <row r="1587" spans="1:20" ht="42.6" customHeight="1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5">
        <f t="shared" si="144"/>
        <v>0.79</v>
      </c>
      <c r="P1587" s="6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0">
        <f t="shared" si="148"/>
        <v>42707.895462962959</v>
      </c>
      <c r="T1587" s="10">
        <f t="shared" si="149"/>
        <v>42729.458333333328</v>
      </c>
    </row>
    <row r="1588" spans="1:20" ht="42.6" customHeight="1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5">
        <f t="shared" si="144"/>
        <v>0</v>
      </c>
      <c r="P1588" s="6" t="e">
        <f t="shared" si="145"/>
        <v>#DIV/0!</v>
      </c>
      <c r="Q1588" t="str">
        <f t="shared" si="146"/>
        <v>photography</v>
      </c>
      <c r="R1588" t="str">
        <f t="shared" si="147"/>
        <v>places</v>
      </c>
      <c r="S1588" s="10">
        <f t="shared" si="148"/>
        <v>42069.104421296302</v>
      </c>
      <c r="T1588" s="10">
        <f t="shared" si="149"/>
        <v>42099.062754629631</v>
      </c>
    </row>
    <row r="1589" spans="1:20" ht="42.6" customHeight="1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5">
        <f t="shared" si="144"/>
        <v>1.3333333333333334E-4</v>
      </c>
      <c r="P1589" s="6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0">
        <f t="shared" si="148"/>
        <v>41956.950983796298</v>
      </c>
      <c r="T1589" s="10">
        <f t="shared" si="149"/>
        <v>41986.950983796298</v>
      </c>
    </row>
    <row r="1590" spans="1:20" ht="42.6" customHeight="1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5">
        <f t="shared" si="144"/>
        <v>0</v>
      </c>
      <c r="P1590" s="6" t="e">
        <f t="shared" si="145"/>
        <v>#DIV/0!</v>
      </c>
      <c r="Q1590" t="str">
        <f t="shared" si="146"/>
        <v>photography</v>
      </c>
      <c r="R1590" t="str">
        <f t="shared" si="147"/>
        <v>places</v>
      </c>
      <c r="S1590" s="10">
        <f t="shared" si="148"/>
        <v>42005.24998842593</v>
      </c>
      <c r="T1590" s="10">
        <f t="shared" si="149"/>
        <v>42035.841666666667</v>
      </c>
    </row>
    <row r="1591" spans="1:20" ht="42.6" customHeight="1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5">
        <f t="shared" si="144"/>
        <v>0</v>
      </c>
      <c r="P1591" s="6" t="e">
        <f t="shared" si="145"/>
        <v>#DIV/0!</v>
      </c>
      <c r="Q1591" t="str">
        <f t="shared" si="146"/>
        <v>photography</v>
      </c>
      <c r="R1591" t="str">
        <f t="shared" si="147"/>
        <v>places</v>
      </c>
      <c r="S1591" s="10">
        <f t="shared" si="148"/>
        <v>42256.984791666662</v>
      </c>
      <c r="T1591" s="10">
        <f t="shared" si="149"/>
        <v>42286.984791666662</v>
      </c>
    </row>
    <row r="1592" spans="1:20" ht="42.6" customHeight="1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5">
        <f t="shared" si="144"/>
        <v>1.7000000000000001E-2</v>
      </c>
      <c r="P1592" s="6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0">
        <f t="shared" si="148"/>
        <v>42240.857222222221</v>
      </c>
      <c r="T1592" s="10">
        <f t="shared" si="149"/>
        <v>42270.857222222221</v>
      </c>
    </row>
    <row r="1593" spans="1:20" ht="42.6" customHeight="1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5">
        <f t="shared" si="144"/>
        <v>0.29228571428571426</v>
      </c>
      <c r="P1593" s="6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0">
        <f t="shared" si="148"/>
        <v>42433.726168981477</v>
      </c>
      <c r="T1593" s="10">
        <f t="shared" si="149"/>
        <v>42463.68450231482</v>
      </c>
    </row>
    <row r="1594" spans="1:20" ht="42.6" customHeight="1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5">
        <f t="shared" si="144"/>
        <v>0</v>
      </c>
      <c r="P1594" s="6" t="e">
        <f t="shared" si="145"/>
        <v>#DIV/0!</v>
      </c>
      <c r="Q1594" t="str">
        <f t="shared" si="146"/>
        <v>photography</v>
      </c>
      <c r="R1594" t="str">
        <f t="shared" si="147"/>
        <v>places</v>
      </c>
      <c r="S1594" s="10">
        <f t="shared" si="148"/>
        <v>42046.072743055556</v>
      </c>
      <c r="T1594" s="10">
        <f t="shared" si="149"/>
        <v>42091.031076388885</v>
      </c>
    </row>
    <row r="1595" spans="1:20" ht="42.6" customHeight="1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5">
        <f t="shared" si="144"/>
        <v>1.3636363636363637E-4</v>
      </c>
      <c r="P1595" s="6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0">
        <f t="shared" si="148"/>
        <v>42033.845543981486</v>
      </c>
      <c r="T1595" s="10">
        <f t="shared" si="149"/>
        <v>42063.845543981486</v>
      </c>
    </row>
    <row r="1596" spans="1:20" ht="42.6" customHeight="1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5">
        <f t="shared" si="144"/>
        <v>0.20499999999999999</v>
      </c>
      <c r="P1596" s="6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0">
        <f t="shared" si="148"/>
        <v>42445.712754629625</v>
      </c>
      <c r="T1596" s="10">
        <f t="shared" si="149"/>
        <v>42505.681249999994</v>
      </c>
    </row>
    <row r="1597" spans="1:20" ht="42.6" customHeight="1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5">
        <f t="shared" si="144"/>
        <v>2.8E-3</v>
      </c>
      <c r="P1597" s="6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0">
        <f t="shared" si="148"/>
        <v>41780.050092592595</v>
      </c>
      <c r="T1597" s="10">
        <f t="shared" si="149"/>
        <v>41808.842361111114</v>
      </c>
    </row>
    <row r="1598" spans="1:20" ht="42.6" customHeight="1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5">
        <f t="shared" si="144"/>
        <v>2.3076923076923078E-2</v>
      </c>
      <c r="P1598" s="6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0">
        <f t="shared" si="148"/>
        <v>41941.430196759262</v>
      </c>
      <c r="T1598" s="10">
        <f t="shared" si="149"/>
        <v>41986.471863425926</v>
      </c>
    </row>
    <row r="1599" spans="1:20" ht="42.6" customHeight="1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5">
        <f t="shared" si="144"/>
        <v>0</v>
      </c>
      <c r="P1599" s="6" t="e">
        <f t="shared" si="145"/>
        <v>#DIV/0!</v>
      </c>
      <c r="Q1599" t="str">
        <f t="shared" si="146"/>
        <v>photography</v>
      </c>
      <c r="R1599" t="str">
        <f t="shared" si="147"/>
        <v>places</v>
      </c>
      <c r="S1599" s="10">
        <f t="shared" si="148"/>
        <v>42603.354131944448</v>
      </c>
      <c r="T1599" s="10">
        <f t="shared" si="149"/>
        <v>42633.354131944448</v>
      </c>
    </row>
    <row r="1600" spans="1:20" ht="42.6" customHeight="1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5">
        <f t="shared" si="144"/>
        <v>1.25E-3</v>
      </c>
      <c r="P1600" s="6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0">
        <f t="shared" si="148"/>
        <v>42151.667337962965</v>
      </c>
      <c r="T1600" s="10">
        <f t="shared" si="149"/>
        <v>42211.667337962965</v>
      </c>
    </row>
    <row r="1601" spans="1:20" ht="42.6" customHeight="1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5">
        <f t="shared" si="144"/>
        <v>0</v>
      </c>
      <c r="P1601" s="6" t="e">
        <f t="shared" si="145"/>
        <v>#DIV/0!</v>
      </c>
      <c r="Q1601" t="str">
        <f t="shared" si="146"/>
        <v>photography</v>
      </c>
      <c r="R1601" t="str">
        <f t="shared" si="147"/>
        <v>places</v>
      </c>
      <c r="S1601" s="10">
        <f t="shared" si="148"/>
        <v>42438.53907407407</v>
      </c>
      <c r="T1601" s="10">
        <f t="shared" si="149"/>
        <v>42468.497407407413</v>
      </c>
    </row>
    <row r="1602" spans="1:20" ht="42.6" customHeight="1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5">
        <f t="shared" si="144"/>
        <v>7.3400000000000007E-2</v>
      </c>
      <c r="P1602" s="6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10">
        <f t="shared" si="148"/>
        <v>41791.057314814818</v>
      </c>
      <c r="T1602" s="10">
        <f t="shared" si="149"/>
        <v>41835.21597222222</v>
      </c>
    </row>
    <row r="1603" spans="1:20" ht="42.6" hidden="1" customHeight="1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5">
        <f t="shared" ref="O1603:O1666" si="150">E1603/D1603</f>
        <v>1.082492</v>
      </c>
      <c r="P1603" s="6">
        <f t="shared" ref="P1603:P1666" si="151">E1603/L1603</f>
        <v>48.325535714285714</v>
      </c>
      <c r="Q1603" t="str">
        <f t="shared" ref="Q1603:Q1666" si="152">LEFT(N1603,(FIND("/",N1603))-1)</f>
        <v>music</v>
      </c>
      <c r="R1603" t="str">
        <f t="shared" ref="R1603:R1666" si="153">RIGHT(N1603,LEN(N1603)-FIND("/",N1603))</f>
        <v>rock</v>
      </c>
      <c r="S1603" s="10">
        <f t="shared" ref="S1603:S1666" si="154">(((J1603/60)/60)/24)+DATE(1970,1,1)</f>
        <v>40638.092974537038</v>
      </c>
      <c r="T1603" s="10">
        <f t="shared" ref="T1603:T1666" si="155">(((I1603/60)/60)/24)+DATE(1970,1,1)</f>
        <v>40668.092974537038</v>
      </c>
    </row>
    <row r="1604" spans="1:20" ht="42.6" hidden="1" customHeight="1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5">
        <f t="shared" si="150"/>
        <v>1.0016666666666667</v>
      </c>
      <c r="P1604" s="6">
        <f t="shared" si="151"/>
        <v>46.953125</v>
      </c>
      <c r="Q1604" t="str">
        <f t="shared" si="152"/>
        <v>music</v>
      </c>
      <c r="R1604" t="str">
        <f t="shared" si="153"/>
        <v>rock</v>
      </c>
      <c r="S1604" s="10">
        <f t="shared" si="154"/>
        <v>40788.297650462962</v>
      </c>
      <c r="T1604" s="10">
        <f t="shared" si="155"/>
        <v>40830.958333333336</v>
      </c>
    </row>
    <row r="1605" spans="1:20" ht="42.6" hidden="1" customHeight="1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5">
        <f t="shared" si="150"/>
        <v>1.0003299999999999</v>
      </c>
      <c r="P1605" s="6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10">
        <f t="shared" si="154"/>
        <v>40876.169664351852</v>
      </c>
      <c r="T1605" s="10">
        <f t="shared" si="155"/>
        <v>40936.169664351852</v>
      </c>
    </row>
    <row r="1606" spans="1:20" ht="42.6" hidden="1" customHeight="1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5">
        <f t="shared" si="150"/>
        <v>1.2210714285714286</v>
      </c>
      <c r="P1606" s="6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10">
        <f t="shared" si="154"/>
        <v>40945.845312500001</v>
      </c>
      <c r="T1606" s="10">
        <f t="shared" si="155"/>
        <v>40985.80364583333</v>
      </c>
    </row>
    <row r="1607" spans="1:20" ht="42.6" hidden="1" customHeight="1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5">
        <f t="shared" si="150"/>
        <v>1.0069333333333335</v>
      </c>
      <c r="P1607" s="6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10">
        <f t="shared" si="154"/>
        <v>40747.012881944444</v>
      </c>
      <c r="T1607" s="10">
        <f t="shared" si="155"/>
        <v>40756.291666666664</v>
      </c>
    </row>
    <row r="1608" spans="1:20" ht="42.6" hidden="1" customHeight="1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5">
        <f t="shared" si="150"/>
        <v>1.01004125</v>
      </c>
      <c r="P1608" s="6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10">
        <f t="shared" si="154"/>
        <v>40536.111550925925</v>
      </c>
      <c r="T1608" s="10">
        <f t="shared" si="155"/>
        <v>40626.069884259261</v>
      </c>
    </row>
    <row r="1609" spans="1:20" ht="42.6" hidden="1" customHeight="1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5">
        <f t="shared" si="150"/>
        <v>1.4511000000000001</v>
      </c>
      <c r="P1609" s="6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10">
        <f t="shared" si="154"/>
        <v>41053.80846064815</v>
      </c>
      <c r="T1609" s="10">
        <f t="shared" si="155"/>
        <v>41074.80846064815</v>
      </c>
    </row>
    <row r="1610" spans="1:20" ht="42.6" hidden="1" customHeight="1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5">
        <f t="shared" si="150"/>
        <v>1.0125</v>
      </c>
      <c r="P1610" s="6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10">
        <f t="shared" si="154"/>
        <v>41607.83085648148</v>
      </c>
      <c r="T1610" s="10">
        <f t="shared" si="155"/>
        <v>41640.226388888892</v>
      </c>
    </row>
    <row r="1611" spans="1:20" ht="42.6" hidden="1" customHeight="1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5">
        <f t="shared" si="150"/>
        <v>1.1833333333333333</v>
      </c>
      <c r="P1611" s="6">
        <f t="shared" si="151"/>
        <v>443.75</v>
      </c>
      <c r="Q1611" t="str">
        <f t="shared" si="152"/>
        <v>music</v>
      </c>
      <c r="R1611" t="str">
        <f t="shared" si="153"/>
        <v>rock</v>
      </c>
      <c r="S1611" s="10">
        <f t="shared" si="154"/>
        <v>40796.001261574071</v>
      </c>
      <c r="T1611" s="10">
        <f t="shared" si="155"/>
        <v>40849.333333333336</v>
      </c>
    </row>
    <row r="1612" spans="1:20" ht="42.6" hidden="1" customHeight="1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5">
        <f t="shared" si="150"/>
        <v>2.7185000000000001</v>
      </c>
      <c r="P1612" s="6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10">
        <f t="shared" si="154"/>
        <v>41228.924884259257</v>
      </c>
      <c r="T1612" s="10">
        <f t="shared" si="155"/>
        <v>41258.924884259257</v>
      </c>
    </row>
    <row r="1613" spans="1:20" ht="42.6" hidden="1" customHeight="1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5">
        <f t="shared" si="150"/>
        <v>1.25125</v>
      </c>
      <c r="P1613" s="6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10">
        <f t="shared" si="154"/>
        <v>41409.00037037037</v>
      </c>
      <c r="T1613" s="10">
        <f t="shared" si="155"/>
        <v>41430.00037037037</v>
      </c>
    </row>
    <row r="1614" spans="1:20" ht="42.6" hidden="1" customHeight="1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5">
        <f t="shared" si="150"/>
        <v>1.1000000000000001</v>
      </c>
      <c r="P1614" s="6">
        <f t="shared" si="151"/>
        <v>50</v>
      </c>
      <c r="Q1614" t="str">
        <f t="shared" si="152"/>
        <v>music</v>
      </c>
      <c r="R1614" t="str">
        <f t="shared" si="153"/>
        <v>rock</v>
      </c>
      <c r="S1614" s="10">
        <f t="shared" si="154"/>
        <v>41246.874814814815</v>
      </c>
      <c r="T1614" s="10">
        <f t="shared" si="155"/>
        <v>41276.874814814815</v>
      </c>
    </row>
    <row r="1615" spans="1:20" ht="42.6" hidden="1" customHeight="1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5">
        <f t="shared" si="150"/>
        <v>1.0149999999999999</v>
      </c>
      <c r="P1615" s="6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10">
        <f t="shared" si="154"/>
        <v>41082.069467592592</v>
      </c>
      <c r="T1615" s="10">
        <f t="shared" si="155"/>
        <v>41112.069467592592</v>
      </c>
    </row>
    <row r="1616" spans="1:20" ht="42.6" hidden="1" customHeight="1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5">
        <f t="shared" si="150"/>
        <v>1.0269999999999999</v>
      </c>
      <c r="P1616" s="6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10">
        <f t="shared" si="154"/>
        <v>41794.981122685182</v>
      </c>
      <c r="T1616" s="10">
        <f t="shared" si="155"/>
        <v>41854.708333333336</v>
      </c>
    </row>
    <row r="1617" spans="1:20" ht="42.6" hidden="1" customHeight="1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5">
        <f t="shared" si="150"/>
        <v>1.1412500000000001</v>
      </c>
      <c r="P1617" s="6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10">
        <f t="shared" si="154"/>
        <v>40845.050879629627</v>
      </c>
      <c r="T1617" s="10">
        <f t="shared" si="155"/>
        <v>40890.092546296299</v>
      </c>
    </row>
    <row r="1618" spans="1:20" ht="42.6" hidden="1" customHeight="1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5">
        <f t="shared" si="150"/>
        <v>1.042</v>
      </c>
      <c r="P1618" s="6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10">
        <f t="shared" si="154"/>
        <v>41194.715520833335</v>
      </c>
      <c r="T1618" s="10">
        <f t="shared" si="155"/>
        <v>41235.916666666664</v>
      </c>
    </row>
    <row r="1619" spans="1:20" ht="42.6" hidden="1" customHeight="1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5">
        <f t="shared" si="150"/>
        <v>1.4585714285714286</v>
      </c>
      <c r="P1619" s="6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10">
        <f t="shared" si="154"/>
        <v>41546.664212962962</v>
      </c>
      <c r="T1619" s="10">
        <f t="shared" si="155"/>
        <v>41579.791666666664</v>
      </c>
    </row>
    <row r="1620" spans="1:20" ht="42.6" hidden="1" customHeight="1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5">
        <f t="shared" si="150"/>
        <v>1.0506666666666666</v>
      </c>
      <c r="P1620" s="6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10">
        <f t="shared" si="154"/>
        <v>41301.654340277775</v>
      </c>
      <c r="T1620" s="10">
        <f t="shared" si="155"/>
        <v>41341.654340277775</v>
      </c>
    </row>
    <row r="1621" spans="1:20" ht="42.6" hidden="1" customHeight="1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5">
        <f t="shared" si="150"/>
        <v>1.3333333333333333</v>
      </c>
      <c r="P1621" s="6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10">
        <f t="shared" si="154"/>
        <v>41876.18618055556</v>
      </c>
      <c r="T1621" s="10">
        <f t="shared" si="155"/>
        <v>41897.18618055556</v>
      </c>
    </row>
    <row r="1622" spans="1:20" ht="42.6" hidden="1" customHeight="1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5">
        <f t="shared" si="150"/>
        <v>1.1299999999999999</v>
      </c>
      <c r="P1622" s="6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10">
        <f t="shared" si="154"/>
        <v>41321.339583333334</v>
      </c>
      <c r="T1622" s="10">
        <f t="shared" si="155"/>
        <v>41328.339583333334</v>
      </c>
    </row>
    <row r="1623" spans="1:20" ht="42.6" hidden="1" customHeight="1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5">
        <f t="shared" si="150"/>
        <v>1.212</v>
      </c>
      <c r="P1623" s="6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10">
        <f t="shared" si="154"/>
        <v>41003.60665509259</v>
      </c>
      <c r="T1623" s="10">
        <f t="shared" si="155"/>
        <v>41057.165972222225</v>
      </c>
    </row>
    <row r="1624" spans="1:20" ht="42.6" hidden="1" customHeight="1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5">
        <f t="shared" si="150"/>
        <v>1.0172463768115942</v>
      </c>
      <c r="P1624" s="6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10">
        <f t="shared" si="154"/>
        <v>41950.29483796296</v>
      </c>
      <c r="T1624" s="10">
        <f t="shared" si="155"/>
        <v>41990.332638888889</v>
      </c>
    </row>
    <row r="1625" spans="1:20" ht="42.6" hidden="1" customHeight="1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5">
        <f t="shared" si="150"/>
        <v>1.0106666666666666</v>
      </c>
      <c r="P1625" s="6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10">
        <f t="shared" si="154"/>
        <v>41453.688530092593</v>
      </c>
      <c r="T1625" s="10">
        <f t="shared" si="155"/>
        <v>41513.688530092593</v>
      </c>
    </row>
    <row r="1626" spans="1:20" ht="42.6" hidden="1" customHeight="1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5">
        <f t="shared" si="150"/>
        <v>1.18</v>
      </c>
      <c r="P1626" s="6">
        <f t="shared" si="151"/>
        <v>47.2</v>
      </c>
      <c r="Q1626" t="str">
        <f t="shared" si="152"/>
        <v>music</v>
      </c>
      <c r="R1626" t="str">
        <f t="shared" si="153"/>
        <v>rock</v>
      </c>
      <c r="S1626" s="10">
        <f t="shared" si="154"/>
        <v>41243.367303240739</v>
      </c>
      <c r="T1626" s="10">
        <f t="shared" si="155"/>
        <v>41283.367303240739</v>
      </c>
    </row>
    <row r="1627" spans="1:20" ht="42.6" hidden="1" customHeight="1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5">
        <f t="shared" si="150"/>
        <v>1.5533333333333332</v>
      </c>
      <c r="P1627" s="6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10">
        <f t="shared" si="154"/>
        <v>41135.699687500004</v>
      </c>
      <c r="T1627" s="10">
        <f t="shared" si="155"/>
        <v>41163.699687500004</v>
      </c>
    </row>
    <row r="1628" spans="1:20" ht="42.6" hidden="1" customHeight="1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5">
        <f t="shared" si="150"/>
        <v>1.0118750000000001</v>
      </c>
      <c r="P1628" s="6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10">
        <f t="shared" si="154"/>
        <v>41579.847997685189</v>
      </c>
      <c r="T1628" s="10">
        <f t="shared" si="155"/>
        <v>41609.889664351853</v>
      </c>
    </row>
    <row r="1629" spans="1:20" ht="42.6" hidden="1" customHeight="1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5">
        <f t="shared" si="150"/>
        <v>1.17</v>
      </c>
      <c r="P1629" s="6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10">
        <f t="shared" si="154"/>
        <v>41205.707048611112</v>
      </c>
      <c r="T1629" s="10">
        <f t="shared" si="155"/>
        <v>41239.207638888889</v>
      </c>
    </row>
    <row r="1630" spans="1:20" ht="42.6" hidden="1" customHeight="1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5">
        <f t="shared" si="150"/>
        <v>1.00925</v>
      </c>
      <c r="P1630" s="6">
        <f t="shared" si="151"/>
        <v>45.875</v>
      </c>
      <c r="Q1630" t="str">
        <f t="shared" si="152"/>
        <v>music</v>
      </c>
      <c r="R1630" t="str">
        <f t="shared" si="153"/>
        <v>rock</v>
      </c>
      <c r="S1630" s="10">
        <f t="shared" si="154"/>
        <v>41774.737060185187</v>
      </c>
      <c r="T1630" s="10">
        <f t="shared" si="155"/>
        <v>41807.737060185187</v>
      </c>
    </row>
    <row r="1631" spans="1:20" ht="42.6" hidden="1" customHeight="1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5">
        <f t="shared" si="150"/>
        <v>1.0366666666666666</v>
      </c>
      <c r="P1631" s="6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10">
        <f t="shared" si="154"/>
        <v>41645.867280092592</v>
      </c>
      <c r="T1631" s="10">
        <f t="shared" si="155"/>
        <v>41690.867280092592</v>
      </c>
    </row>
    <row r="1632" spans="1:20" ht="42.6" hidden="1" customHeight="1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5">
        <f t="shared" si="150"/>
        <v>2.6524999999999999</v>
      </c>
      <c r="P1632" s="6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10">
        <f t="shared" si="154"/>
        <v>40939.837673611109</v>
      </c>
      <c r="T1632" s="10">
        <f t="shared" si="155"/>
        <v>40970.290972222225</v>
      </c>
    </row>
    <row r="1633" spans="1:20" ht="42.6" hidden="1" customHeight="1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5">
        <f t="shared" si="150"/>
        <v>1.5590999999999999</v>
      </c>
      <c r="P1633" s="6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10">
        <f t="shared" si="154"/>
        <v>41164.859502314815</v>
      </c>
      <c r="T1633" s="10">
        <f t="shared" si="155"/>
        <v>41194.859502314815</v>
      </c>
    </row>
    <row r="1634" spans="1:20" ht="42.6" hidden="1" customHeight="1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5">
        <f t="shared" si="150"/>
        <v>1.0162500000000001</v>
      </c>
      <c r="P1634" s="6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10">
        <f t="shared" si="154"/>
        <v>40750.340902777774</v>
      </c>
      <c r="T1634" s="10">
        <f t="shared" si="155"/>
        <v>40810.340902777774</v>
      </c>
    </row>
    <row r="1635" spans="1:20" ht="42.6" hidden="1" customHeight="1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5">
        <f t="shared" si="150"/>
        <v>1</v>
      </c>
      <c r="P1635" s="6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10">
        <f t="shared" si="154"/>
        <v>40896.883750000001</v>
      </c>
      <c r="T1635" s="10">
        <f t="shared" si="155"/>
        <v>40924.208333333336</v>
      </c>
    </row>
    <row r="1636" spans="1:20" ht="42.6" hidden="1" customHeight="1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5">
        <f t="shared" si="150"/>
        <v>1.0049999999999999</v>
      </c>
      <c r="P1636" s="6">
        <f t="shared" si="151"/>
        <v>62.8125</v>
      </c>
      <c r="Q1636" t="str">
        <f t="shared" si="152"/>
        <v>music</v>
      </c>
      <c r="R1636" t="str">
        <f t="shared" si="153"/>
        <v>rock</v>
      </c>
      <c r="S1636" s="10">
        <f t="shared" si="154"/>
        <v>40658.189826388887</v>
      </c>
      <c r="T1636" s="10">
        <f t="shared" si="155"/>
        <v>40696.249305555553</v>
      </c>
    </row>
    <row r="1637" spans="1:20" ht="42.6" hidden="1" customHeight="1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5">
        <f t="shared" si="150"/>
        <v>1.2529999999999999</v>
      </c>
      <c r="P1637" s="6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10">
        <f t="shared" si="154"/>
        <v>42502.868761574078</v>
      </c>
      <c r="T1637" s="10">
        <f t="shared" si="155"/>
        <v>42562.868761574078</v>
      </c>
    </row>
    <row r="1638" spans="1:20" ht="42.6" hidden="1" customHeight="1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5">
        <f t="shared" si="150"/>
        <v>1.0355555555555556</v>
      </c>
      <c r="P1638" s="6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10">
        <f t="shared" si="154"/>
        <v>40663.08666666667</v>
      </c>
      <c r="T1638" s="10">
        <f t="shared" si="155"/>
        <v>40706.166666666664</v>
      </c>
    </row>
    <row r="1639" spans="1:20" ht="42.6" hidden="1" customHeight="1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5">
        <f t="shared" si="150"/>
        <v>1.038</v>
      </c>
      <c r="P1639" s="6">
        <f t="shared" si="151"/>
        <v>34.6</v>
      </c>
      <c r="Q1639" t="str">
        <f t="shared" si="152"/>
        <v>music</v>
      </c>
      <c r="R1639" t="str">
        <f t="shared" si="153"/>
        <v>rock</v>
      </c>
      <c r="S1639" s="10">
        <f t="shared" si="154"/>
        <v>40122.751620370371</v>
      </c>
      <c r="T1639" s="10">
        <f t="shared" si="155"/>
        <v>40178.98541666667</v>
      </c>
    </row>
    <row r="1640" spans="1:20" ht="42.6" hidden="1" customHeight="1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5">
        <f t="shared" si="150"/>
        <v>1.05</v>
      </c>
      <c r="P1640" s="6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10">
        <f t="shared" si="154"/>
        <v>41288.68712962963</v>
      </c>
      <c r="T1640" s="10">
        <f t="shared" si="155"/>
        <v>41333.892361111109</v>
      </c>
    </row>
    <row r="1641" spans="1:20" ht="42.6" hidden="1" customHeight="1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5">
        <f t="shared" si="150"/>
        <v>1</v>
      </c>
      <c r="P1641" s="6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10">
        <f t="shared" si="154"/>
        <v>40941.652372685188</v>
      </c>
      <c r="T1641" s="10">
        <f t="shared" si="155"/>
        <v>40971.652372685188</v>
      </c>
    </row>
    <row r="1642" spans="1:20" ht="42.6" hidden="1" customHeight="1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5">
        <f t="shared" si="150"/>
        <v>1.6986000000000001</v>
      </c>
      <c r="P1642" s="6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10">
        <f t="shared" si="154"/>
        <v>40379.23096064815</v>
      </c>
      <c r="T1642" s="10">
        <f t="shared" si="155"/>
        <v>40393.082638888889</v>
      </c>
    </row>
    <row r="1643" spans="1:20" ht="42.6" hidden="1" customHeight="1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5">
        <f t="shared" si="150"/>
        <v>1.014</v>
      </c>
      <c r="P1643" s="6">
        <f t="shared" si="151"/>
        <v>97.5</v>
      </c>
      <c r="Q1643" t="str">
        <f t="shared" si="152"/>
        <v>music</v>
      </c>
      <c r="R1643" t="str">
        <f t="shared" si="153"/>
        <v>pop</v>
      </c>
      <c r="S1643" s="10">
        <f t="shared" si="154"/>
        <v>41962.596574074079</v>
      </c>
      <c r="T1643" s="10">
        <f t="shared" si="155"/>
        <v>41992.596574074079</v>
      </c>
    </row>
    <row r="1644" spans="1:20" ht="42.6" hidden="1" customHeight="1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5">
        <f t="shared" si="150"/>
        <v>1</v>
      </c>
      <c r="P1644" s="6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10">
        <f t="shared" si="154"/>
        <v>40688.024618055555</v>
      </c>
      <c r="T1644" s="10">
        <f t="shared" si="155"/>
        <v>40708.024618055555</v>
      </c>
    </row>
    <row r="1645" spans="1:20" ht="42.6" hidden="1" customHeight="1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5">
        <f t="shared" si="150"/>
        <v>1.2470000000000001</v>
      </c>
      <c r="P1645" s="6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10">
        <f t="shared" si="154"/>
        <v>41146.824212962965</v>
      </c>
      <c r="T1645" s="10">
        <f t="shared" si="155"/>
        <v>41176.824212962965</v>
      </c>
    </row>
    <row r="1646" spans="1:20" ht="42.6" hidden="1" customHeight="1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5">
        <f t="shared" si="150"/>
        <v>1.095</v>
      </c>
      <c r="P1646" s="6">
        <f t="shared" si="151"/>
        <v>85.546875</v>
      </c>
      <c r="Q1646" t="str">
        <f t="shared" si="152"/>
        <v>music</v>
      </c>
      <c r="R1646" t="str">
        <f t="shared" si="153"/>
        <v>pop</v>
      </c>
      <c r="S1646" s="10">
        <f t="shared" si="154"/>
        <v>41175.05972222222</v>
      </c>
      <c r="T1646" s="10">
        <f t="shared" si="155"/>
        <v>41235.101388888892</v>
      </c>
    </row>
    <row r="1647" spans="1:20" ht="42.6" hidden="1" customHeight="1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5">
        <f t="shared" si="150"/>
        <v>1.1080000000000001</v>
      </c>
      <c r="P1647" s="6">
        <f t="shared" si="151"/>
        <v>554</v>
      </c>
      <c r="Q1647" t="str">
        <f t="shared" si="152"/>
        <v>music</v>
      </c>
      <c r="R1647" t="str">
        <f t="shared" si="153"/>
        <v>pop</v>
      </c>
      <c r="S1647" s="10">
        <f t="shared" si="154"/>
        <v>41521.617361111108</v>
      </c>
      <c r="T1647" s="10">
        <f t="shared" si="155"/>
        <v>41535.617361111108</v>
      </c>
    </row>
    <row r="1648" spans="1:20" ht="42.6" hidden="1" customHeight="1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5">
        <f t="shared" si="150"/>
        <v>1.1020000000000001</v>
      </c>
      <c r="P1648" s="6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10">
        <f t="shared" si="154"/>
        <v>41833.450266203705</v>
      </c>
      <c r="T1648" s="10">
        <f t="shared" si="155"/>
        <v>41865.757638888892</v>
      </c>
    </row>
    <row r="1649" spans="1:20" ht="42.6" hidden="1" customHeight="1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5">
        <f t="shared" si="150"/>
        <v>1.0471999999999999</v>
      </c>
      <c r="P1649" s="6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10">
        <f t="shared" si="154"/>
        <v>41039.409456018519</v>
      </c>
      <c r="T1649" s="10">
        <f t="shared" si="155"/>
        <v>41069.409456018519</v>
      </c>
    </row>
    <row r="1650" spans="1:20" ht="42.6" hidden="1" customHeight="1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5">
        <f t="shared" si="150"/>
        <v>1.2526086956521738</v>
      </c>
      <c r="P1650" s="6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10">
        <f t="shared" si="154"/>
        <v>40592.704652777778</v>
      </c>
      <c r="T1650" s="10">
        <f t="shared" si="155"/>
        <v>40622.662986111114</v>
      </c>
    </row>
    <row r="1651" spans="1:20" ht="42.6" hidden="1" customHeight="1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5">
        <f t="shared" si="150"/>
        <v>1.0058763157894737</v>
      </c>
      <c r="P1651" s="6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10">
        <f t="shared" si="154"/>
        <v>41737.684664351851</v>
      </c>
      <c r="T1651" s="10">
        <f t="shared" si="155"/>
        <v>41782.684664351851</v>
      </c>
    </row>
    <row r="1652" spans="1:20" ht="42.6" hidden="1" customHeight="1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5">
        <f t="shared" si="150"/>
        <v>1.4155</v>
      </c>
      <c r="P1652" s="6">
        <f t="shared" si="151"/>
        <v>88.46875</v>
      </c>
      <c r="Q1652" t="str">
        <f t="shared" si="152"/>
        <v>music</v>
      </c>
      <c r="R1652" t="str">
        <f t="shared" si="153"/>
        <v>pop</v>
      </c>
      <c r="S1652" s="10">
        <f t="shared" si="154"/>
        <v>41526.435613425929</v>
      </c>
      <c r="T1652" s="10">
        <f t="shared" si="155"/>
        <v>41556.435613425929</v>
      </c>
    </row>
    <row r="1653" spans="1:20" ht="42.6" hidden="1" customHeight="1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5">
        <f t="shared" si="150"/>
        <v>1.0075000000000001</v>
      </c>
      <c r="P1653" s="6">
        <f t="shared" si="151"/>
        <v>100.75</v>
      </c>
      <c r="Q1653" t="str">
        <f t="shared" si="152"/>
        <v>music</v>
      </c>
      <c r="R1653" t="str">
        <f t="shared" si="153"/>
        <v>pop</v>
      </c>
      <c r="S1653" s="10">
        <f t="shared" si="154"/>
        <v>40625.900694444441</v>
      </c>
      <c r="T1653" s="10">
        <f t="shared" si="155"/>
        <v>40659.290972222225</v>
      </c>
    </row>
    <row r="1654" spans="1:20" ht="42.6" hidden="1" customHeight="1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5">
        <f t="shared" si="150"/>
        <v>1.0066666666666666</v>
      </c>
      <c r="P1654" s="6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10">
        <f t="shared" si="154"/>
        <v>41572.492974537039</v>
      </c>
      <c r="T1654" s="10">
        <f t="shared" si="155"/>
        <v>41602.534641203703</v>
      </c>
    </row>
    <row r="1655" spans="1:20" ht="42.6" hidden="1" customHeight="1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5">
        <f t="shared" si="150"/>
        <v>1.7423040000000001</v>
      </c>
      <c r="P1655" s="6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10">
        <f t="shared" si="154"/>
        <v>40626.834444444445</v>
      </c>
      <c r="T1655" s="10">
        <f t="shared" si="155"/>
        <v>40657.834444444445</v>
      </c>
    </row>
    <row r="1656" spans="1:20" ht="42.6" hidden="1" customHeight="1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5">
        <f t="shared" si="150"/>
        <v>1.199090909090909</v>
      </c>
      <c r="P1656" s="6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10">
        <f t="shared" si="154"/>
        <v>40987.890740740739</v>
      </c>
      <c r="T1656" s="10">
        <f t="shared" si="155"/>
        <v>41017.890740740739</v>
      </c>
    </row>
    <row r="1657" spans="1:20" ht="42.6" hidden="1" customHeight="1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5">
        <f t="shared" si="150"/>
        <v>1.4286666666666668</v>
      </c>
      <c r="P1657" s="6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10">
        <f t="shared" si="154"/>
        <v>40974.791898148149</v>
      </c>
      <c r="T1657" s="10">
        <f t="shared" si="155"/>
        <v>41004.750231481477</v>
      </c>
    </row>
    <row r="1658" spans="1:20" ht="42.6" hidden="1" customHeight="1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5">
        <f t="shared" si="150"/>
        <v>1.0033493333333334</v>
      </c>
      <c r="P1658" s="6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10">
        <f t="shared" si="154"/>
        <v>41226.928842592592</v>
      </c>
      <c r="T1658" s="10">
        <f t="shared" si="155"/>
        <v>41256.928842592592</v>
      </c>
    </row>
    <row r="1659" spans="1:20" ht="42.6" hidden="1" customHeight="1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5">
        <f t="shared" si="150"/>
        <v>1.0493380000000001</v>
      </c>
      <c r="P1659" s="6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10">
        <f t="shared" si="154"/>
        <v>41023.782037037039</v>
      </c>
      <c r="T1659" s="10">
        <f t="shared" si="155"/>
        <v>41053.782037037039</v>
      </c>
    </row>
    <row r="1660" spans="1:20" ht="42.6" hidden="1" customHeight="1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5">
        <f t="shared" si="150"/>
        <v>1.3223333333333334</v>
      </c>
      <c r="P1660" s="6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10">
        <f t="shared" si="154"/>
        <v>41223.22184027778</v>
      </c>
      <c r="T1660" s="10">
        <f t="shared" si="155"/>
        <v>41261.597222222219</v>
      </c>
    </row>
    <row r="1661" spans="1:20" ht="42.6" hidden="1" customHeight="1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5">
        <f t="shared" si="150"/>
        <v>1.1279999999999999</v>
      </c>
      <c r="P1661" s="6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10">
        <f t="shared" si="154"/>
        <v>41596.913437499999</v>
      </c>
      <c r="T1661" s="10">
        <f t="shared" si="155"/>
        <v>41625.5</v>
      </c>
    </row>
    <row r="1662" spans="1:20" ht="42.6" hidden="1" customHeight="1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5">
        <f t="shared" si="150"/>
        <v>12.5375</v>
      </c>
      <c r="P1662" s="6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10">
        <f t="shared" si="154"/>
        <v>42459.693865740745</v>
      </c>
      <c r="T1662" s="10">
        <f t="shared" si="155"/>
        <v>42490.915972222225</v>
      </c>
    </row>
    <row r="1663" spans="1:20" ht="42.6" hidden="1" customHeight="1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5">
        <f t="shared" si="150"/>
        <v>1.0250632911392406</v>
      </c>
      <c r="P1663" s="6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10">
        <f t="shared" si="154"/>
        <v>42343.998043981483</v>
      </c>
      <c r="T1663" s="10">
        <f t="shared" si="155"/>
        <v>42386.875</v>
      </c>
    </row>
    <row r="1664" spans="1:20" ht="42.6" hidden="1" customHeight="1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5">
        <f t="shared" si="150"/>
        <v>1.026375</v>
      </c>
      <c r="P1664" s="6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10">
        <f t="shared" si="154"/>
        <v>40848.198333333334</v>
      </c>
      <c r="T1664" s="10">
        <f t="shared" si="155"/>
        <v>40908.239999999998</v>
      </c>
    </row>
    <row r="1665" spans="1:20" ht="42.6" hidden="1" customHeight="1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5">
        <f t="shared" si="150"/>
        <v>1.08</v>
      </c>
      <c r="P1665" s="6">
        <f t="shared" si="151"/>
        <v>33.75</v>
      </c>
      <c r="Q1665" t="str">
        <f t="shared" si="152"/>
        <v>music</v>
      </c>
      <c r="R1665" t="str">
        <f t="shared" si="153"/>
        <v>pop</v>
      </c>
      <c r="S1665" s="10">
        <f t="shared" si="154"/>
        <v>42006.02207175926</v>
      </c>
      <c r="T1665" s="10">
        <f t="shared" si="155"/>
        <v>42036.02207175926</v>
      </c>
    </row>
    <row r="1666" spans="1:20" ht="42.6" hidden="1" customHeight="1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5">
        <f t="shared" si="150"/>
        <v>1.2240879999999998</v>
      </c>
      <c r="P1666" s="6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10">
        <f t="shared" si="154"/>
        <v>40939.761782407404</v>
      </c>
      <c r="T1666" s="10">
        <f t="shared" si="155"/>
        <v>40984.165972222225</v>
      </c>
    </row>
    <row r="1667" spans="1:20" ht="42.6" hidden="1" customHeight="1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5">
        <f t="shared" ref="O1667:O1730" si="156">E1667/D1667</f>
        <v>1.1945714285714286</v>
      </c>
      <c r="P1667" s="6">
        <f t="shared" ref="P1667:P1730" si="157">E1667/L1667</f>
        <v>44.956989247311824</v>
      </c>
      <c r="Q1667" t="str">
        <f t="shared" ref="Q1667:Q1730" si="158">LEFT(N1667,(FIND("/",N1667))-1)</f>
        <v>music</v>
      </c>
      <c r="R1667" t="str">
        <f t="shared" ref="R1667:R1730" si="159">RIGHT(N1667,LEN(N1667)-FIND("/",N1667))</f>
        <v>pop</v>
      </c>
      <c r="S1667" s="10">
        <f t="shared" ref="S1667:S1730" si="160">(((J1667/60)/60)/24)+DATE(1970,1,1)</f>
        <v>40564.649456018517</v>
      </c>
      <c r="T1667" s="10">
        <f t="shared" ref="T1667:T1730" si="161">(((I1667/60)/60)/24)+DATE(1970,1,1)</f>
        <v>40596.125</v>
      </c>
    </row>
    <row r="1668" spans="1:20" ht="42.6" hidden="1" customHeight="1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5">
        <f t="shared" si="156"/>
        <v>1.6088</v>
      </c>
      <c r="P1668" s="6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10">
        <f t="shared" si="160"/>
        <v>41331.253159722226</v>
      </c>
      <c r="T1668" s="10">
        <f t="shared" si="161"/>
        <v>41361.211493055554</v>
      </c>
    </row>
    <row r="1669" spans="1:20" ht="42.6" hidden="1" customHeight="1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5">
        <f t="shared" si="156"/>
        <v>1.2685294117647059</v>
      </c>
      <c r="P1669" s="6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10">
        <f t="shared" si="160"/>
        <v>41682.0705787037</v>
      </c>
      <c r="T1669" s="10">
        <f t="shared" si="161"/>
        <v>41709.290972222225</v>
      </c>
    </row>
    <row r="1670" spans="1:20" ht="42.6" hidden="1" customHeight="1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5">
        <f t="shared" si="156"/>
        <v>1.026375</v>
      </c>
      <c r="P1670" s="6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10">
        <f t="shared" si="160"/>
        <v>40845.14975694444</v>
      </c>
      <c r="T1670" s="10">
        <f t="shared" si="161"/>
        <v>40875.191423611112</v>
      </c>
    </row>
    <row r="1671" spans="1:20" ht="42.6" hidden="1" customHeight="1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5">
        <f t="shared" si="156"/>
        <v>1.3975</v>
      </c>
      <c r="P1671" s="6">
        <f t="shared" si="157"/>
        <v>53.75</v>
      </c>
      <c r="Q1671" t="str">
        <f t="shared" si="158"/>
        <v>music</v>
      </c>
      <c r="R1671" t="str">
        <f t="shared" si="159"/>
        <v>pop</v>
      </c>
      <c r="S1671" s="10">
        <f t="shared" si="160"/>
        <v>42461.885138888887</v>
      </c>
      <c r="T1671" s="10">
        <f t="shared" si="161"/>
        <v>42521.885138888887</v>
      </c>
    </row>
    <row r="1672" spans="1:20" ht="42.6" hidden="1" customHeight="1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5">
        <f t="shared" si="156"/>
        <v>1.026</v>
      </c>
      <c r="P1672" s="6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10">
        <f t="shared" si="160"/>
        <v>40313.930543981485</v>
      </c>
      <c r="T1672" s="10">
        <f t="shared" si="161"/>
        <v>40364.166666666664</v>
      </c>
    </row>
    <row r="1673" spans="1:20" ht="42.6" hidden="1" customHeight="1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5">
        <f t="shared" si="156"/>
        <v>1.0067349999999999</v>
      </c>
      <c r="P1673" s="6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10">
        <f t="shared" si="160"/>
        <v>42553.54414351852</v>
      </c>
      <c r="T1673" s="10">
        <f t="shared" si="161"/>
        <v>42583.54414351852</v>
      </c>
    </row>
    <row r="1674" spans="1:20" ht="42.6" hidden="1" customHeight="1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5">
        <f t="shared" si="156"/>
        <v>1.1294117647058823</v>
      </c>
      <c r="P1674" s="6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10">
        <f t="shared" si="160"/>
        <v>41034.656597222223</v>
      </c>
      <c r="T1674" s="10">
        <f t="shared" si="161"/>
        <v>41064.656597222223</v>
      </c>
    </row>
    <row r="1675" spans="1:20" ht="42.6" hidden="1" customHeight="1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5">
        <f t="shared" si="156"/>
        <v>1.2809523809523808</v>
      </c>
      <c r="P1675" s="6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10">
        <f t="shared" si="160"/>
        <v>42039.878379629634</v>
      </c>
      <c r="T1675" s="10">
        <f t="shared" si="161"/>
        <v>42069.878379629634</v>
      </c>
    </row>
    <row r="1676" spans="1:20" ht="42.6" hidden="1" customHeight="1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5">
        <f t="shared" si="156"/>
        <v>2.0169999999999999</v>
      </c>
      <c r="P1676" s="6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10">
        <f t="shared" si="160"/>
        <v>42569.605393518519</v>
      </c>
      <c r="T1676" s="10">
        <f t="shared" si="161"/>
        <v>42600.290972222225</v>
      </c>
    </row>
    <row r="1677" spans="1:20" ht="42.6" hidden="1" customHeight="1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5">
        <f t="shared" si="156"/>
        <v>1.37416</v>
      </c>
      <c r="P1677" s="6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10">
        <f t="shared" si="160"/>
        <v>40802.733101851853</v>
      </c>
      <c r="T1677" s="10">
        <f t="shared" si="161"/>
        <v>40832.918749999997</v>
      </c>
    </row>
    <row r="1678" spans="1:20" ht="42.6" hidden="1" customHeight="1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5">
        <f t="shared" si="156"/>
        <v>1.1533333333333333</v>
      </c>
      <c r="P1678" s="6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10">
        <f t="shared" si="160"/>
        <v>40973.72623842593</v>
      </c>
      <c r="T1678" s="10">
        <f t="shared" si="161"/>
        <v>41020.165972222225</v>
      </c>
    </row>
    <row r="1679" spans="1:20" ht="42.6" hidden="1" customHeight="1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5">
        <f t="shared" si="156"/>
        <v>1.1166666666666667</v>
      </c>
      <c r="P1679" s="6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10">
        <f t="shared" si="160"/>
        <v>42416.407129629632</v>
      </c>
      <c r="T1679" s="10">
        <f t="shared" si="161"/>
        <v>42476.249305555553</v>
      </c>
    </row>
    <row r="1680" spans="1:20" ht="42.6" hidden="1" customHeight="1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5">
        <f t="shared" si="156"/>
        <v>1.1839999999999999</v>
      </c>
      <c r="P1680" s="6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10">
        <f t="shared" si="160"/>
        <v>41662.854988425926</v>
      </c>
      <c r="T1680" s="10">
        <f t="shared" si="161"/>
        <v>41676.854988425926</v>
      </c>
    </row>
    <row r="1681" spans="1:20" ht="42.6" hidden="1" customHeight="1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5">
        <f t="shared" si="156"/>
        <v>1.75</v>
      </c>
      <c r="P1681" s="6">
        <f t="shared" si="157"/>
        <v>62.5</v>
      </c>
      <c r="Q1681" t="str">
        <f t="shared" si="158"/>
        <v>music</v>
      </c>
      <c r="R1681" t="str">
        <f t="shared" si="159"/>
        <v>pop</v>
      </c>
      <c r="S1681" s="10">
        <f t="shared" si="160"/>
        <v>40723.068807870368</v>
      </c>
      <c r="T1681" s="10">
        <f t="shared" si="161"/>
        <v>40746.068807870368</v>
      </c>
    </row>
    <row r="1682" spans="1:20" ht="42.6" hidden="1" customHeight="1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5">
        <f t="shared" si="156"/>
        <v>1.175</v>
      </c>
      <c r="P1682" s="6">
        <f t="shared" si="157"/>
        <v>47</v>
      </c>
      <c r="Q1682" t="str">
        <f t="shared" si="158"/>
        <v>music</v>
      </c>
      <c r="R1682" t="str">
        <f t="shared" si="159"/>
        <v>pop</v>
      </c>
      <c r="S1682" s="10">
        <f t="shared" si="160"/>
        <v>41802.757719907408</v>
      </c>
      <c r="T1682" s="10">
        <f t="shared" si="161"/>
        <v>41832.757719907408</v>
      </c>
    </row>
    <row r="1683" spans="1:20" ht="42.6" hidden="1" customHeight="1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5">
        <f t="shared" si="156"/>
        <v>1.0142212307692309</v>
      </c>
      <c r="P1683" s="6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0">
        <f t="shared" si="160"/>
        <v>42774.121342592596</v>
      </c>
      <c r="T1683" s="10">
        <f t="shared" si="161"/>
        <v>42823.083333333328</v>
      </c>
    </row>
    <row r="1684" spans="1:20" ht="42.6" hidden="1" customHeight="1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5">
        <f t="shared" si="156"/>
        <v>0</v>
      </c>
      <c r="P1684" s="6" t="e">
        <f t="shared" si="157"/>
        <v>#DIV/0!</v>
      </c>
      <c r="Q1684" t="str">
        <f t="shared" si="158"/>
        <v>music</v>
      </c>
      <c r="R1684" t="str">
        <f t="shared" si="159"/>
        <v>faith</v>
      </c>
      <c r="S1684" s="10">
        <f t="shared" si="160"/>
        <v>42779.21365740741</v>
      </c>
      <c r="T1684" s="10">
        <f t="shared" si="161"/>
        <v>42839.171990740739</v>
      </c>
    </row>
    <row r="1685" spans="1:20" ht="42.6" hidden="1" customHeight="1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5">
        <f t="shared" si="156"/>
        <v>0.21714285714285714</v>
      </c>
      <c r="P1685" s="6">
        <f t="shared" si="157"/>
        <v>76</v>
      </c>
      <c r="Q1685" t="str">
        <f t="shared" si="158"/>
        <v>music</v>
      </c>
      <c r="R1685" t="str">
        <f t="shared" si="159"/>
        <v>faith</v>
      </c>
      <c r="S1685" s="10">
        <f t="shared" si="160"/>
        <v>42808.781689814816</v>
      </c>
      <c r="T1685" s="10">
        <f t="shared" si="161"/>
        <v>42832.781689814816</v>
      </c>
    </row>
    <row r="1686" spans="1:20" ht="42.6" hidden="1" customHeight="1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5">
        <f t="shared" si="156"/>
        <v>1.0912500000000001</v>
      </c>
      <c r="P1686" s="6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0">
        <f t="shared" si="160"/>
        <v>42783.815289351856</v>
      </c>
      <c r="T1686" s="10">
        <f t="shared" si="161"/>
        <v>42811.773622685185</v>
      </c>
    </row>
    <row r="1687" spans="1:20" ht="42.6" hidden="1" customHeight="1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5">
        <f t="shared" si="156"/>
        <v>1.0285714285714285</v>
      </c>
      <c r="P1687" s="6">
        <f t="shared" si="157"/>
        <v>24</v>
      </c>
      <c r="Q1687" t="str">
        <f t="shared" si="158"/>
        <v>music</v>
      </c>
      <c r="R1687" t="str">
        <f t="shared" si="159"/>
        <v>faith</v>
      </c>
      <c r="S1687" s="10">
        <f t="shared" si="160"/>
        <v>42788.2502662037</v>
      </c>
      <c r="T1687" s="10">
        <f t="shared" si="161"/>
        <v>42818.208599537036</v>
      </c>
    </row>
    <row r="1688" spans="1:20" ht="42.6" hidden="1" customHeight="1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5">
        <f t="shared" si="156"/>
        <v>3.5999999999999999E-3</v>
      </c>
      <c r="P1688" s="6">
        <f t="shared" si="157"/>
        <v>18</v>
      </c>
      <c r="Q1688" t="str">
        <f t="shared" si="158"/>
        <v>music</v>
      </c>
      <c r="R1688" t="str">
        <f t="shared" si="159"/>
        <v>faith</v>
      </c>
      <c r="S1688" s="10">
        <f t="shared" si="160"/>
        <v>42792.843969907408</v>
      </c>
      <c r="T1688" s="10">
        <f t="shared" si="161"/>
        <v>42852.802303240736</v>
      </c>
    </row>
    <row r="1689" spans="1:20" ht="42.6" hidden="1" customHeight="1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5">
        <f t="shared" si="156"/>
        <v>0.3125</v>
      </c>
      <c r="P1689" s="6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0">
        <f t="shared" si="160"/>
        <v>42802.046817129631</v>
      </c>
      <c r="T1689" s="10">
        <f t="shared" si="161"/>
        <v>42835.84375</v>
      </c>
    </row>
    <row r="1690" spans="1:20" ht="42.6" hidden="1" customHeight="1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5">
        <f t="shared" si="156"/>
        <v>0.443</v>
      </c>
      <c r="P1690" s="6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0">
        <f t="shared" si="160"/>
        <v>42804.534652777773</v>
      </c>
      <c r="T1690" s="10">
        <f t="shared" si="161"/>
        <v>42834.492986111116</v>
      </c>
    </row>
    <row r="1691" spans="1:20" ht="42.6" hidden="1" customHeight="1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5">
        <f t="shared" si="156"/>
        <v>1</v>
      </c>
      <c r="P1691" s="6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0">
        <f t="shared" si="160"/>
        <v>42780.942476851851</v>
      </c>
      <c r="T1691" s="10">
        <f t="shared" si="161"/>
        <v>42810.900810185187</v>
      </c>
    </row>
    <row r="1692" spans="1:20" ht="42.6" hidden="1" customHeight="1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5">
        <f t="shared" si="156"/>
        <v>0.254</v>
      </c>
      <c r="P1692" s="6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0">
        <f t="shared" si="160"/>
        <v>42801.43104166667</v>
      </c>
      <c r="T1692" s="10">
        <f t="shared" si="161"/>
        <v>42831.389374999999</v>
      </c>
    </row>
    <row r="1693" spans="1:20" ht="42.6" hidden="1" customHeight="1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5">
        <f t="shared" si="156"/>
        <v>0.33473333333333333</v>
      </c>
      <c r="P1693" s="6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0">
        <f t="shared" si="160"/>
        <v>42795.701481481476</v>
      </c>
      <c r="T1693" s="10">
        <f t="shared" si="161"/>
        <v>42828.041666666672</v>
      </c>
    </row>
    <row r="1694" spans="1:20" ht="42.6" hidden="1" customHeight="1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5">
        <f t="shared" si="156"/>
        <v>0.47799999999999998</v>
      </c>
      <c r="P1694" s="6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0">
        <f t="shared" si="160"/>
        <v>42788.151238425926</v>
      </c>
      <c r="T1694" s="10">
        <f t="shared" si="161"/>
        <v>42820.999305555553</v>
      </c>
    </row>
    <row r="1695" spans="1:20" ht="42.6" hidden="1" customHeight="1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5">
        <f t="shared" si="156"/>
        <v>9.3333333333333338E-2</v>
      </c>
      <c r="P1695" s="6">
        <f t="shared" si="157"/>
        <v>35</v>
      </c>
      <c r="Q1695" t="str">
        <f t="shared" si="158"/>
        <v>music</v>
      </c>
      <c r="R1695" t="str">
        <f t="shared" si="159"/>
        <v>faith</v>
      </c>
      <c r="S1695" s="10">
        <f t="shared" si="160"/>
        <v>42803.920277777783</v>
      </c>
      <c r="T1695" s="10">
        <f t="shared" si="161"/>
        <v>42834.833333333328</v>
      </c>
    </row>
    <row r="1696" spans="1:20" ht="42.6" hidden="1" customHeight="1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5">
        <f t="shared" si="156"/>
        <v>5.0000000000000001E-4</v>
      </c>
      <c r="P1696" s="6">
        <f t="shared" si="157"/>
        <v>5</v>
      </c>
      <c r="Q1696" t="str">
        <f t="shared" si="158"/>
        <v>music</v>
      </c>
      <c r="R1696" t="str">
        <f t="shared" si="159"/>
        <v>faith</v>
      </c>
      <c r="S1696" s="10">
        <f t="shared" si="160"/>
        <v>42791.669837962967</v>
      </c>
      <c r="T1696" s="10">
        <f t="shared" si="161"/>
        <v>42821.191666666666</v>
      </c>
    </row>
    <row r="1697" spans="1:20" ht="42.6" hidden="1" customHeight="1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5">
        <f t="shared" si="156"/>
        <v>0.11708333333333333</v>
      </c>
      <c r="P1697" s="6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0">
        <f t="shared" si="160"/>
        <v>42801.031412037039</v>
      </c>
      <c r="T1697" s="10">
        <f t="shared" si="161"/>
        <v>42835.041666666672</v>
      </c>
    </row>
    <row r="1698" spans="1:20" ht="42.6" hidden="1" customHeight="1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5">
        <f t="shared" si="156"/>
        <v>0</v>
      </c>
      <c r="P1698" s="6" t="e">
        <f t="shared" si="157"/>
        <v>#DIV/0!</v>
      </c>
      <c r="Q1698" t="str">
        <f t="shared" si="158"/>
        <v>music</v>
      </c>
      <c r="R1698" t="str">
        <f t="shared" si="159"/>
        <v>faith</v>
      </c>
      <c r="S1698" s="10">
        <f t="shared" si="160"/>
        <v>42796.069571759261</v>
      </c>
      <c r="T1698" s="10">
        <f t="shared" si="161"/>
        <v>42826.027905092589</v>
      </c>
    </row>
    <row r="1699" spans="1:20" ht="42.6" hidden="1" customHeight="1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5">
        <f t="shared" si="156"/>
        <v>0.20208000000000001</v>
      </c>
      <c r="P1699" s="6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0">
        <f t="shared" si="160"/>
        <v>42805.032962962956</v>
      </c>
      <c r="T1699" s="10">
        <f t="shared" si="161"/>
        <v>42834.991296296299</v>
      </c>
    </row>
    <row r="1700" spans="1:20" ht="42.6" hidden="1" customHeight="1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5">
        <f t="shared" si="156"/>
        <v>0</v>
      </c>
      <c r="P1700" s="6" t="e">
        <f t="shared" si="157"/>
        <v>#DIV/0!</v>
      </c>
      <c r="Q1700" t="str">
        <f t="shared" si="158"/>
        <v>music</v>
      </c>
      <c r="R1700" t="str">
        <f t="shared" si="159"/>
        <v>faith</v>
      </c>
      <c r="S1700" s="10">
        <f t="shared" si="160"/>
        <v>42796.207870370374</v>
      </c>
      <c r="T1700" s="10">
        <f t="shared" si="161"/>
        <v>42820.147916666669</v>
      </c>
    </row>
    <row r="1701" spans="1:20" ht="42.6" hidden="1" customHeight="1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5">
        <f t="shared" si="156"/>
        <v>4.2311459353574929E-2</v>
      </c>
      <c r="P1701" s="6">
        <f t="shared" si="157"/>
        <v>54</v>
      </c>
      <c r="Q1701" t="str">
        <f t="shared" si="158"/>
        <v>music</v>
      </c>
      <c r="R1701" t="str">
        <f t="shared" si="159"/>
        <v>faith</v>
      </c>
      <c r="S1701" s="10">
        <f t="shared" si="160"/>
        <v>42806.863946759258</v>
      </c>
      <c r="T1701" s="10">
        <f t="shared" si="161"/>
        <v>42836.863946759258</v>
      </c>
    </row>
    <row r="1702" spans="1:20" ht="42.6" hidden="1" customHeight="1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5">
        <f t="shared" si="156"/>
        <v>0.2606</v>
      </c>
      <c r="P1702" s="6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0">
        <f t="shared" si="160"/>
        <v>42796.071643518517</v>
      </c>
      <c r="T1702" s="10">
        <f t="shared" si="161"/>
        <v>42826.166666666672</v>
      </c>
    </row>
    <row r="1703" spans="1:20" ht="42.6" customHeight="1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5">
        <f t="shared" si="156"/>
        <v>1.9801980198019802E-3</v>
      </c>
      <c r="P1703" s="6">
        <f t="shared" si="157"/>
        <v>5</v>
      </c>
      <c r="Q1703" t="str">
        <f t="shared" si="158"/>
        <v>music</v>
      </c>
      <c r="R1703" t="str">
        <f t="shared" si="159"/>
        <v>faith</v>
      </c>
      <c r="S1703" s="10">
        <f t="shared" si="160"/>
        <v>41989.664409722223</v>
      </c>
      <c r="T1703" s="10">
        <f t="shared" si="161"/>
        <v>42019.664409722223</v>
      </c>
    </row>
    <row r="1704" spans="1:20" ht="42.6" customHeight="1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5">
        <f t="shared" si="156"/>
        <v>6.0606060606060605E-5</v>
      </c>
      <c r="P1704" s="6">
        <f t="shared" si="157"/>
        <v>1</v>
      </c>
      <c r="Q1704" t="str">
        <f t="shared" si="158"/>
        <v>music</v>
      </c>
      <c r="R1704" t="str">
        <f t="shared" si="159"/>
        <v>faith</v>
      </c>
      <c r="S1704" s="10">
        <f t="shared" si="160"/>
        <v>42063.869791666672</v>
      </c>
      <c r="T1704" s="10">
        <f t="shared" si="161"/>
        <v>42093.828125</v>
      </c>
    </row>
    <row r="1705" spans="1:20" ht="42.6" customHeight="1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5">
        <f t="shared" si="156"/>
        <v>1.0200000000000001E-2</v>
      </c>
      <c r="P1705" s="6">
        <f t="shared" si="157"/>
        <v>25.5</v>
      </c>
      <c r="Q1705" t="str">
        <f t="shared" si="158"/>
        <v>music</v>
      </c>
      <c r="R1705" t="str">
        <f t="shared" si="159"/>
        <v>faith</v>
      </c>
      <c r="S1705" s="10">
        <f t="shared" si="160"/>
        <v>42187.281678240746</v>
      </c>
      <c r="T1705" s="10">
        <f t="shared" si="161"/>
        <v>42247.281678240746</v>
      </c>
    </row>
    <row r="1706" spans="1:20" ht="42.6" customHeight="1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5">
        <f t="shared" si="156"/>
        <v>0.65100000000000002</v>
      </c>
      <c r="P1706" s="6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0">
        <f t="shared" si="160"/>
        <v>42021.139733796299</v>
      </c>
      <c r="T1706" s="10">
        <f t="shared" si="161"/>
        <v>42051.139733796299</v>
      </c>
    </row>
    <row r="1707" spans="1:20" ht="42.6" customHeight="1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5">
        <f t="shared" si="156"/>
        <v>0</v>
      </c>
      <c r="P1707" s="6" t="e">
        <f t="shared" si="157"/>
        <v>#DIV/0!</v>
      </c>
      <c r="Q1707" t="str">
        <f t="shared" si="158"/>
        <v>music</v>
      </c>
      <c r="R1707" t="str">
        <f t="shared" si="159"/>
        <v>faith</v>
      </c>
      <c r="S1707" s="10">
        <f t="shared" si="160"/>
        <v>42245.016736111109</v>
      </c>
      <c r="T1707" s="10">
        <f t="shared" si="161"/>
        <v>42256.666666666672</v>
      </c>
    </row>
    <row r="1708" spans="1:20" ht="42.6" customHeight="1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5">
        <f t="shared" si="156"/>
        <v>0</v>
      </c>
      <c r="P1708" s="6" t="e">
        <f t="shared" si="157"/>
        <v>#DIV/0!</v>
      </c>
      <c r="Q1708" t="str">
        <f t="shared" si="158"/>
        <v>music</v>
      </c>
      <c r="R1708" t="str">
        <f t="shared" si="159"/>
        <v>faith</v>
      </c>
      <c r="S1708" s="10">
        <f t="shared" si="160"/>
        <v>42179.306388888886</v>
      </c>
      <c r="T1708" s="10">
        <f t="shared" si="161"/>
        <v>42239.306388888886</v>
      </c>
    </row>
    <row r="1709" spans="1:20" ht="42.6" customHeight="1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5">
        <f t="shared" si="156"/>
        <v>9.74E-2</v>
      </c>
      <c r="P1709" s="6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0">
        <f t="shared" si="160"/>
        <v>42427.721006944441</v>
      </c>
      <c r="T1709" s="10">
        <f t="shared" si="161"/>
        <v>42457.679340277777</v>
      </c>
    </row>
    <row r="1710" spans="1:20" ht="42.6" customHeight="1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5">
        <f t="shared" si="156"/>
        <v>0</v>
      </c>
      <c r="P1710" s="6" t="e">
        <f t="shared" si="157"/>
        <v>#DIV/0!</v>
      </c>
      <c r="Q1710" t="str">
        <f t="shared" si="158"/>
        <v>music</v>
      </c>
      <c r="R1710" t="str">
        <f t="shared" si="159"/>
        <v>faith</v>
      </c>
      <c r="S1710" s="10">
        <f t="shared" si="160"/>
        <v>42451.866967592592</v>
      </c>
      <c r="T1710" s="10">
        <f t="shared" si="161"/>
        <v>42491.866967592592</v>
      </c>
    </row>
    <row r="1711" spans="1:20" ht="42.6" customHeight="1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5">
        <f t="shared" si="156"/>
        <v>4.8571428571428571E-2</v>
      </c>
      <c r="P1711" s="6">
        <f t="shared" si="157"/>
        <v>21.25</v>
      </c>
      <c r="Q1711" t="str">
        <f t="shared" si="158"/>
        <v>music</v>
      </c>
      <c r="R1711" t="str">
        <f t="shared" si="159"/>
        <v>faith</v>
      </c>
      <c r="S1711" s="10">
        <f t="shared" si="160"/>
        <v>41841.56381944444</v>
      </c>
      <c r="T1711" s="10">
        <f t="shared" si="161"/>
        <v>41882.818749999999</v>
      </c>
    </row>
    <row r="1712" spans="1:20" ht="42.6" customHeight="1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5">
        <f t="shared" si="156"/>
        <v>6.7999999999999996E-3</v>
      </c>
      <c r="P1712" s="6">
        <f t="shared" si="157"/>
        <v>34</v>
      </c>
      <c r="Q1712" t="str">
        <f t="shared" si="158"/>
        <v>music</v>
      </c>
      <c r="R1712" t="str">
        <f t="shared" si="159"/>
        <v>faith</v>
      </c>
      <c r="S1712" s="10">
        <f t="shared" si="160"/>
        <v>42341.59129629629</v>
      </c>
      <c r="T1712" s="10">
        <f t="shared" si="161"/>
        <v>42387.541666666672</v>
      </c>
    </row>
    <row r="1713" spans="1:20" ht="42.6" customHeight="1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5">
        <f t="shared" si="156"/>
        <v>0.105</v>
      </c>
      <c r="P1713" s="6">
        <f t="shared" si="157"/>
        <v>525</v>
      </c>
      <c r="Q1713" t="str">
        <f t="shared" si="158"/>
        <v>music</v>
      </c>
      <c r="R1713" t="str">
        <f t="shared" si="159"/>
        <v>faith</v>
      </c>
      <c r="S1713" s="10">
        <f t="shared" si="160"/>
        <v>41852.646226851852</v>
      </c>
      <c r="T1713" s="10">
        <f t="shared" si="161"/>
        <v>41883.646226851852</v>
      </c>
    </row>
    <row r="1714" spans="1:20" ht="42.6" customHeight="1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5">
        <f t="shared" si="156"/>
        <v>0</v>
      </c>
      <c r="P1714" s="6" t="e">
        <f t="shared" si="157"/>
        <v>#DIV/0!</v>
      </c>
      <c r="Q1714" t="str">
        <f t="shared" si="158"/>
        <v>music</v>
      </c>
      <c r="R1714" t="str">
        <f t="shared" si="159"/>
        <v>faith</v>
      </c>
      <c r="S1714" s="10">
        <f t="shared" si="160"/>
        <v>42125.913807870369</v>
      </c>
      <c r="T1714" s="10">
        <f t="shared" si="161"/>
        <v>42185.913807870369</v>
      </c>
    </row>
    <row r="1715" spans="1:20" ht="42.6" customHeight="1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5">
        <f t="shared" si="156"/>
        <v>1.6666666666666666E-2</v>
      </c>
      <c r="P1715" s="6">
        <f t="shared" si="157"/>
        <v>50</v>
      </c>
      <c r="Q1715" t="str">
        <f t="shared" si="158"/>
        <v>music</v>
      </c>
      <c r="R1715" t="str">
        <f t="shared" si="159"/>
        <v>faith</v>
      </c>
      <c r="S1715" s="10">
        <f t="shared" si="160"/>
        <v>41887.801064814819</v>
      </c>
      <c r="T1715" s="10">
        <f t="shared" si="161"/>
        <v>41917.801064814819</v>
      </c>
    </row>
    <row r="1716" spans="1:20" ht="42.6" customHeight="1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5">
        <f t="shared" si="156"/>
        <v>7.868E-2</v>
      </c>
      <c r="P1716" s="6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0">
        <f t="shared" si="160"/>
        <v>42095.918530092589</v>
      </c>
      <c r="T1716" s="10">
        <f t="shared" si="161"/>
        <v>42125.918530092589</v>
      </c>
    </row>
    <row r="1717" spans="1:20" ht="42.6" customHeight="1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5">
        <f t="shared" si="156"/>
        <v>2.2000000000000001E-3</v>
      </c>
      <c r="P1717" s="6">
        <f t="shared" si="157"/>
        <v>5.5</v>
      </c>
      <c r="Q1717" t="str">
        <f t="shared" si="158"/>
        <v>music</v>
      </c>
      <c r="R1717" t="str">
        <f t="shared" si="159"/>
        <v>faith</v>
      </c>
      <c r="S1717" s="10">
        <f t="shared" si="160"/>
        <v>42064.217418981483</v>
      </c>
      <c r="T1717" s="10">
        <f t="shared" si="161"/>
        <v>42094.140277777777</v>
      </c>
    </row>
    <row r="1718" spans="1:20" ht="42.6" customHeight="1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5">
        <f t="shared" si="156"/>
        <v>7.4999999999999997E-2</v>
      </c>
      <c r="P1718" s="6">
        <f t="shared" si="157"/>
        <v>50</v>
      </c>
      <c r="Q1718" t="str">
        <f t="shared" si="158"/>
        <v>music</v>
      </c>
      <c r="R1718" t="str">
        <f t="shared" si="159"/>
        <v>faith</v>
      </c>
      <c r="S1718" s="10">
        <f t="shared" si="160"/>
        <v>42673.577534722222</v>
      </c>
      <c r="T1718" s="10">
        <f t="shared" si="161"/>
        <v>42713.619201388887</v>
      </c>
    </row>
    <row r="1719" spans="1:20" ht="42.6" customHeight="1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5">
        <f t="shared" si="156"/>
        <v>0.42725880551301687</v>
      </c>
      <c r="P1719" s="6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0">
        <f t="shared" si="160"/>
        <v>42460.98192129629</v>
      </c>
      <c r="T1719" s="10">
        <f t="shared" si="161"/>
        <v>42481.166666666672</v>
      </c>
    </row>
    <row r="1720" spans="1:20" ht="42.6" customHeight="1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5">
        <f t="shared" si="156"/>
        <v>2.142857142857143E-3</v>
      </c>
      <c r="P1720" s="6">
        <f t="shared" si="157"/>
        <v>37.5</v>
      </c>
      <c r="Q1720" t="str">
        <f t="shared" si="158"/>
        <v>music</v>
      </c>
      <c r="R1720" t="str">
        <f t="shared" si="159"/>
        <v>faith</v>
      </c>
      <c r="S1720" s="10">
        <f t="shared" si="160"/>
        <v>42460.610520833332</v>
      </c>
      <c r="T1720" s="10">
        <f t="shared" si="161"/>
        <v>42504.207638888889</v>
      </c>
    </row>
    <row r="1721" spans="1:20" ht="42.6" customHeight="1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5">
        <f t="shared" si="156"/>
        <v>8.7500000000000008E-3</v>
      </c>
      <c r="P1721" s="6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0">
        <f t="shared" si="160"/>
        <v>41869.534618055557</v>
      </c>
      <c r="T1721" s="10">
        <f t="shared" si="161"/>
        <v>41899.534618055557</v>
      </c>
    </row>
    <row r="1722" spans="1:20" ht="42.6" customHeight="1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5">
        <f t="shared" si="156"/>
        <v>5.6250000000000001E-2</v>
      </c>
      <c r="P1722" s="6">
        <f t="shared" si="157"/>
        <v>28.125</v>
      </c>
      <c r="Q1722" t="str">
        <f t="shared" si="158"/>
        <v>music</v>
      </c>
      <c r="R1722" t="str">
        <f t="shared" si="159"/>
        <v>faith</v>
      </c>
      <c r="S1722" s="10">
        <f t="shared" si="160"/>
        <v>41922.783229166671</v>
      </c>
      <c r="T1722" s="10">
        <f t="shared" si="161"/>
        <v>41952.824895833335</v>
      </c>
    </row>
    <row r="1723" spans="1:20" ht="42.6" customHeight="1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5">
        <f t="shared" si="156"/>
        <v>0</v>
      </c>
      <c r="P1723" s="6" t="e">
        <f t="shared" si="157"/>
        <v>#DIV/0!</v>
      </c>
      <c r="Q1723" t="str">
        <f t="shared" si="158"/>
        <v>music</v>
      </c>
      <c r="R1723" t="str">
        <f t="shared" si="159"/>
        <v>faith</v>
      </c>
      <c r="S1723" s="10">
        <f t="shared" si="160"/>
        <v>42319.461377314816</v>
      </c>
      <c r="T1723" s="10">
        <f t="shared" si="161"/>
        <v>42349.461377314816</v>
      </c>
    </row>
    <row r="1724" spans="1:20" ht="42.6" customHeight="1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5">
        <f t="shared" si="156"/>
        <v>3.4722222222222224E-4</v>
      </c>
      <c r="P1724" s="6">
        <f t="shared" si="157"/>
        <v>1</v>
      </c>
      <c r="Q1724" t="str">
        <f t="shared" si="158"/>
        <v>music</v>
      </c>
      <c r="R1724" t="str">
        <f t="shared" si="159"/>
        <v>faith</v>
      </c>
      <c r="S1724" s="10">
        <f t="shared" si="160"/>
        <v>42425.960983796293</v>
      </c>
      <c r="T1724" s="10">
        <f t="shared" si="161"/>
        <v>42463.006944444445</v>
      </c>
    </row>
    <row r="1725" spans="1:20" ht="42.6" customHeight="1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5">
        <f t="shared" si="156"/>
        <v>6.5000000000000002E-2</v>
      </c>
      <c r="P1725" s="6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0">
        <f t="shared" si="160"/>
        <v>42129.82540509259</v>
      </c>
      <c r="T1725" s="10">
        <f t="shared" si="161"/>
        <v>42186.25</v>
      </c>
    </row>
    <row r="1726" spans="1:20" ht="42.6" customHeight="1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5">
        <f t="shared" si="156"/>
        <v>5.8333333333333336E-3</v>
      </c>
      <c r="P1726" s="6">
        <f t="shared" si="157"/>
        <v>8.75</v>
      </c>
      <c r="Q1726" t="str">
        <f t="shared" si="158"/>
        <v>music</v>
      </c>
      <c r="R1726" t="str">
        <f t="shared" si="159"/>
        <v>faith</v>
      </c>
      <c r="S1726" s="10">
        <f t="shared" si="160"/>
        <v>41912.932430555556</v>
      </c>
      <c r="T1726" s="10">
        <f t="shared" si="161"/>
        <v>41942.932430555556</v>
      </c>
    </row>
    <row r="1727" spans="1:20" ht="42.6" customHeight="1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5">
        <f t="shared" si="156"/>
        <v>0.10181818181818182</v>
      </c>
      <c r="P1727" s="6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0">
        <f t="shared" si="160"/>
        <v>41845.968159722222</v>
      </c>
      <c r="T1727" s="10">
        <f t="shared" si="161"/>
        <v>41875.968159722222</v>
      </c>
    </row>
    <row r="1728" spans="1:20" ht="42.6" customHeight="1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5">
        <f t="shared" si="156"/>
        <v>0.33784615384615385</v>
      </c>
      <c r="P1728" s="6">
        <f t="shared" si="157"/>
        <v>137.25</v>
      </c>
      <c r="Q1728" t="str">
        <f t="shared" si="158"/>
        <v>music</v>
      </c>
      <c r="R1728" t="str">
        <f t="shared" si="159"/>
        <v>faith</v>
      </c>
      <c r="S1728" s="10">
        <f t="shared" si="160"/>
        <v>41788.919722222221</v>
      </c>
      <c r="T1728" s="10">
        <f t="shared" si="161"/>
        <v>41817.919722222221</v>
      </c>
    </row>
    <row r="1729" spans="1:20" ht="42.6" customHeight="1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5">
        <f t="shared" si="156"/>
        <v>3.3333333333333332E-4</v>
      </c>
      <c r="P1729" s="6">
        <f t="shared" si="157"/>
        <v>1</v>
      </c>
      <c r="Q1729" t="str">
        <f t="shared" si="158"/>
        <v>music</v>
      </c>
      <c r="R1729" t="str">
        <f t="shared" si="159"/>
        <v>faith</v>
      </c>
      <c r="S1729" s="10">
        <f t="shared" si="160"/>
        <v>42044.927974537044</v>
      </c>
      <c r="T1729" s="10">
        <f t="shared" si="161"/>
        <v>42099.458333333328</v>
      </c>
    </row>
    <row r="1730" spans="1:20" ht="42.6" customHeight="1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5">
        <f t="shared" si="156"/>
        <v>0.68400000000000005</v>
      </c>
      <c r="P1730" s="6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10">
        <f t="shared" si="160"/>
        <v>42268.625856481478</v>
      </c>
      <c r="T1730" s="10">
        <f t="shared" si="161"/>
        <v>42298.625856481478</v>
      </c>
    </row>
    <row r="1731" spans="1:20" ht="42.6" customHeight="1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5">
        <f t="shared" ref="O1731:O1794" si="162">E1731/D1731</f>
        <v>0</v>
      </c>
      <c r="P1731" s="6" t="e">
        <f t="shared" ref="P1731:P1794" si="163">E1731/L1731</f>
        <v>#DIV/0!</v>
      </c>
      <c r="Q1731" t="str">
        <f t="shared" ref="Q1731:Q1794" si="164">LEFT(N1731,(FIND("/",N1731))-1)</f>
        <v>music</v>
      </c>
      <c r="R1731" t="str">
        <f t="shared" ref="R1731:R1794" si="165">RIGHT(N1731,LEN(N1731)-FIND("/",N1731))</f>
        <v>faith</v>
      </c>
      <c r="S1731" s="10">
        <f t="shared" ref="S1731:S1794" si="166">(((J1731/60)/60)/24)+DATE(1970,1,1)</f>
        <v>42471.052152777775</v>
      </c>
      <c r="T1731" s="10">
        <f t="shared" ref="T1731:T1794" si="167">(((I1731/60)/60)/24)+DATE(1970,1,1)</f>
        <v>42531.052152777775</v>
      </c>
    </row>
    <row r="1732" spans="1:20" ht="42.6" customHeight="1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5">
        <f t="shared" si="162"/>
        <v>0</v>
      </c>
      <c r="P1732" s="6" t="e">
        <f t="shared" si="163"/>
        <v>#DIV/0!</v>
      </c>
      <c r="Q1732" t="str">
        <f t="shared" si="164"/>
        <v>music</v>
      </c>
      <c r="R1732" t="str">
        <f t="shared" si="165"/>
        <v>faith</v>
      </c>
      <c r="S1732" s="10">
        <f t="shared" si="166"/>
        <v>42272.087766203709</v>
      </c>
      <c r="T1732" s="10">
        <f t="shared" si="167"/>
        <v>42302.087766203709</v>
      </c>
    </row>
    <row r="1733" spans="1:20" ht="42.6" customHeight="1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5">
        <f t="shared" si="162"/>
        <v>0</v>
      </c>
      <c r="P1733" s="6" t="e">
        <f t="shared" si="163"/>
        <v>#DIV/0!</v>
      </c>
      <c r="Q1733" t="str">
        <f t="shared" si="164"/>
        <v>music</v>
      </c>
      <c r="R1733" t="str">
        <f t="shared" si="165"/>
        <v>faith</v>
      </c>
      <c r="S1733" s="10">
        <f t="shared" si="166"/>
        <v>42152.906851851847</v>
      </c>
      <c r="T1733" s="10">
        <f t="shared" si="167"/>
        <v>42166.625</v>
      </c>
    </row>
    <row r="1734" spans="1:20" ht="42.6" customHeight="1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5">
        <f t="shared" si="162"/>
        <v>0</v>
      </c>
      <c r="P1734" s="6" t="e">
        <f t="shared" si="163"/>
        <v>#DIV/0!</v>
      </c>
      <c r="Q1734" t="str">
        <f t="shared" si="164"/>
        <v>music</v>
      </c>
      <c r="R1734" t="str">
        <f t="shared" si="165"/>
        <v>faith</v>
      </c>
      <c r="S1734" s="10">
        <f t="shared" si="166"/>
        <v>42325.683807870373</v>
      </c>
      <c r="T1734" s="10">
        <f t="shared" si="167"/>
        <v>42385.208333333328</v>
      </c>
    </row>
    <row r="1735" spans="1:20" ht="42.6" customHeight="1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5">
        <f t="shared" si="162"/>
        <v>0</v>
      </c>
      <c r="P1735" s="6" t="e">
        <f t="shared" si="163"/>
        <v>#DIV/0!</v>
      </c>
      <c r="Q1735" t="str">
        <f t="shared" si="164"/>
        <v>music</v>
      </c>
      <c r="R1735" t="str">
        <f t="shared" si="165"/>
        <v>faith</v>
      </c>
      <c r="S1735" s="10">
        <f t="shared" si="166"/>
        <v>42614.675625000003</v>
      </c>
      <c r="T1735" s="10">
        <f t="shared" si="167"/>
        <v>42626.895833333328</v>
      </c>
    </row>
    <row r="1736" spans="1:20" ht="42.6" customHeight="1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5">
        <f t="shared" si="162"/>
        <v>2.2222222222222223E-4</v>
      </c>
      <c r="P1736" s="6">
        <f t="shared" si="163"/>
        <v>1</v>
      </c>
      <c r="Q1736" t="str">
        <f t="shared" si="164"/>
        <v>music</v>
      </c>
      <c r="R1736" t="str">
        <f t="shared" si="165"/>
        <v>faith</v>
      </c>
      <c r="S1736" s="10">
        <f t="shared" si="166"/>
        <v>42102.036527777775</v>
      </c>
      <c r="T1736" s="10">
        <f t="shared" si="167"/>
        <v>42132.036527777775</v>
      </c>
    </row>
    <row r="1737" spans="1:20" ht="42.6" customHeight="1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5">
        <f t="shared" si="162"/>
        <v>0.11</v>
      </c>
      <c r="P1737" s="6">
        <f t="shared" si="163"/>
        <v>55</v>
      </c>
      <c r="Q1737" t="str">
        <f t="shared" si="164"/>
        <v>music</v>
      </c>
      <c r="R1737" t="str">
        <f t="shared" si="165"/>
        <v>faith</v>
      </c>
      <c r="S1737" s="10">
        <f t="shared" si="166"/>
        <v>42559.814178240747</v>
      </c>
      <c r="T1737" s="10">
        <f t="shared" si="167"/>
        <v>42589.814178240747</v>
      </c>
    </row>
    <row r="1738" spans="1:20" ht="42.6" customHeight="1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5">
        <f t="shared" si="162"/>
        <v>7.3333333333333332E-3</v>
      </c>
      <c r="P1738" s="6">
        <f t="shared" si="163"/>
        <v>22</v>
      </c>
      <c r="Q1738" t="str">
        <f t="shared" si="164"/>
        <v>music</v>
      </c>
      <c r="R1738" t="str">
        <f t="shared" si="165"/>
        <v>faith</v>
      </c>
      <c r="S1738" s="10">
        <f t="shared" si="166"/>
        <v>42286.861493055556</v>
      </c>
      <c r="T1738" s="10">
        <f t="shared" si="167"/>
        <v>42316.90315972222</v>
      </c>
    </row>
    <row r="1739" spans="1:20" ht="42.6" customHeight="1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5">
        <f t="shared" si="162"/>
        <v>0.21249999999999999</v>
      </c>
      <c r="P1739" s="6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0">
        <f t="shared" si="166"/>
        <v>42175.948981481488</v>
      </c>
      <c r="T1739" s="10">
        <f t="shared" si="167"/>
        <v>42205.948981481488</v>
      </c>
    </row>
    <row r="1740" spans="1:20" ht="42.6" customHeight="1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5">
        <f t="shared" si="162"/>
        <v>4.0000000000000001E-3</v>
      </c>
      <c r="P1740" s="6">
        <f t="shared" si="163"/>
        <v>20</v>
      </c>
      <c r="Q1740" t="str">
        <f t="shared" si="164"/>
        <v>music</v>
      </c>
      <c r="R1740" t="str">
        <f t="shared" si="165"/>
        <v>faith</v>
      </c>
      <c r="S1740" s="10">
        <f t="shared" si="166"/>
        <v>41884.874328703707</v>
      </c>
      <c r="T1740" s="10">
        <f t="shared" si="167"/>
        <v>41914.874328703707</v>
      </c>
    </row>
    <row r="1741" spans="1:20" ht="42.6" customHeight="1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5">
        <f t="shared" si="162"/>
        <v>1E-3</v>
      </c>
      <c r="P1741" s="6">
        <f t="shared" si="163"/>
        <v>1</v>
      </c>
      <c r="Q1741" t="str">
        <f t="shared" si="164"/>
        <v>music</v>
      </c>
      <c r="R1741" t="str">
        <f t="shared" si="165"/>
        <v>faith</v>
      </c>
      <c r="S1741" s="10">
        <f t="shared" si="166"/>
        <v>42435.874212962968</v>
      </c>
      <c r="T1741" s="10">
        <f t="shared" si="167"/>
        <v>42494.832546296297</v>
      </c>
    </row>
    <row r="1742" spans="1:20" ht="42.6" customHeight="1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5">
        <f t="shared" si="162"/>
        <v>0</v>
      </c>
      <c r="P1742" s="6" t="e">
        <f t="shared" si="163"/>
        <v>#DIV/0!</v>
      </c>
      <c r="Q1742" t="str">
        <f t="shared" si="164"/>
        <v>music</v>
      </c>
      <c r="R1742" t="str">
        <f t="shared" si="165"/>
        <v>faith</v>
      </c>
      <c r="S1742" s="10">
        <f t="shared" si="166"/>
        <v>42171.817384259266</v>
      </c>
      <c r="T1742" s="10">
        <f t="shared" si="167"/>
        <v>42201.817384259266</v>
      </c>
    </row>
    <row r="1743" spans="1:20" ht="42.6" hidden="1" customHeight="1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5">
        <f t="shared" si="162"/>
        <v>1.1083333333333334</v>
      </c>
      <c r="P1743" s="6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10">
        <f t="shared" si="166"/>
        <v>42120.628136574072</v>
      </c>
      <c r="T1743" s="10">
        <f t="shared" si="167"/>
        <v>42165.628136574072</v>
      </c>
    </row>
    <row r="1744" spans="1:20" ht="42.6" hidden="1" customHeight="1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5">
        <f t="shared" si="162"/>
        <v>1.0874999999999999</v>
      </c>
      <c r="P1744" s="6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10">
        <f t="shared" si="166"/>
        <v>42710.876967592587</v>
      </c>
      <c r="T1744" s="10">
        <f t="shared" si="167"/>
        <v>42742.875</v>
      </c>
    </row>
    <row r="1745" spans="1:20" ht="42.6" hidden="1" customHeight="1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5">
        <f t="shared" si="162"/>
        <v>1.0041666666666667</v>
      </c>
      <c r="P1745" s="6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10">
        <f t="shared" si="166"/>
        <v>42586.925636574073</v>
      </c>
      <c r="T1745" s="10">
        <f t="shared" si="167"/>
        <v>42609.165972222225</v>
      </c>
    </row>
    <row r="1746" spans="1:20" ht="42.6" hidden="1" customHeight="1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5">
        <f t="shared" si="162"/>
        <v>1.1845454545454546</v>
      </c>
      <c r="P1746" s="6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10">
        <f t="shared" si="166"/>
        <v>42026.605057870373</v>
      </c>
      <c r="T1746" s="10">
        <f t="shared" si="167"/>
        <v>42071.563391203701</v>
      </c>
    </row>
    <row r="1747" spans="1:20" ht="42.6" hidden="1" customHeight="1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5">
        <f t="shared" si="162"/>
        <v>1.1401428571428571</v>
      </c>
      <c r="P1747" s="6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10">
        <f t="shared" si="166"/>
        <v>42690.259699074071</v>
      </c>
      <c r="T1747" s="10">
        <f t="shared" si="167"/>
        <v>42726.083333333328</v>
      </c>
    </row>
    <row r="1748" spans="1:20" ht="42.6" hidden="1" customHeight="1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5">
        <f t="shared" si="162"/>
        <v>1.4810000000000001</v>
      </c>
      <c r="P1748" s="6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10">
        <f t="shared" si="166"/>
        <v>42668.176701388889</v>
      </c>
      <c r="T1748" s="10">
        <f t="shared" si="167"/>
        <v>42698.083333333328</v>
      </c>
    </row>
    <row r="1749" spans="1:20" ht="42.6" hidden="1" customHeight="1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5">
        <f t="shared" si="162"/>
        <v>1.0495555555555556</v>
      </c>
      <c r="P1749" s="6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10">
        <f t="shared" si="166"/>
        <v>42292.435532407413</v>
      </c>
      <c r="T1749" s="10">
        <f t="shared" si="167"/>
        <v>42321.625</v>
      </c>
    </row>
    <row r="1750" spans="1:20" ht="42.6" hidden="1" customHeight="1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5">
        <f t="shared" si="162"/>
        <v>1.29948</v>
      </c>
      <c r="P1750" s="6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10">
        <f t="shared" si="166"/>
        <v>42219.950729166667</v>
      </c>
      <c r="T1750" s="10">
        <f t="shared" si="167"/>
        <v>42249.950729166667</v>
      </c>
    </row>
    <row r="1751" spans="1:20" ht="42.6" hidden="1" customHeight="1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5">
        <f t="shared" si="162"/>
        <v>1.2348756218905472</v>
      </c>
      <c r="P1751" s="6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10">
        <f t="shared" si="166"/>
        <v>42758.975937499999</v>
      </c>
      <c r="T1751" s="10">
        <f t="shared" si="167"/>
        <v>42795.791666666672</v>
      </c>
    </row>
    <row r="1752" spans="1:20" ht="42.6" hidden="1" customHeight="1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5">
        <f t="shared" si="162"/>
        <v>2.0162</v>
      </c>
      <c r="P1752" s="6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10">
        <f t="shared" si="166"/>
        <v>42454.836851851855</v>
      </c>
      <c r="T1752" s="10">
        <f t="shared" si="167"/>
        <v>42479.836851851855</v>
      </c>
    </row>
    <row r="1753" spans="1:20" ht="42.6" hidden="1" customHeight="1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5">
        <f t="shared" si="162"/>
        <v>1.0289999999999999</v>
      </c>
      <c r="P1753" s="6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10">
        <f t="shared" si="166"/>
        <v>42052.7815162037</v>
      </c>
      <c r="T1753" s="10">
        <f t="shared" si="167"/>
        <v>42082.739849537036</v>
      </c>
    </row>
    <row r="1754" spans="1:20" ht="42.6" hidden="1" customHeight="1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5">
        <f t="shared" si="162"/>
        <v>2.6016666666666666</v>
      </c>
      <c r="P1754" s="6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10">
        <f t="shared" si="166"/>
        <v>42627.253263888888</v>
      </c>
      <c r="T1754" s="10">
        <f t="shared" si="167"/>
        <v>42657.253263888888</v>
      </c>
    </row>
    <row r="1755" spans="1:20" ht="42.6" hidden="1" customHeight="1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5">
        <f t="shared" si="162"/>
        <v>1.08</v>
      </c>
      <c r="P1755" s="6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10">
        <f t="shared" si="166"/>
        <v>42420.74962962963</v>
      </c>
      <c r="T1755" s="10">
        <f t="shared" si="167"/>
        <v>42450.707962962959</v>
      </c>
    </row>
    <row r="1756" spans="1:20" ht="42.6" hidden="1" customHeight="1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5">
        <f t="shared" si="162"/>
        <v>1.1052941176470588</v>
      </c>
      <c r="P1756" s="6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10">
        <f t="shared" si="166"/>
        <v>42067.876770833333</v>
      </c>
      <c r="T1756" s="10">
        <f t="shared" si="167"/>
        <v>42097.835104166668</v>
      </c>
    </row>
    <row r="1757" spans="1:20" ht="42.6" hidden="1" customHeight="1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5">
        <f t="shared" si="162"/>
        <v>1.2</v>
      </c>
      <c r="P1757" s="6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10">
        <f t="shared" si="166"/>
        <v>42252.788900462961</v>
      </c>
      <c r="T1757" s="10">
        <f t="shared" si="167"/>
        <v>42282.788900462961</v>
      </c>
    </row>
    <row r="1758" spans="1:20" ht="42.6" hidden="1" customHeight="1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5">
        <f t="shared" si="162"/>
        <v>1.0282909090909091</v>
      </c>
      <c r="P1758" s="6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10">
        <f t="shared" si="166"/>
        <v>42571.167465277773</v>
      </c>
      <c r="T1758" s="10">
        <f t="shared" si="167"/>
        <v>42611.167465277773</v>
      </c>
    </row>
    <row r="1759" spans="1:20" ht="42.6" hidden="1" customHeight="1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5">
        <f t="shared" si="162"/>
        <v>1.1599999999999999</v>
      </c>
      <c r="P1759" s="6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10">
        <f t="shared" si="166"/>
        <v>42733.827349537038</v>
      </c>
      <c r="T1759" s="10">
        <f t="shared" si="167"/>
        <v>42763.811805555553</v>
      </c>
    </row>
    <row r="1760" spans="1:20" ht="42.6" hidden="1" customHeight="1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5">
        <f t="shared" si="162"/>
        <v>1.147</v>
      </c>
      <c r="P1760" s="6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10">
        <f t="shared" si="166"/>
        <v>42505.955925925926</v>
      </c>
      <c r="T1760" s="10">
        <f t="shared" si="167"/>
        <v>42565.955925925926</v>
      </c>
    </row>
    <row r="1761" spans="1:20" ht="42.6" hidden="1" customHeight="1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5">
        <f t="shared" si="162"/>
        <v>1.0660000000000001</v>
      </c>
      <c r="P1761" s="6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10">
        <f t="shared" si="166"/>
        <v>42068.829039351855</v>
      </c>
      <c r="T1761" s="10">
        <f t="shared" si="167"/>
        <v>42088.787372685183</v>
      </c>
    </row>
    <row r="1762" spans="1:20" ht="42.6" hidden="1" customHeight="1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5">
        <f t="shared" si="162"/>
        <v>1.6544000000000001</v>
      </c>
      <c r="P1762" s="6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10">
        <f t="shared" si="166"/>
        <v>42405.67260416667</v>
      </c>
      <c r="T1762" s="10">
        <f t="shared" si="167"/>
        <v>42425.67260416667</v>
      </c>
    </row>
    <row r="1763" spans="1:20" ht="42.6" hidden="1" customHeight="1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5">
        <f t="shared" si="162"/>
        <v>1.55</v>
      </c>
      <c r="P1763" s="6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10">
        <f t="shared" si="166"/>
        <v>42209.567824074074</v>
      </c>
      <c r="T1763" s="10">
        <f t="shared" si="167"/>
        <v>42259.567824074074</v>
      </c>
    </row>
    <row r="1764" spans="1:20" ht="42.6" hidden="1" customHeight="1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5">
        <f t="shared" si="162"/>
        <v>8.85</v>
      </c>
      <c r="P1764" s="6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10">
        <f t="shared" si="166"/>
        <v>42410.982002314813</v>
      </c>
      <c r="T1764" s="10">
        <f t="shared" si="167"/>
        <v>42440.982002314813</v>
      </c>
    </row>
    <row r="1765" spans="1:20" ht="42.6" hidden="1" customHeight="1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5">
        <f t="shared" si="162"/>
        <v>1.0190833333333333</v>
      </c>
      <c r="P1765" s="6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10">
        <f t="shared" si="166"/>
        <v>42636.868518518517</v>
      </c>
      <c r="T1765" s="10">
        <f t="shared" si="167"/>
        <v>42666.868518518517</v>
      </c>
    </row>
    <row r="1766" spans="1:20" ht="42.6" customHeight="1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5">
        <f t="shared" si="162"/>
        <v>0.19600000000000001</v>
      </c>
      <c r="P1766" s="6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0">
        <f t="shared" si="166"/>
        <v>41825.485868055555</v>
      </c>
      <c r="T1766" s="10">
        <f t="shared" si="167"/>
        <v>41854.485868055555</v>
      </c>
    </row>
    <row r="1767" spans="1:20" ht="42.6" customHeight="1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5">
        <f t="shared" si="162"/>
        <v>0.59467839999999994</v>
      </c>
      <c r="P1767" s="6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0">
        <f t="shared" si="166"/>
        <v>41834.980462962965</v>
      </c>
      <c r="T1767" s="10">
        <f t="shared" si="167"/>
        <v>41864.980462962965</v>
      </c>
    </row>
    <row r="1768" spans="1:20" ht="42.6" customHeight="1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5">
        <f t="shared" si="162"/>
        <v>0</v>
      </c>
      <c r="P1768" s="6" t="e">
        <f t="shared" si="163"/>
        <v>#DIV/0!</v>
      </c>
      <c r="Q1768" t="str">
        <f t="shared" si="164"/>
        <v>photography</v>
      </c>
      <c r="R1768" t="str">
        <f t="shared" si="165"/>
        <v>photobooks</v>
      </c>
      <c r="S1768" s="10">
        <f t="shared" si="166"/>
        <v>41855.859814814816</v>
      </c>
      <c r="T1768" s="10">
        <f t="shared" si="167"/>
        <v>41876.859814814816</v>
      </c>
    </row>
    <row r="1769" spans="1:20" ht="42.6" customHeight="1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5">
        <f t="shared" si="162"/>
        <v>0.4572</v>
      </c>
      <c r="P1769" s="6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0">
        <f t="shared" si="166"/>
        <v>41824.658379629633</v>
      </c>
      <c r="T1769" s="10">
        <f t="shared" si="167"/>
        <v>41854.658379629633</v>
      </c>
    </row>
    <row r="1770" spans="1:20" ht="42.6" customHeight="1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5">
        <f t="shared" si="162"/>
        <v>3.7400000000000003E-2</v>
      </c>
      <c r="P1770" s="6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0">
        <f t="shared" si="166"/>
        <v>41849.560694444444</v>
      </c>
      <c r="T1770" s="10">
        <f t="shared" si="167"/>
        <v>41909.560694444444</v>
      </c>
    </row>
    <row r="1771" spans="1:20" ht="42.6" customHeight="1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5">
        <f t="shared" si="162"/>
        <v>2.7025E-2</v>
      </c>
      <c r="P1771" s="6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0">
        <f t="shared" si="166"/>
        <v>41987.818969907406</v>
      </c>
      <c r="T1771" s="10">
        <f t="shared" si="167"/>
        <v>42017.818969907406</v>
      </c>
    </row>
    <row r="1772" spans="1:20" ht="42.6" customHeight="1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5">
        <f t="shared" si="162"/>
        <v>0.56514285714285717</v>
      </c>
      <c r="P1772" s="6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0">
        <f t="shared" si="166"/>
        <v>41891.780023148152</v>
      </c>
      <c r="T1772" s="10">
        <f t="shared" si="167"/>
        <v>41926.780023148152</v>
      </c>
    </row>
    <row r="1773" spans="1:20" ht="42.6" customHeight="1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5">
        <f t="shared" si="162"/>
        <v>0.21309523809523809</v>
      </c>
      <c r="P1773" s="6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0">
        <f t="shared" si="166"/>
        <v>41905.979629629634</v>
      </c>
      <c r="T1773" s="10">
        <f t="shared" si="167"/>
        <v>41935.979629629634</v>
      </c>
    </row>
    <row r="1774" spans="1:20" ht="42.6" customHeight="1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5">
        <f t="shared" si="162"/>
        <v>0.156</v>
      </c>
      <c r="P1774" s="6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0">
        <f t="shared" si="166"/>
        <v>41766.718009259261</v>
      </c>
      <c r="T1774" s="10">
        <f t="shared" si="167"/>
        <v>41826.718009259261</v>
      </c>
    </row>
    <row r="1775" spans="1:20" ht="42.6" customHeight="1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5">
        <f t="shared" si="162"/>
        <v>6.2566666666666673E-2</v>
      </c>
      <c r="P1775" s="6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0">
        <f t="shared" si="166"/>
        <v>41978.760393518518</v>
      </c>
      <c r="T1775" s="10">
        <f t="shared" si="167"/>
        <v>42023.760393518518</v>
      </c>
    </row>
    <row r="1776" spans="1:20" ht="42.6" customHeight="1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5">
        <f t="shared" si="162"/>
        <v>0.4592</v>
      </c>
      <c r="P1776" s="6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0">
        <f t="shared" si="166"/>
        <v>41930.218657407408</v>
      </c>
      <c r="T1776" s="10">
        <f t="shared" si="167"/>
        <v>41972.624305555553</v>
      </c>
    </row>
    <row r="1777" spans="1:20" ht="42.6" customHeight="1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5">
        <f t="shared" si="162"/>
        <v>0.65101538461538466</v>
      </c>
      <c r="P1777" s="6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0">
        <f t="shared" si="166"/>
        <v>41891.976388888892</v>
      </c>
      <c r="T1777" s="10">
        <f t="shared" si="167"/>
        <v>41936.976388888892</v>
      </c>
    </row>
    <row r="1778" spans="1:20" ht="42.6" customHeight="1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5">
        <f t="shared" si="162"/>
        <v>6.7000000000000004E-2</v>
      </c>
      <c r="P1778" s="6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0">
        <f t="shared" si="166"/>
        <v>41905.95684027778</v>
      </c>
      <c r="T1778" s="10">
        <f t="shared" si="167"/>
        <v>41941.95684027778</v>
      </c>
    </row>
    <row r="1779" spans="1:20" ht="42.6" customHeight="1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5">
        <f t="shared" si="162"/>
        <v>0.135625</v>
      </c>
      <c r="P1779" s="6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0">
        <f t="shared" si="166"/>
        <v>42025.357094907406</v>
      </c>
      <c r="T1779" s="10">
        <f t="shared" si="167"/>
        <v>42055.357094907406</v>
      </c>
    </row>
    <row r="1780" spans="1:20" ht="42.6" customHeight="1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5">
        <f t="shared" si="162"/>
        <v>1.9900000000000001E-2</v>
      </c>
      <c r="P1780" s="6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0">
        <f t="shared" si="166"/>
        <v>42045.86336805555</v>
      </c>
      <c r="T1780" s="10">
        <f t="shared" si="167"/>
        <v>42090.821701388893</v>
      </c>
    </row>
    <row r="1781" spans="1:20" ht="42.6" customHeight="1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5">
        <f t="shared" si="162"/>
        <v>0.36236363636363639</v>
      </c>
      <c r="P1781" s="6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0">
        <f t="shared" si="166"/>
        <v>42585.691898148143</v>
      </c>
      <c r="T1781" s="10">
        <f t="shared" si="167"/>
        <v>42615.691898148143</v>
      </c>
    </row>
    <row r="1782" spans="1:20" ht="42.6" customHeight="1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5">
        <f t="shared" si="162"/>
        <v>0.39743333333333336</v>
      </c>
      <c r="P1782" s="6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0">
        <f t="shared" si="166"/>
        <v>42493.600810185191</v>
      </c>
      <c r="T1782" s="10">
        <f t="shared" si="167"/>
        <v>42553.600810185191</v>
      </c>
    </row>
    <row r="1783" spans="1:20" ht="42.6" customHeight="1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5">
        <f t="shared" si="162"/>
        <v>0.25763636363636366</v>
      </c>
      <c r="P1783" s="6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0">
        <f t="shared" si="166"/>
        <v>42597.617418981477</v>
      </c>
      <c r="T1783" s="10">
        <f t="shared" si="167"/>
        <v>42628.617418981477</v>
      </c>
    </row>
    <row r="1784" spans="1:20" ht="42.6" customHeight="1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5">
        <f t="shared" si="162"/>
        <v>0.15491428571428573</v>
      </c>
      <c r="P1784" s="6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0">
        <f t="shared" si="166"/>
        <v>42388.575104166666</v>
      </c>
      <c r="T1784" s="10">
        <f t="shared" si="167"/>
        <v>42421.575104166666</v>
      </c>
    </row>
    <row r="1785" spans="1:20" ht="42.6" customHeight="1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5">
        <f t="shared" si="162"/>
        <v>0.236925</v>
      </c>
      <c r="P1785" s="6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0">
        <f t="shared" si="166"/>
        <v>42115.949976851851</v>
      </c>
      <c r="T1785" s="10">
        <f t="shared" si="167"/>
        <v>42145.949976851851</v>
      </c>
    </row>
    <row r="1786" spans="1:20" ht="42.6" customHeight="1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5">
        <f t="shared" si="162"/>
        <v>0.39760000000000001</v>
      </c>
      <c r="P1786" s="6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0">
        <f t="shared" si="166"/>
        <v>42003.655555555553</v>
      </c>
      <c r="T1786" s="10">
        <f t="shared" si="167"/>
        <v>42035.142361111109</v>
      </c>
    </row>
    <row r="1787" spans="1:20" ht="42.6" customHeight="1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5">
        <f t="shared" si="162"/>
        <v>0.20220833333333332</v>
      </c>
      <c r="P1787" s="6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0">
        <f t="shared" si="166"/>
        <v>41897.134895833333</v>
      </c>
      <c r="T1787" s="10">
        <f t="shared" si="167"/>
        <v>41928</v>
      </c>
    </row>
    <row r="1788" spans="1:20" ht="42.6" customHeight="1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5">
        <f t="shared" si="162"/>
        <v>0.47631578947368419</v>
      </c>
      <c r="P1788" s="6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0">
        <f t="shared" si="166"/>
        <v>41958.550659722227</v>
      </c>
      <c r="T1788" s="10">
        <f t="shared" si="167"/>
        <v>41988.550659722227</v>
      </c>
    </row>
    <row r="1789" spans="1:20" ht="42.6" customHeight="1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5">
        <f t="shared" si="162"/>
        <v>0.15329999999999999</v>
      </c>
      <c r="P1789" s="6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0">
        <f t="shared" si="166"/>
        <v>42068.65552083333</v>
      </c>
      <c r="T1789" s="10">
        <f t="shared" si="167"/>
        <v>42098.613854166666</v>
      </c>
    </row>
    <row r="1790" spans="1:20" ht="42.6" customHeight="1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5">
        <f t="shared" si="162"/>
        <v>1.3818181818181818E-2</v>
      </c>
      <c r="P1790" s="6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0">
        <f t="shared" si="166"/>
        <v>41913.94840277778</v>
      </c>
      <c r="T1790" s="10">
        <f t="shared" si="167"/>
        <v>41943.94840277778</v>
      </c>
    </row>
    <row r="1791" spans="1:20" ht="42.6" customHeight="1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5">
        <f t="shared" si="162"/>
        <v>5.0000000000000001E-3</v>
      </c>
      <c r="P1791" s="6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0">
        <f t="shared" si="166"/>
        <v>41956.250034722223</v>
      </c>
      <c r="T1791" s="10">
        <f t="shared" si="167"/>
        <v>42016.250034722223</v>
      </c>
    </row>
    <row r="1792" spans="1:20" ht="42.6" customHeight="1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5">
        <f t="shared" si="162"/>
        <v>4.9575757575757579E-2</v>
      </c>
      <c r="P1792" s="6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0">
        <f t="shared" si="166"/>
        <v>42010.674513888895</v>
      </c>
      <c r="T1792" s="10">
        <f t="shared" si="167"/>
        <v>42040.674513888895</v>
      </c>
    </row>
    <row r="1793" spans="1:20" ht="42.6" customHeight="1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5">
        <f t="shared" si="162"/>
        <v>3.5666666666666666E-2</v>
      </c>
      <c r="P1793" s="6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0">
        <f t="shared" si="166"/>
        <v>41973.740335648152</v>
      </c>
      <c r="T1793" s="10">
        <f t="shared" si="167"/>
        <v>42033.740335648152</v>
      </c>
    </row>
    <row r="1794" spans="1:20" ht="42.6" customHeight="1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5">
        <f t="shared" si="162"/>
        <v>0.61124000000000001</v>
      </c>
      <c r="P1794" s="6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10">
        <f t="shared" si="166"/>
        <v>42189.031041666662</v>
      </c>
      <c r="T1794" s="10">
        <f t="shared" si="167"/>
        <v>42226.290972222225</v>
      </c>
    </row>
    <row r="1795" spans="1:20" ht="42.6" customHeight="1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5">
        <f t="shared" ref="O1795:O1858" si="168">E1795/D1795</f>
        <v>1.3333333333333334E-2</v>
      </c>
      <c r="P1795" s="6">
        <f t="shared" ref="P1795:P1858" si="169">E1795/L1795</f>
        <v>20</v>
      </c>
      <c r="Q1795" t="str">
        <f t="shared" ref="Q1795:Q1858" si="170">LEFT(N1795,(FIND("/",N1795))-1)</f>
        <v>photography</v>
      </c>
      <c r="R1795" t="str">
        <f t="shared" ref="R1795:R1858" si="171">RIGHT(N1795,LEN(N1795)-FIND("/",N1795))</f>
        <v>photobooks</v>
      </c>
      <c r="S1795" s="10">
        <f t="shared" ref="S1795:S1858" si="172">(((J1795/60)/60)/24)+DATE(1970,1,1)</f>
        <v>41940.89166666667</v>
      </c>
      <c r="T1795" s="10">
        <f t="shared" ref="T1795:T1858" si="173">(((I1795/60)/60)/24)+DATE(1970,1,1)</f>
        <v>41970.933333333334</v>
      </c>
    </row>
    <row r="1796" spans="1:20" ht="42.6" customHeight="1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5">
        <f t="shared" si="168"/>
        <v>0.11077777777777778</v>
      </c>
      <c r="P1796" s="6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0">
        <f t="shared" si="172"/>
        <v>42011.551180555558</v>
      </c>
      <c r="T1796" s="10">
        <f t="shared" si="173"/>
        <v>42046.551180555558</v>
      </c>
    </row>
    <row r="1797" spans="1:20" ht="42.6" customHeight="1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5">
        <f t="shared" si="168"/>
        <v>0.38735714285714284</v>
      </c>
      <c r="P1797" s="6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0">
        <f t="shared" si="172"/>
        <v>42628.288668981477</v>
      </c>
      <c r="T1797" s="10">
        <f t="shared" si="173"/>
        <v>42657.666666666672</v>
      </c>
    </row>
    <row r="1798" spans="1:20" ht="42.6" customHeight="1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5">
        <f t="shared" si="168"/>
        <v>0.22052631578947368</v>
      </c>
      <c r="P1798" s="6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0">
        <f t="shared" si="172"/>
        <v>42515.439421296294</v>
      </c>
      <c r="T1798" s="10">
        <f t="shared" si="173"/>
        <v>42575.439421296294</v>
      </c>
    </row>
    <row r="1799" spans="1:20" ht="42.6" customHeight="1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5">
        <f t="shared" si="168"/>
        <v>0.67549999999999999</v>
      </c>
      <c r="P1799" s="6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0">
        <f t="shared" si="172"/>
        <v>42689.56931712963</v>
      </c>
      <c r="T1799" s="10">
        <f t="shared" si="173"/>
        <v>42719.56931712963</v>
      </c>
    </row>
    <row r="1800" spans="1:20" ht="42.6" customHeight="1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5">
        <f t="shared" si="168"/>
        <v>0.136375</v>
      </c>
      <c r="P1800" s="6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0">
        <f t="shared" si="172"/>
        <v>42344.32677083333</v>
      </c>
      <c r="T1800" s="10">
        <f t="shared" si="173"/>
        <v>42404.32677083333</v>
      </c>
    </row>
    <row r="1801" spans="1:20" ht="42.6" customHeight="1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5">
        <f t="shared" si="168"/>
        <v>1.7457500000000001E-2</v>
      </c>
      <c r="P1801" s="6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0">
        <f t="shared" si="172"/>
        <v>41934.842685185184</v>
      </c>
      <c r="T1801" s="10">
        <f t="shared" si="173"/>
        <v>41954.884351851855</v>
      </c>
    </row>
    <row r="1802" spans="1:20" ht="42.6" customHeight="1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5">
        <f t="shared" si="168"/>
        <v>0.20449632511889321</v>
      </c>
      <c r="P1802" s="6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0">
        <f t="shared" si="172"/>
        <v>42623.606134259258</v>
      </c>
      <c r="T1802" s="10">
        <f t="shared" si="173"/>
        <v>42653.606134259258</v>
      </c>
    </row>
    <row r="1803" spans="1:20" ht="42.6" customHeight="1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5">
        <f t="shared" si="168"/>
        <v>0.13852941176470587</v>
      </c>
      <c r="P1803" s="6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0">
        <f t="shared" si="172"/>
        <v>42321.660509259258</v>
      </c>
      <c r="T1803" s="10">
        <f t="shared" si="173"/>
        <v>42353.506944444445</v>
      </c>
    </row>
    <row r="1804" spans="1:20" ht="42.6" customHeight="1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5">
        <f t="shared" si="168"/>
        <v>0.48485714285714288</v>
      </c>
      <c r="P1804" s="6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0">
        <f t="shared" si="172"/>
        <v>42159.47256944445</v>
      </c>
      <c r="T1804" s="10">
        <f t="shared" si="173"/>
        <v>42182.915972222225</v>
      </c>
    </row>
    <row r="1805" spans="1:20" ht="42.6" customHeight="1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5">
        <f t="shared" si="168"/>
        <v>0.308</v>
      </c>
      <c r="P1805" s="6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0">
        <f t="shared" si="172"/>
        <v>42018.071550925932</v>
      </c>
      <c r="T1805" s="10">
        <f t="shared" si="173"/>
        <v>42049.071550925932</v>
      </c>
    </row>
    <row r="1806" spans="1:20" ht="42.6" customHeight="1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5">
        <f t="shared" si="168"/>
        <v>0.35174193548387095</v>
      </c>
      <c r="P1806" s="6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0">
        <f t="shared" si="172"/>
        <v>42282.678287037037</v>
      </c>
      <c r="T1806" s="10">
        <f t="shared" si="173"/>
        <v>42322.719953703709</v>
      </c>
    </row>
    <row r="1807" spans="1:20" ht="42.6" customHeight="1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5">
        <f t="shared" si="168"/>
        <v>0.36404444444444445</v>
      </c>
      <c r="P1807" s="6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0">
        <f t="shared" si="172"/>
        <v>42247.803912037038</v>
      </c>
      <c r="T1807" s="10">
        <f t="shared" si="173"/>
        <v>42279.75</v>
      </c>
    </row>
    <row r="1808" spans="1:20" ht="42.6" customHeight="1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5">
        <f t="shared" si="168"/>
        <v>2.955E-2</v>
      </c>
      <c r="P1808" s="6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0">
        <f t="shared" si="172"/>
        <v>41877.638298611113</v>
      </c>
      <c r="T1808" s="10">
        <f t="shared" si="173"/>
        <v>41912.638298611113</v>
      </c>
    </row>
    <row r="1809" spans="1:20" ht="42.6" customHeight="1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5">
        <f t="shared" si="168"/>
        <v>0.1106</v>
      </c>
      <c r="P1809" s="6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0">
        <f t="shared" si="172"/>
        <v>41880.068437499998</v>
      </c>
      <c r="T1809" s="10">
        <f t="shared" si="173"/>
        <v>41910.068437499998</v>
      </c>
    </row>
    <row r="1810" spans="1:20" ht="42.6" customHeight="1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5">
        <f t="shared" si="168"/>
        <v>0.41407142857142859</v>
      </c>
      <c r="P1810" s="6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0">
        <f t="shared" si="172"/>
        <v>42742.680902777778</v>
      </c>
      <c r="T1810" s="10">
        <f t="shared" si="173"/>
        <v>42777.680902777778</v>
      </c>
    </row>
    <row r="1811" spans="1:20" ht="42.6" customHeight="1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5">
        <f t="shared" si="168"/>
        <v>0.10857142857142857</v>
      </c>
      <c r="P1811" s="6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0">
        <f t="shared" si="172"/>
        <v>42029.907858796301</v>
      </c>
      <c r="T1811" s="10">
        <f t="shared" si="173"/>
        <v>42064.907858796301</v>
      </c>
    </row>
    <row r="1812" spans="1:20" ht="42.6" customHeight="1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5">
        <f t="shared" si="168"/>
        <v>3.3333333333333333E-2</v>
      </c>
      <c r="P1812" s="6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0">
        <f t="shared" si="172"/>
        <v>41860.91002314815</v>
      </c>
      <c r="T1812" s="10">
        <f t="shared" si="173"/>
        <v>41872.91002314815</v>
      </c>
    </row>
    <row r="1813" spans="1:20" ht="42.6" customHeight="1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5">
        <f t="shared" si="168"/>
        <v>7.407407407407407E-4</v>
      </c>
      <c r="P1813" s="6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0">
        <f t="shared" si="172"/>
        <v>41876.433680555558</v>
      </c>
      <c r="T1813" s="10">
        <f t="shared" si="173"/>
        <v>41936.166666666664</v>
      </c>
    </row>
    <row r="1814" spans="1:20" ht="42.6" customHeight="1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5">
        <f t="shared" si="168"/>
        <v>0.13307692307692306</v>
      </c>
      <c r="P1814" s="6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0">
        <f t="shared" si="172"/>
        <v>42524.318703703699</v>
      </c>
      <c r="T1814" s="10">
        <f t="shared" si="173"/>
        <v>42554.318703703699</v>
      </c>
    </row>
    <row r="1815" spans="1:20" ht="42.6" customHeight="1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5">
        <f t="shared" si="168"/>
        <v>0</v>
      </c>
      <c r="P1815" s="6" t="e">
        <f t="shared" si="169"/>
        <v>#DIV/0!</v>
      </c>
      <c r="Q1815" t="str">
        <f t="shared" si="170"/>
        <v>photography</v>
      </c>
      <c r="R1815" t="str">
        <f t="shared" si="171"/>
        <v>photobooks</v>
      </c>
      <c r="S1815" s="10">
        <f t="shared" si="172"/>
        <v>41829.889027777775</v>
      </c>
      <c r="T1815" s="10">
        <f t="shared" si="173"/>
        <v>41859.889027777775</v>
      </c>
    </row>
    <row r="1816" spans="1:20" ht="42.6" customHeight="1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5">
        <f t="shared" si="168"/>
        <v>0.49183333333333334</v>
      </c>
      <c r="P1816" s="6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0">
        <f t="shared" si="172"/>
        <v>42033.314074074078</v>
      </c>
      <c r="T1816" s="10">
        <f t="shared" si="173"/>
        <v>42063.314074074078</v>
      </c>
    </row>
    <row r="1817" spans="1:20" ht="42.6" customHeight="1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5">
        <f t="shared" si="168"/>
        <v>0</v>
      </c>
      <c r="P1817" s="6" t="e">
        <f t="shared" si="169"/>
        <v>#DIV/0!</v>
      </c>
      <c r="Q1817" t="str">
        <f t="shared" si="170"/>
        <v>photography</v>
      </c>
      <c r="R1817" t="str">
        <f t="shared" si="171"/>
        <v>photobooks</v>
      </c>
      <c r="S1817" s="10">
        <f t="shared" si="172"/>
        <v>42172.906678240746</v>
      </c>
      <c r="T1817" s="10">
        <f t="shared" si="173"/>
        <v>42186.906678240746</v>
      </c>
    </row>
    <row r="1818" spans="1:20" ht="42.6" customHeight="1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5">
        <f t="shared" si="168"/>
        <v>2.036E-2</v>
      </c>
      <c r="P1818" s="6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0">
        <f t="shared" si="172"/>
        <v>42548.876192129625</v>
      </c>
      <c r="T1818" s="10">
        <f t="shared" si="173"/>
        <v>42576.791666666672</v>
      </c>
    </row>
    <row r="1819" spans="1:20" ht="42.6" customHeight="1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5">
        <f t="shared" si="168"/>
        <v>0.52327777777777773</v>
      </c>
      <c r="P1819" s="6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0">
        <f t="shared" si="172"/>
        <v>42705.662118055552</v>
      </c>
      <c r="T1819" s="10">
        <f t="shared" si="173"/>
        <v>42765.290972222225</v>
      </c>
    </row>
    <row r="1820" spans="1:20" ht="42.6" customHeight="1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5">
        <f t="shared" si="168"/>
        <v>0</v>
      </c>
      <c r="P1820" s="6" t="e">
        <f t="shared" si="169"/>
        <v>#DIV/0!</v>
      </c>
      <c r="Q1820" t="str">
        <f t="shared" si="170"/>
        <v>photography</v>
      </c>
      <c r="R1820" t="str">
        <f t="shared" si="171"/>
        <v>photobooks</v>
      </c>
      <c r="S1820" s="10">
        <f t="shared" si="172"/>
        <v>42067.234375</v>
      </c>
      <c r="T1820" s="10">
        <f t="shared" si="173"/>
        <v>42097.192708333328</v>
      </c>
    </row>
    <row r="1821" spans="1:20" ht="42.6" customHeight="1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5">
        <f t="shared" si="168"/>
        <v>2.0833333333333332E-2</v>
      </c>
      <c r="P1821" s="6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0">
        <f t="shared" si="172"/>
        <v>41820.752268518518</v>
      </c>
      <c r="T1821" s="10">
        <f t="shared" si="173"/>
        <v>41850.752268518518</v>
      </c>
    </row>
    <row r="1822" spans="1:20" ht="42.6" customHeight="1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5">
        <f t="shared" si="168"/>
        <v>6.565384615384616E-2</v>
      </c>
      <c r="P1822" s="6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0">
        <f t="shared" si="172"/>
        <v>42065.084375000006</v>
      </c>
      <c r="T1822" s="10">
        <f t="shared" si="173"/>
        <v>42095.042708333334</v>
      </c>
    </row>
    <row r="1823" spans="1:20" ht="42.6" hidden="1" customHeight="1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5">
        <f t="shared" si="168"/>
        <v>1.3489</v>
      </c>
      <c r="P1823" s="6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10">
        <f t="shared" si="172"/>
        <v>40926.319062499999</v>
      </c>
      <c r="T1823" s="10">
        <f t="shared" si="173"/>
        <v>40971.319062499999</v>
      </c>
    </row>
    <row r="1824" spans="1:20" ht="42.6" hidden="1" customHeight="1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5">
        <f t="shared" si="168"/>
        <v>1</v>
      </c>
      <c r="P1824" s="6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10">
        <f t="shared" si="172"/>
        <v>41634.797013888885</v>
      </c>
      <c r="T1824" s="10">
        <f t="shared" si="173"/>
        <v>41670.792361111111</v>
      </c>
    </row>
    <row r="1825" spans="1:20" ht="42.6" hidden="1" customHeight="1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5">
        <f t="shared" si="168"/>
        <v>1.1585714285714286</v>
      </c>
      <c r="P1825" s="6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10">
        <f t="shared" si="172"/>
        <v>41176.684907407405</v>
      </c>
      <c r="T1825" s="10">
        <f t="shared" si="173"/>
        <v>41206.684907407405</v>
      </c>
    </row>
    <row r="1826" spans="1:20" ht="42.6" hidden="1" customHeight="1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5">
        <f t="shared" si="168"/>
        <v>1.0006666666666666</v>
      </c>
      <c r="P1826" s="6">
        <f t="shared" si="169"/>
        <v>75.05</v>
      </c>
      <c r="Q1826" t="str">
        <f t="shared" si="170"/>
        <v>music</v>
      </c>
      <c r="R1826" t="str">
        <f t="shared" si="171"/>
        <v>rock</v>
      </c>
      <c r="S1826" s="10">
        <f t="shared" si="172"/>
        <v>41626.916284722225</v>
      </c>
      <c r="T1826" s="10">
        <f t="shared" si="173"/>
        <v>41647.088888888888</v>
      </c>
    </row>
    <row r="1827" spans="1:20" ht="42.6" hidden="1" customHeight="1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5">
        <f t="shared" si="168"/>
        <v>1.0505</v>
      </c>
      <c r="P1827" s="6">
        <f t="shared" si="169"/>
        <v>42.02</v>
      </c>
      <c r="Q1827" t="str">
        <f t="shared" si="170"/>
        <v>music</v>
      </c>
      <c r="R1827" t="str">
        <f t="shared" si="171"/>
        <v>rock</v>
      </c>
      <c r="S1827" s="10">
        <f t="shared" si="172"/>
        <v>41443.83452546296</v>
      </c>
      <c r="T1827" s="10">
        <f t="shared" si="173"/>
        <v>41466.83452546296</v>
      </c>
    </row>
    <row r="1828" spans="1:20" ht="42.6" hidden="1" customHeight="1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5">
        <f t="shared" si="168"/>
        <v>1.01</v>
      </c>
      <c r="P1828" s="6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10">
        <f t="shared" si="172"/>
        <v>41657.923807870371</v>
      </c>
      <c r="T1828" s="10">
        <f t="shared" si="173"/>
        <v>41687.923807870371</v>
      </c>
    </row>
    <row r="1829" spans="1:20" ht="42.6" hidden="1" customHeight="1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5">
        <f t="shared" si="168"/>
        <v>1.0066250000000001</v>
      </c>
      <c r="P1829" s="6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10">
        <f t="shared" si="172"/>
        <v>40555.325937499998</v>
      </c>
      <c r="T1829" s="10">
        <f t="shared" si="173"/>
        <v>40605.325937499998</v>
      </c>
    </row>
    <row r="1830" spans="1:20" ht="42.6" hidden="1" customHeight="1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5">
        <f t="shared" si="168"/>
        <v>1.0016</v>
      </c>
      <c r="P1830" s="6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10">
        <f t="shared" si="172"/>
        <v>41736.899652777778</v>
      </c>
      <c r="T1830" s="10">
        <f t="shared" si="173"/>
        <v>41768.916666666664</v>
      </c>
    </row>
    <row r="1831" spans="1:20" ht="42.6" hidden="1" customHeight="1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5">
        <f t="shared" si="168"/>
        <v>1.6668333333333334</v>
      </c>
      <c r="P1831" s="6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10">
        <f t="shared" si="172"/>
        <v>40516.087627314817</v>
      </c>
      <c r="T1831" s="10">
        <f t="shared" si="173"/>
        <v>40564.916666666664</v>
      </c>
    </row>
    <row r="1832" spans="1:20" ht="42.6" hidden="1" customHeight="1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5">
        <f t="shared" si="168"/>
        <v>1.0153333333333334</v>
      </c>
      <c r="P1832" s="6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10">
        <f t="shared" si="172"/>
        <v>41664.684108796297</v>
      </c>
      <c r="T1832" s="10">
        <f t="shared" si="173"/>
        <v>41694.684108796297</v>
      </c>
    </row>
    <row r="1833" spans="1:20" ht="42.6" hidden="1" customHeight="1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5">
        <f t="shared" si="168"/>
        <v>1.03</v>
      </c>
      <c r="P1833" s="6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10">
        <f t="shared" si="172"/>
        <v>41026.996099537035</v>
      </c>
      <c r="T1833" s="10">
        <f t="shared" si="173"/>
        <v>41041.996099537035</v>
      </c>
    </row>
    <row r="1834" spans="1:20" ht="42.6" hidden="1" customHeight="1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5">
        <f t="shared" si="168"/>
        <v>1.4285714285714286</v>
      </c>
      <c r="P1834" s="6">
        <f t="shared" si="169"/>
        <v>25</v>
      </c>
      <c r="Q1834" t="str">
        <f t="shared" si="170"/>
        <v>music</v>
      </c>
      <c r="R1834" t="str">
        <f t="shared" si="171"/>
        <v>rock</v>
      </c>
      <c r="S1834" s="10">
        <f t="shared" si="172"/>
        <v>40576.539664351854</v>
      </c>
      <c r="T1834" s="10">
        <f t="shared" si="173"/>
        <v>40606.539664351854</v>
      </c>
    </row>
    <row r="1835" spans="1:20" ht="42.6" hidden="1" customHeight="1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5">
        <f t="shared" si="168"/>
        <v>2.625</v>
      </c>
      <c r="P1835" s="6">
        <f t="shared" si="169"/>
        <v>42</v>
      </c>
      <c r="Q1835" t="str">
        <f t="shared" si="170"/>
        <v>music</v>
      </c>
      <c r="R1835" t="str">
        <f t="shared" si="171"/>
        <v>rock</v>
      </c>
      <c r="S1835" s="10">
        <f t="shared" si="172"/>
        <v>41303.044016203705</v>
      </c>
      <c r="T1835" s="10">
        <f t="shared" si="173"/>
        <v>41335.332638888889</v>
      </c>
    </row>
    <row r="1836" spans="1:20" ht="42.6" hidden="1" customHeight="1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5">
        <f t="shared" si="168"/>
        <v>1.1805000000000001</v>
      </c>
      <c r="P1836" s="6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10">
        <f t="shared" si="172"/>
        <v>41988.964062500003</v>
      </c>
      <c r="T1836" s="10">
        <f t="shared" si="173"/>
        <v>42028.964062500003</v>
      </c>
    </row>
    <row r="1837" spans="1:20" ht="42.6" hidden="1" customHeight="1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5">
        <f t="shared" si="168"/>
        <v>1.04</v>
      </c>
      <c r="P1837" s="6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10">
        <f t="shared" si="172"/>
        <v>42430.702210648145</v>
      </c>
      <c r="T1837" s="10">
        <f t="shared" si="173"/>
        <v>42460.660543981481</v>
      </c>
    </row>
    <row r="1838" spans="1:20" ht="42.6" hidden="1" customHeight="1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5">
        <f t="shared" si="168"/>
        <v>2.0034000000000001</v>
      </c>
      <c r="P1838" s="6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10">
        <f t="shared" si="172"/>
        <v>41305.809363425928</v>
      </c>
      <c r="T1838" s="10">
        <f t="shared" si="173"/>
        <v>41322.809363425928</v>
      </c>
    </row>
    <row r="1839" spans="1:20" ht="42.6" hidden="1" customHeight="1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5">
        <f t="shared" si="168"/>
        <v>3.0683333333333334</v>
      </c>
      <c r="P1839" s="6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10">
        <f t="shared" si="172"/>
        <v>40926.047858796301</v>
      </c>
      <c r="T1839" s="10">
        <f t="shared" si="173"/>
        <v>40986.006192129629</v>
      </c>
    </row>
    <row r="1840" spans="1:20" ht="42.6" hidden="1" customHeight="1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5">
        <f t="shared" si="168"/>
        <v>1.00149</v>
      </c>
      <c r="P1840" s="6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10">
        <f t="shared" si="172"/>
        <v>40788.786539351851</v>
      </c>
      <c r="T1840" s="10">
        <f t="shared" si="173"/>
        <v>40817.125</v>
      </c>
    </row>
    <row r="1841" spans="1:20" ht="42.6" hidden="1" customHeight="1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5">
        <f t="shared" si="168"/>
        <v>2.0529999999999999</v>
      </c>
      <c r="P1841" s="6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10">
        <f t="shared" si="172"/>
        <v>42614.722013888888</v>
      </c>
      <c r="T1841" s="10">
        <f t="shared" si="173"/>
        <v>42644.722013888888</v>
      </c>
    </row>
    <row r="1842" spans="1:20" ht="42.6" hidden="1" customHeight="1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5">
        <f t="shared" si="168"/>
        <v>1.0888888888888888</v>
      </c>
      <c r="P1842" s="6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10">
        <f t="shared" si="172"/>
        <v>41382.096180555556</v>
      </c>
      <c r="T1842" s="10">
        <f t="shared" si="173"/>
        <v>41401.207638888889</v>
      </c>
    </row>
    <row r="1843" spans="1:20" ht="42.6" hidden="1" customHeight="1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5">
        <f t="shared" si="168"/>
        <v>1.0175000000000001</v>
      </c>
      <c r="P1843" s="6">
        <f t="shared" si="169"/>
        <v>50.875</v>
      </c>
      <c r="Q1843" t="str">
        <f t="shared" si="170"/>
        <v>music</v>
      </c>
      <c r="R1843" t="str">
        <f t="shared" si="171"/>
        <v>rock</v>
      </c>
      <c r="S1843" s="10">
        <f t="shared" si="172"/>
        <v>41745.84542824074</v>
      </c>
      <c r="T1843" s="10">
        <f t="shared" si="173"/>
        <v>41779.207638888889</v>
      </c>
    </row>
    <row r="1844" spans="1:20" ht="42.6" hidden="1" customHeight="1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5">
        <f t="shared" si="168"/>
        <v>1.2524999999999999</v>
      </c>
      <c r="P1844" s="6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10">
        <f t="shared" si="172"/>
        <v>42031.631724537037</v>
      </c>
      <c r="T1844" s="10">
        <f t="shared" si="173"/>
        <v>42065.249305555553</v>
      </c>
    </row>
    <row r="1845" spans="1:20" ht="42.6" hidden="1" customHeight="1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5">
        <f t="shared" si="168"/>
        <v>1.2400610000000001</v>
      </c>
      <c r="P1845" s="6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10">
        <f t="shared" si="172"/>
        <v>40564.994837962964</v>
      </c>
      <c r="T1845" s="10">
        <f t="shared" si="173"/>
        <v>40594.994837962964</v>
      </c>
    </row>
    <row r="1846" spans="1:20" ht="42.6" hidden="1" customHeight="1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5">
        <f t="shared" si="168"/>
        <v>1.014</v>
      </c>
      <c r="P1846" s="6">
        <f t="shared" si="169"/>
        <v>76.05</v>
      </c>
      <c r="Q1846" t="str">
        <f t="shared" si="170"/>
        <v>music</v>
      </c>
      <c r="R1846" t="str">
        <f t="shared" si="171"/>
        <v>rock</v>
      </c>
      <c r="S1846" s="10">
        <f t="shared" si="172"/>
        <v>40666.973541666666</v>
      </c>
      <c r="T1846" s="10">
        <f t="shared" si="173"/>
        <v>40705.125</v>
      </c>
    </row>
    <row r="1847" spans="1:20" ht="42.6" hidden="1" customHeight="1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5">
        <f t="shared" si="168"/>
        <v>1</v>
      </c>
      <c r="P1847" s="6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10">
        <f t="shared" si="172"/>
        <v>42523.333310185189</v>
      </c>
      <c r="T1847" s="10">
        <f t="shared" si="173"/>
        <v>42538.204861111109</v>
      </c>
    </row>
    <row r="1848" spans="1:20" ht="42.6" hidden="1" customHeight="1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5">
        <f t="shared" si="168"/>
        <v>1.3792666666666666</v>
      </c>
      <c r="P1848" s="6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10">
        <f t="shared" si="172"/>
        <v>41228.650196759263</v>
      </c>
      <c r="T1848" s="10">
        <f t="shared" si="173"/>
        <v>41258.650196759263</v>
      </c>
    </row>
    <row r="1849" spans="1:20" ht="42.6" hidden="1" customHeight="1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5">
        <f t="shared" si="168"/>
        <v>1.2088000000000001</v>
      </c>
      <c r="P1849" s="6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10">
        <f t="shared" si="172"/>
        <v>42094.236481481479</v>
      </c>
      <c r="T1849" s="10">
        <f t="shared" si="173"/>
        <v>42115.236481481479</v>
      </c>
    </row>
    <row r="1850" spans="1:20" ht="42.6" hidden="1" customHeight="1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5">
        <f t="shared" si="168"/>
        <v>1.0736666666666668</v>
      </c>
      <c r="P1850" s="6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10">
        <f t="shared" si="172"/>
        <v>40691.788055555553</v>
      </c>
      <c r="T1850" s="10">
        <f t="shared" si="173"/>
        <v>40755.290972222225</v>
      </c>
    </row>
    <row r="1851" spans="1:20" ht="42.6" hidden="1" customHeight="1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5">
        <f t="shared" si="168"/>
        <v>1.0033333333333334</v>
      </c>
      <c r="P1851" s="6">
        <f t="shared" si="169"/>
        <v>37.625</v>
      </c>
      <c r="Q1851" t="str">
        <f t="shared" si="170"/>
        <v>music</v>
      </c>
      <c r="R1851" t="str">
        <f t="shared" si="171"/>
        <v>rock</v>
      </c>
      <c r="S1851" s="10">
        <f t="shared" si="172"/>
        <v>41169.845590277779</v>
      </c>
      <c r="T1851" s="10">
        <f t="shared" si="173"/>
        <v>41199.845590277779</v>
      </c>
    </row>
    <row r="1852" spans="1:20" ht="42.6" hidden="1" customHeight="1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5">
        <f t="shared" si="168"/>
        <v>1.0152222222222222</v>
      </c>
      <c r="P1852" s="6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10">
        <f t="shared" si="172"/>
        <v>41800.959490740745</v>
      </c>
      <c r="T1852" s="10">
        <f t="shared" si="173"/>
        <v>41830.959490740745</v>
      </c>
    </row>
    <row r="1853" spans="1:20" ht="42.6" hidden="1" customHeight="1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5">
        <f t="shared" si="168"/>
        <v>1.0007692307692309</v>
      </c>
      <c r="P1853" s="6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10">
        <f t="shared" si="172"/>
        <v>41827.906689814816</v>
      </c>
      <c r="T1853" s="10">
        <f t="shared" si="173"/>
        <v>41848.041666666664</v>
      </c>
    </row>
    <row r="1854" spans="1:20" ht="42.6" hidden="1" customHeight="1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5">
        <f t="shared" si="168"/>
        <v>1.1696666666666666</v>
      </c>
      <c r="P1854" s="6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10">
        <f t="shared" si="172"/>
        <v>42081.77143518519</v>
      </c>
      <c r="T1854" s="10">
        <f t="shared" si="173"/>
        <v>42119</v>
      </c>
    </row>
    <row r="1855" spans="1:20" ht="42.6" hidden="1" customHeight="1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5">
        <f t="shared" si="168"/>
        <v>1.01875</v>
      </c>
      <c r="P1855" s="6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10">
        <f t="shared" si="172"/>
        <v>41177.060381944444</v>
      </c>
      <c r="T1855" s="10">
        <f t="shared" si="173"/>
        <v>41227.102048611108</v>
      </c>
    </row>
    <row r="1856" spans="1:20" ht="42.6" hidden="1" customHeight="1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5">
        <f t="shared" si="168"/>
        <v>1.0212366666666666</v>
      </c>
      <c r="P1856" s="6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10">
        <f t="shared" si="172"/>
        <v>41388.021261574075</v>
      </c>
      <c r="T1856" s="10">
        <f t="shared" si="173"/>
        <v>41418.021261574075</v>
      </c>
    </row>
    <row r="1857" spans="1:20" ht="42.6" hidden="1" customHeight="1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5">
        <f t="shared" si="168"/>
        <v>1.5405897142857143</v>
      </c>
      <c r="P1857" s="6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10">
        <f t="shared" si="172"/>
        <v>41600.538657407407</v>
      </c>
      <c r="T1857" s="10">
        <f t="shared" si="173"/>
        <v>41645.538657407407</v>
      </c>
    </row>
    <row r="1858" spans="1:20" ht="42.6" hidden="1" customHeight="1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5">
        <f t="shared" si="168"/>
        <v>1.0125</v>
      </c>
      <c r="P1858" s="6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10">
        <f t="shared" si="172"/>
        <v>41817.854999999996</v>
      </c>
      <c r="T1858" s="10">
        <f t="shared" si="173"/>
        <v>41838.854999999996</v>
      </c>
    </row>
    <row r="1859" spans="1:20" ht="42.6" hidden="1" customHeight="1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5">
        <f t="shared" ref="O1859:O1922" si="174">E1859/D1859</f>
        <v>1</v>
      </c>
      <c r="P1859" s="6">
        <f t="shared" ref="P1859:P1922" si="175">E1859/L1859</f>
        <v>136.36363636363637</v>
      </c>
      <c r="Q1859" t="str">
        <f t="shared" ref="Q1859:Q1922" si="176">LEFT(N1859,(FIND("/",N1859))-1)</f>
        <v>music</v>
      </c>
      <c r="R1859" t="str">
        <f t="shared" ref="R1859:R1922" si="177">RIGHT(N1859,LEN(N1859)-FIND("/",N1859))</f>
        <v>rock</v>
      </c>
      <c r="S1859" s="10">
        <f t="shared" ref="S1859:S1922" si="178">(((J1859/60)/60)/24)+DATE(1970,1,1)</f>
        <v>41864.76866898148</v>
      </c>
      <c r="T1859" s="10">
        <f t="shared" ref="T1859:T1922" si="179">(((I1859/60)/60)/24)+DATE(1970,1,1)</f>
        <v>41894.76866898148</v>
      </c>
    </row>
    <row r="1860" spans="1:20" ht="42.6" hidden="1" customHeight="1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5">
        <f t="shared" si="174"/>
        <v>1.0874800874800874</v>
      </c>
      <c r="P1860" s="6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10">
        <f t="shared" si="178"/>
        <v>40833.200474537036</v>
      </c>
      <c r="T1860" s="10">
        <f t="shared" si="179"/>
        <v>40893.242141203707</v>
      </c>
    </row>
    <row r="1861" spans="1:20" ht="42.6" hidden="1" customHeight="1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5">
        <f t="shared" si="174"/>
        <v>1.3183333333333334</v>
      </c>
      <c r="P1861" s="6">
        <f t="shared" si="175"/>
        <v>70.625</v>
      </c>
      <c r="Q1861" t="str">
        <f t="shared" si="176"/>
        <v>music</v>
      </c>
      <c r="R1861" t="str">
        <f t="shared" si="177"/>
        <v>rock</v>
      </c>
      <c r="S1861" s="10">
        <f t="shared" si="178"/>
        <v>40778.770011574074</v>
      </c>
      <c r="T1861" s="10">
        <f t="shared" si="179"/>
        <v>40808.770011574074</v>
      </c>
    </row>
    <row r="1862" spans="1:20" ht="42.6" hidden="1" customHeight="1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5">
        <f t="shared" si="174"/>
        <v>1.3346666666666667</v>
      </c>
      <c r="P1862" s="6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10">
        <f t="shared" si="178"/>
        <v>41655.709305555552</v>
      </c>
      <c r="T1862" s="10">
        <f t="shared" si="179"/>
        <v>41676.709305555552</v>
      </c>
    </row>
    <row r="1863" spans="1:20" ht="42.6" customHeight="1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5">
        <f t="shared" si="174"/>
        <v>0</v>
      </c>
      <c r="P1863" s="6" t="e">
        <f t="shared" si="175"/>
        <v>#DIV/0!</v>
      </c>
      <c r="Q1863" t="str">
        <f t="shared" si="176"/>
        <v>games</v>
      </c>
      <c r="R1863" t="str">
        <f t="shared" si="177"/>
        <v>mobile games</v>
      </c>
      <c r="S1863" s="10">
        <f t="shared" si="178"/>
        <v>42000.300243055557</v>
      </c>
      <c r="T1863" s="10">
        <f t="shared" si="179"/>
        <v>42030.300243055557</v>
      </c>
    </row>
    <row r="1864" spans="1:20" ht="42.6" customHeight="1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5">
        <f t="shared" si="174"/>
        <v>8.0833333333333326E-2</v>
      </c>
      <c r="P1864" s="6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0">
        <f t="shared" si="178"/>
        <v>42755.492754629624</v>
      </c>
      <c r="T1864" s="10">
        <f t="shared" si="179"/>
        <v>42802.3125</v>
      </c>
    </row>
    <row r="1865" spans="1:20" ht="42.6" customHeight="1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5">
        <f t="shared" si="174"/>
        <v>4.0000000000000001E-3</v>
      </c>
      <c r="P1865" s="6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0">
        <f t="shared" si="178"/>
        <v>41772.797280092593</v>
      </c>
      <c r="T1865" s="10">
        <f t="shared" si="179"/>
        <v>41802.797280092593</v>
      </c>
    </row>
    <row r="1866" spans="1:20" ht="42.6" customHeight="1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5">
        <f t="shared" si="174"/>
        <v>0.42892307692307691</v>
      </c>
      <c r="P1866" s="6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0">
        <f t="shared" si="178"/>
        <v>41733.716435185182</v>
      </c>
      <c r="T1866" s="10">
        <f t="shared" si="179"/>
        <v>41763.716435185182</v>
      </c>
    </row>
    <row r="1867" spans="1:20" ht="42.6" customHeight="1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5">
        <f t="shared" si="174"/>
        <v>3.6363636363636364E-5</v>
      </c>
      <c r="P1867" s="6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0">
        <f t="shared" si="178"/>
        <v>42645.367442129631</v>
      </c>
      <c r="T1867" s="10">
        <f t="shared" si="179"/>
        <v>42680.409108796302</v>
      </c>
    </row>
    <row r="1868" spans="1:20" ht="42.6" customHeight="1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5">
        <f t="shared" si="174"/>
        <v>5.0000000000000001E-3</v>
      </c>
      <c r="P1868" s="6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0">
        <f t="shared" si="178"/>
        <v>42742.246493055558</v>
      </c>
      <c r="T1868" s="10">
        <f t="shared" si="179"/>
        <v>42795.166666666672</v>
      </c>
    </row>
    <row r="1869" spans="1:20" ht="42.6" customHeight="1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5">
        <f t="shared" si="174"/>
        <v>5.0000000000000001E-4</v>
      </c>
      <c r="P1869" s="6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0">
        <f t="shared" si="178"/>
        <v>42649.924907407403</v>
      </c>
      <c r="T1869" s="10">
        <f t="shared" si="179"/>
        <v>42679.924907407403</v>
      </c>
    </row>
    <row r="1870" spans="1:20" ht="42.6" customHeight="1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5">
        <f t="shared" si="174"/>
        <v>4.8680000000000001E-2</v>
      </c>
      <c r="P1870" s="6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0">
        <f t="shared" si="178"/>
        <v>42328.779224537036</v>
      </c>
      <c r="T1870" s="10">
        <f t="shared" si="179"/>
        <v>42353.332638888889</v>
      </c>
    </row>
    <row r="1871" spans="1:20" ht="42.6" customHeight="1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5">
        <f t="shared" si="174"/>
        <v>0</v>
      </c>
      <c r="P1871" s="6" t="e">
        <f t="shared" si="175"/>
        <v>#DIV/0!</v>
      </c>
      <c r="Q1871" t="str">
        <f t="shared" si="176"/>
        <v>games</v>
      </c>
      <c r="R1871" t="str">
        <f t="shared" si="177"/>
        <v>mobile games</v>
      </c>
      <c r="S1871" s="10">
        <f t="shared" si="178"/>
        <v>42709.002881944441</v>
      </c>
      <c r="T1871" s="10">
        <f t="shared" si="179"/>
        <v>42739.002881944441</v>
      </c>
    </row>
    <row r="1872" spans="1:20" ht="42.6" customHeight="1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5">
        <f t="shared" si="174"/>
        <v>0.10314285714285715</v>
      </c>
      <c r="P1872" s="6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0">
        <f t="shared" si="178"/>
        <v>42371.355729166666</v>
      </c>
      <c r="T1872" s="10">
        <f t="shared" si="179"/>
        <v>42400.178472222222</v>
      </c>
    </row>
    <row r="1873" spans="1:20" ht="42.6" customHeight="1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5">
        <f t="shared" si="174"/>
        <v>0.7178461538461538</v>
      </c>
      <c r="P1873" s="6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0">
        <f t="shared" si="178"/>
        <v>41923.783576388887</v>
      </c>
      <c r="T1873" s="10">
        <f t="shared" si="179"/>
        <v>41963.825243055559</v>
      </c>
    </row>
    <row r="1874" spans="1:20" ht="42.6" customHeight="1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5">
        <f t="shared" si="174"/>
        <v>1.06E-2</v>
      </c>
      <c r="P1874" s="6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0">
        <f t="shared" si="178"/>
        <v>42155.129652777774</v>
      </c>
      <c r="T1874" s="10">
        <f t="shared" si="179"/>
        <v>42185.129652777774</v>
      </c>
    </row>
    <row r="1875" spans="1:20" ht="42.6" customHeight="1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5">
        <f t="shared" si="174"/>
        <v>4.4999999999999997E-3</v>
      </c>
      <c r="P1875" s="6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0">
        <f t="shared" si="178"/>
        <v>42164.615856481483</v>
      </c>
      <c r="T1875" s="10">
        <f t="shared" si="179"/>
        <v>42193.697916666672</v>
      </c>
    </row>
    <row r="1876" spans="1:20" ht="42.6" customHeight="1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5">
        <f t="shared" si="174"/>
        <v>1.6249999999999999E-4</v>
      </c>
      <c r="P1876" s="6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0">
        <f t="shared" si="178"/>
        <v>42529.969131944439</v>
      </c>
      <c r="T1876" s="10">
        <f t="shared" si="179"/>
        <v>42549.969131944439</v>
      </c>
    </row>
    <row r="1877" spans="1:20" ht="42.6" customHeight="1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5">
        <f t="shared" si="174"/>
        <v>5.1000000000000004E-3</v>
      </c>
      <c r="P1877" s="6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0">
        <f t="shared" si="178"/>
        <v>42528.899398148147</v>
      </c>
      <c r="T1877" s="10">
        <f t="shared" si="179"/>
        <v>42588.899398148147</v>
      </c>
    </row>
    <row r="1878" spans="1:20" ht="42.6" customHeight="1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5">
        <f t="shared" si="174"/>
        <v>0</v>
      </c>
      <c r="P1878" s="6" t="e">
        <f t="shared" si="175"/>
        <v>#DIV/0!</v>
      </c>
      <c r="Q1878" t="str">
        <f t="shared" si="176"/>
        <v>games</v>
      </c>
      <c r="R1878" t="str">
        <f t="shared" si="177"/>
        <v>mobile games</v>
      </c>
      <c r="S1878" s="10">
        <f t="shared" si="178"/>
        <v>41776.284780092588</v>
      </c>
      <c r="T1878" s="10">
        <f t="shared" si="179"/>
        <v>41806.284780092588</v>
      </c>
    </row>
    <row r="1879" spans="1:20" ht="42.6" customHeight="1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5">
        <f t="shared" si="174"/>
        <v>0</v>
      </c>
      <c r="P1879" s="6" t="e">
        <f t="shared" si="175"/>
        <v>#DIV/0!</v>
      </c>
      <c r="Q1879" t="str">
        <f t="shared" si="176"/>
        <v>games</v>
      </c>
      <c r="R1879" t="str">
        <f t="shared" si="177"/>
        <v>mobile games</v>
      </c>
      <c r="S1879" s="10">
        <f t="shared" si="178"/>
        <v>42035.029224537036</v>
      </c>
      <c r="T1879" s="10">
        <f t="shared" si="179"/>
        <v>42064.029224537036</v>
      </c>
    </row>
    <row r="1880" spans="1:20" ht="42.6" customHeight="1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5">
        <f t="shared" si="174"/>
        <v>0</v>
      </c>
      <c r="P1880" s="6" t="e">
        <f t="shared" si="175"/>
        <v>#DIV/0!</v>
      </c>
      <c r="Q1880" t="str">
        <f t="shared" si="176"/>
        <v>games</v>
      </c>
      <c r="R1880" t="str">
        <f t="shared" si="177"/>
        <v>mobile games</v>
      </c>
      <c r="S1880" s="10">
        <f t="shared" si="178"/>
        <v>41773.008738425924</v>
      </c>
      <c r="T1880" s="10">
        <f t="shared" si="179"/>
        <v>41803.008738425924</v>
      </c>
    </row>
    <row r="1881" spans="1:20" ht="42.6" customHeight="1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5">
        <f t="shared" si="174"/>
        <v>1.1999999999999999E-3</v>
      </c>
      <c r="P1881" s="6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0">
        <f t="shared" si="178"/>
        <v>42413.649641203709</v>
      </c>
      <c r="T1881" s="10">
        <f t="shared" si="179"/>
        <v>42443.607974537037</v>
      </c>
    </row>
    <row r="1882" spans="1:20" ht="42.6" customHeight="1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5">
        <f t="shared" si="174"/>
        <v>0.20080000000000001</v>
      </c>
      <c r="P1882" s="6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0">
        <f t="shared" si="178"/>
        <v>42430.566898148143</v>
      </c>
      <c r="T1882" s="10">
        <f t="shared" si="179"/>
        <v>42459.525231481486</v>
      </c>
    </row>
    <row r="1883" spans="1:20" ht="42.6" hidden="1" customHeight="1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5">
        <f t="shared" si="174"/>
        <v>1.726845</v>
      </c>
      <c r="P1883" s="6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10">
        <f t="shared" si="178"/>
        <v>42043.152650462958</v>
      </c>
      <c r="T1883" s="10">
        <f t="shared" si="179"/>
        <v>42073.110983796301</v>
      </c>
    </row>
    <row r="1884" spans="1:20" ht="42.6" hidden="1" customHeight="1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5">
        <f t="shared" si="174"/>
        <v>1.008955223880597</v>
      </c>
      <c r="P1884" s="6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10">
        <f t="shared" si="178"/>
        <v>41067.949212962965</v>
      </c>
      <c r="T1884" s="10">
        <f t="shared" si="179"/>
        <v>41100.991666666669</v>
      </c>
    </row>
    <row r="1885" spans="1:20" ht="42.6" hidden="1" customHeight="1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5">
        <f t="shared" si="174"/>
        <v>1.0480480480480481</v>
      </c>
      <c r="P1885" s="6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10">
        <f t="shared" si="178"/>
        <v>40977.948009259257</v>
      </c>
      <c r="T1885" s="10">
        <f t="shared" si="179"/>
        <v>41007.906342592592</v>
      </c>
    </row>
    <row r="1886" spans="1:20" ht="42.6" hidden="1" customHeight="1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5">
        <f t="shared" si="174"/>
        <v>1.351</v>
      </c>
      <c r="P1886" s="6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10">
        <f t="shared" si="178"/>
        <v>41205.198321759257</v>
      </c>
      <c r="T1886" s="10">
        <f t="shared" si="179"/>
        <v>41240.5</v>
      </c>
    </row>
    <row r="1887" spans="1:20" ht="42.6" hidden="1" customHeight="1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5">
        <f t="shared" si="174"/>
        <v>1.1632786885245903</v>
      </c>
      <c r="P1887" s="6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10">
        <f t="shared" si="178"/>
        <v>41099.093865740739</v>
      </c>
      <c r="T1887" s="10">
        <f t="shared" si="179"/>
        <v>41131.916666666664</v>
      </c>
    </row>
    <row r="1888" spans="1:20" ht="42.6" hidden="1" customHeight="1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5">
        <f t="shared" si="174"/>
        <v>1.0208333333333333</v>
      </c>
      <c r="P1888" s="6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10">
        <f t="shared" si="178"/>
        <v>41925.906689814816</v>
      </c>
      <c r="T1888" s="10">
        <f t="shared" si="179"/>
        <v>41955.94835648148</v>
      </c>
    </row>
    <row r="1889" spans="1:20" ht="42.6" hidden="1" customHeight="1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5">
        <f t="shared" si="174"/>
        <v>1.1116666666666666</v>
      </c>
      <c r="P1889" s="6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10">
        <f t="shared" si="178"/>
        <v>42323.800138888888</v>
      </c>
      <c r="T1889" s="10">
        <f t="shared" si="179"/>
        <v>42341.895833333328</v>
      </c>
    </row>
    <row r="1890" spans="1:20" ht="42.6" hidden="1" customHeight="1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5">
        <f t="shared" si="174"/>
        <v>1.6608000000000001</v>
      </c>
      <c r="P1890" s="6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10">
        <f t="shared" si="178"/>
        <v>40299.239953703705</v>
      </c>
      <c r="T1890" s="10">
        <f t="shared" si="179"/>
        <v>40330.207638888889</v>
      </c>
    </row>
    <row r="1891" spans="1:20" ht="42.6" hidden="1" customHeight="1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5">
        <f t="shared" si="174"/>
        <v>1.0660000000000001</v>
      </c>
      <c r="P1891" s="6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10">
        <f t="shared" si="178"/>
        <v>41299.793356481481</v>
      </c>
      <c r="T1891" s="10">
        <f t="shared" si="179"/>
        <v>41344.751689814817</v>
      </c>
    </row>
    <row r="1892" spans="1:20" ht="42.6" hidden="1" customHeight="1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5">
        <f t="shared" si="174"/>
        <v>1.4458441666666668</v>
      </c>
      <c r="P1892" s="6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10">
        <f t="shared" si="178"/>
        <v>41228.786203703705</v>
      </c>
      <c r="T1892" s="10">
        <f t="shared" si="179"/>
        <v>41258.786203703705</v>
      </c>
    </row>
    <row r="1893" spans="1:20" ht="42.6" hidden="1" customHeight="1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5">
        <f t="shared" si="174"/>
        <v>1.0555000000000001</v>
      </c>
      <c r="P1893" s="6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10">
        <f t="shared" si="178"/>
        <v>40335.798078703701</v>
      </c>
      <c r="T1893" s="10">
        <f t="shared" si="179"/>
        <v>40381.25</v>
      </c>
    </row>
    <row r="1894" spans="1:20" ht="42.6" hidden="1" customHeight="1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5">
        <f t="shared" si="174"/>
        <v>1.3660000000000001</v>
      </c>
      <c r="P1894" s="6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10">
        <f t="shared" si="178"/>
        <v>40671.637511574074</v>
      </c>
      <c r="T1894" s="10">
        <f t="shared" si="179"/>
        <v>40701.637511574074</v>
      </c>
    </row>
    <row r="1895" spans="1:20" ht="42.6" hidden="1" customHeight="1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5">
        <f t="shared" si="174"/>
        <v>1.04</v>
      </c>
      <c r="P1895" s="6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10">
        <f t="shared" si="178"/>
        <v>40632.94195601852</v>
      </c>
      <c r="T1895" s="10">
        <f t="shared" si="179"/>
        <v>40649.165972222225</v>
      </c>
    </row>
    <row r="1896" spans="1:20" ht="42.6" hidden="1" customHeight="1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5">
        <f t="shared" si="174"/>
        <v>1.145</v>
      </c>
      <c r="P1896" s="6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10">
        <f t="shared" si="178"/>
        <v>40920.904895833337</v>
      </c>
      <c r="T1896" s="10">
        <f t="shared" si="179"/>
        <v>40951.904895833337</v>
      </c>
    </row>
    <row r="1897" spans="1:20" ht="42.6" hidden="1" customHeight="1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5">
        <f t="shared" si="174"/>
        <v>1.0171957671957672</v>
      </c>
      <c r="P1897" s="6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10">
        <f t="shared" si="178"/>
        <v>42267.746782407412</v>
      </c>
      <c r="T1897" s="10">
        <f t="shared" si="179"/>
        <v>42297.746782407412</v>
      </c>
    </row>
    <row r="1898" spans="1:20" ht="42.6" hidden="1" customHeight="1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5">
        <f t="shared" si="174"/>
        <v>1.2394678492239468</v>
      </c>
      <c r="P1898" s="6">
        <f t="shared" si="175"/>
        <v>43</v>
      </c>
      <c r="Q1898" t="str">
        <f t="shared" si="176"/>
        <v>music</v>
      </c>
      <c r="R1898" t="str">
        <f t="shared" si="177"/>
        <v>indie rock</v>
      </c>
      <c r="S1898" s="10">
        <f t="shared" si="178"/>
        <v>40981.710243055553</v>
      </c>
      <c r="T1898" s="10">
        <f t="shared" si="179"/>
        <v>41011.710243055553</v>
      </c>
    </row>
    <row r="1899" spans="1:20" ht="42.6" hidden="1" customHeight="1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5">
        <f t="shared" si="174"/>
        <v>1.0245669291338582</v>
      </c>
      <c r="P1899" s="6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10">
        <f t="shared" si="178"/>
        <v>41680.583402777782</v>
      </c>
      <c r="T1899" s="10">
        <f t="shared" si="179"/>
        <v>41702.875</v>
      </c>
    </row>
    <row r="1900" spans="1:20" ht="42.6" hidden="1" customHeight="1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5">
        <f t="shared" si="174"/>
        <v>1.4450000000000001</v>
      </c>
      <c r="P1900" s="6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10">
        <f t="shared" si="178"/>
        <v>42366.192974537036</v>
      </c>
      <c r="T1900" s="10">
        <f t="shared" si="179"/>
        <v>42401.75</v>
      </c>
    </row>
    <row r="1901" spans="1:20" ht="42.6" hidden="1" customHeight="1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5">
        <f t="shared" si="174"/>
        <v>1.3333333333333333</v>
      </c>
      <c r="P1901" s="6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10">
        <f t="shared" si="178"/>
        <v>42058.941736111112</v>
      </c>
      <c r="T1901" s="10">
        <f t="shared" si="179"/>
        <v>42088.90006944444</v>
      </c>
    </row>
    <row r="1902" spans="1:20" ht="42.6" hidden="1" customHeight="1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5">
        <f t="shared" si="174"/>
        <v>1.0936440000000001</v>
      </c>
      <c r="P1902" s="6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10">
        <f t="shared" si="178"/>
        <v>41160.871886574074</v>
      </c>
      <c r="T1902" s="10">
        <f t="shared" si="179"/>
        <v>41188.415972222225</v>
      </c>
    </row>
    <row r="1903" spans="1:20" ht="42.6" customHeight="1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5">
        <f t="shared" si="174"/>
        <v>2.696969696969697E-2</v>
      </c>
      <c r="P1903" s="6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0">
        <f t="shared" si="178"/>
        <v>42116.54315972222</v>
      </c>
      <c r="T1903" s="10">
        <f t="shared" si="179"/>
        <v>42146.541666666672</v>
      </c>
    </row>
    <row r="1904" spans="1:20" ht="42.6" customHeight="1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5">
        <f t="shared" si="174"/>
        <v>1.2E-2</v>
      </c>
      <c r="P1904" s="6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0">
        <f t="shared" si="178"/>
        <v>42037.789895833332</v>
      </c>
      <c r="T1904" s="10">
        <f t="shared" si="179"/>
        <v>42067.789895833332</v>
      </c>
    </row>
    <row r="1905" spans="1:20" ht="42.6" customHeight="1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5">
        <f t="shared" si="174"/>
        <v>0.46600000000000003</v>
      </c>
      <c r="P1905" s="6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0">
        <f t="shared" si="178"/>
        <v>42702.770729166667</v>
      </c>
      <c r="T1905" s="10">
        <f t="shared" si="179"/>
        <v>42762.770729166667</v>
      </c>
    </row>
    <row r="1906" spans="1:20" ht="42.6" customHeight="1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5">
        <f t="shared" si="174"/>
        <v>1E-3</v>
      </c>
      <c r="P1906" s="6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0">
        <f t="shared" si="178"/>
        <v>42326.685428240744</v>
      </c>
      <c r="T1906" s="10">
        <f t="shared" si="179"/>
        <v>42371.685428240744</v>
      </c>
    </row>
    <row r="1907" spans="1:20" ht="42.6" customHeight="1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5">
        <f t="shared" si="174"/>
        <v>1.6800000000000001E-3</v>
      </c>
      <c r="P1907" s="6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0">
        <f t="shared" si="178"/>
        <v>41859.925856481481</v>
      </c>
      <c r="T1907" s="10">
        <f t="shared" si="179"/>
        <v>41889.925856481481</v>
      </c>
    </row>
    <row r="1908" spans="1:20" ht="42.6" customHeight="1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5">
        <f t="shared" si="174"/>
        <v>0.42759999999999998</v>
      </c>
      <c r="P1908" s="6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0">
        <f t="shared" si="178"/>
        <v>42514.671099537038</v>
      </c>
      <c r="T1908" s="10">
        <f t="shared" si="179"/>
        <v>42544.671099537038</v>
      </c>
    </row>
    <row r="1909" spans="1:20" ht="42.6" customHeight="1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5">
        <f t="shared" si="174"/>
        <v>2.8333333333333335E-3</v>
      </c>
      <c r="P1909" s="6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0">
        <f t="shared" si="178"/>
        <v>41767.587094907409</v>
      </c>
      <c r="T1909" s="10">
        <f t="shared" si="179"/>
        <v>41782.587094907409</v>
      </c>
    </row>
    <row r="1910" spans="1:20" ht="42.6" customHeight="1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5">
        <f t="shared" si="174"/>
        <v>1.7319999999999999E-2</v>
      </c>
      <c r="P1910" s="6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0">
        <f t="shared" si="178"/>
        <v>42703.917824074073</v>
      </c>
      <c r="T1910" s="10">
        <f t="shared" si="179"/>
        <v>42733.917824074073</v>
      </c>
    </row>
    <row r="1911" spans="1:20" ht="42.6" customHeight="1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5">
        <f t="shared" si="174"/>
        <v>0.14111428571428572</v>
      </c>
      <c r="P1911" s="6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0">
        <f t="shared" si="178"/>
        <v>41905.429155092592</v>
      </c>
      <c r="T1911" s="10">
        <f t="shared" si="179"/>
        <v>41935.429155092592</v>
      </c>
    </row>
    <row r="1912" spans="1:20" ht="42.6" customHeight="1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5">
        <f t="shared" si="174"/>
        <v>0.39395294117647056</v>
      </c>
      <c r="P1912" s="6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0">
        <f t="shared" si="178"/>
        <v>42264.963159722218</v>
      </c>
      <c r="T1912" s="10">
        <f t="shared" si="179"/>
        <v>42308.947916666672</v>
      </c>
    </row>
    <row r="1913" spans="1:20" ht="42.6" customHeight="1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5">
        <f t="shared" si="174"/>
        <v>2.3529411764705883E-4</v>
      </c>
      <c r="P1913" s="6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0">
        <f t="shared" si="178"/>
        <v>41830.033958333333</v>
      </c>
      <c r="T1913" s="10">
        <f t="shared" si="179"/>
        <v>41860.033958333333</v>
      </c>
    </row>
    <row r="1914" spans="1:20" ht="42.6" customHeight="1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5">
        <f t="shared" si="174"/>
        <v>0.59299999999999997</v>
      </c>
      <c r="P1914" s="6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0">
        <f t="shared" si="178"/>
        <v>42129.226388888885</v>
      </c>
      <c r="T1914" s="10">
        <f t="shared" si="179"/>
        <v>42159.226388888885</v>
      </c>
    </row>
    <row r="1915" spans="1:20" ht="42.6" customHeight="1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5">
        <f t="shared" si="174"/>
        <v>1.3270833333333334E-2</v>
      </c>
      <c r="P1915" s="6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0">
        <f t="shared" si="178"/>
        <v>41890.511319444442</v>
      </c>
      <c r="T1915" s="10">
        <f t="shared" si="179"/>
        <v>41920.511319444442</v>
      </c>
    </row>
    <row r="1916" spans="1:20" ht="42.6" customHeight="1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5">
        <f t="shared" si="174"/>
        <v>9.0090090090090086E-2</v>
      </c>
      <c r="P1916" s="6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0">
        <f t="shared" si="178"/>
        <v>41929.174456018518</v>
      </c>
      <c r="T1916" s="10">
        <f t="shared" si="179"/>
        <v>41944.165972222225</v>
      </c>
    </row>
    <row r="1917" spans="1:20" ht="42.6" customHeight="1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5">
        <f t="shared" si="174"/>
        <v>1.6E-2</v>
      </c>
      <c r="P1917" s="6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0">
        <f t="shared" si="178"/>
        <v>41864.04886574074</v>
      </c>
      <c r="T1917" s="10">
        <f t="shared" si="179"/>
        <v>41884.04886574074</v>
      </c>
    </row>
    <row r="1918" spans="1:20" ht="42.6" customHeight="1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5">
        <f t="shared" si="174"/>
        <v>5.1000000000000004E-3</v>
      </c>
      <c r="P1918" s="6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0">
        <f t="shared" si="178"/>
        <v>42656.717303240745</v>
      </c>
      <c r="T1918" s="10">
        <f t="shared" si="179"/>
        <v>42681.758969907409</v>
      </c>
    </row>
    <row r="1919" spans="1:20" ht="42.6" customHeight="1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5">
        <f t="shared" si="174"/>
        <v>0.52570512820512816</v>
      </c>
      <c r="P1919" s="6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0">
        <f t="shared" si="178"/>
        <v>42746.270057870366</v>
      </c>
      <c r="T1919" s="10">
        <f t="shared" si="179"/>
        <v>42776.270057870366</v>
      </c>
    </row>
    <row r="1920" spans="1:20" ht="42.6" customHeight="1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5">
        <f t="shared" si="174"/>
        <v>1.04E-2</v>
      </c>
      <c r="P1920" s="6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0">
        <f t="shared" si="178"/>
        <v>41828.789942129632</v>
      </c>
      <c r="T1920" s="10">
        <f t="shared" si="179"/>
        <v>41863.789942129632</v>
      </c>
    </row>
    <row r="1921" spans="1:20" ht="42.6" customHeight="1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5">
        <f t="shared" si="174"/>
        <v>0.47399999999999998</v>
      </c>
      <c r="P1921" s="6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0">
        <f t="shared" si="178"/>
        <v>42113.875567129624</v>
      </c>
      <c r="T1921" s="10">
        <f t="shared" si="179"/>
        <v>42143.875567129624</v>
      </c>
    </row>
    <row r="1922" spans="1:20" ht="42.6" customHeight="1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5">
        <f t="shared" si="174"/>
        <v>0.43030000000000002</v>
      </c>
      <c r="P1922" s="6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10">
        <f t="shared" si="178"/>
        <v>42270.875706018516</v>
      </c>
      <c r="T1922" s="10">
        <f t="shared" si="179"/>
        <v>42298.958333333328</v>
      </c>
    </row>
    <row r="1923" spans="1:20" ht="42.6" hidden="1" customHeight="1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5">
        <f t="shared" ref="O1923:O1986" si="180">E1923/D1923</f>
        <v>1.3680000000000001</v>
      </c>
      <c r="P1923" s="6">
        <f t="shared" ref="P1923:P1986" si="181">E1923/L1923</f>
        <v>54</v>
      </c>
      <c r="Q1923" t="str">
        <f t="shared" ref="Q1923:Q1986" si="182">LEFT(N1923,(FIND("/",N1923))-1)</f>
        <v>music</v>
      </c>
      <c r="R1923" t="str">
        <f t="shared" ref="R1923:R1986" si="183">RIGHT(N1923,LEN(N1923)-FIND("/",N1923))</f>
        <v>indie rock</v>
      </c>
      <c r="S1923" s="10">
        <f t="shared" ref="S1923:S1986" si="184">(((J1923/60)/60)/24)+DATE(1970,1,1)</f>
        <v>41074.221562500003</v>
      </c>
      <c r="T1923" s="10">
        <f t="shared" ref="T1923:T1986" si="185">(((I1923/60)/60)/24)+DATE(1970,1,1)</f>
        <v>41104.221562500003</v>
      </c>
    </row>
    <row r="1924" spans="1:20" ht="42.6" hidden="1" customHeight="1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5">
        <f t="shared" si="180"/>
        <v>1.1555</v>
      </c>
      <c r="P1924" s="6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10">
        <f t="shared" si="184"/>
        <v>41590.255868055552</v>
      </c>
      <c r="T1924" s="10">
        <f t="shared" si="185"/>
        <v>41620.255868055552</v>
      </c>
    </row>
    <row r="1925" spans="1:20" ht="42.6" hidden="1" customHeight="1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5">
        <f t="shared" si="180"/>
        <v>2.4079999999999999</v>
      </c>
      <c r="P1925" s="6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10">
        <f t="shared" si="184"/>
        <v>40772.848749999997</v>
      </c>
      <c r="T1925" s="10">
        <f t="shared" si="185"/>
        <v>40813.207638888889</v>
      </c>
    </row>
    <row r="1926" spans="1:20" ht="42.6" hidden="1" customHeight="1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5">
        <f t="shared" si="180"/>
        <v>1.1439999999999999</v>
      </c>
      <c r="P1926" s="6">
        <f t="shared" si="181"/>
        <v>104</v>
      </c>
      <c r="Q1926" t="str">
        <f t="shared" si="182"/>
        <v>music</v>
      </c>
      <c r="R1926" t="str">
        <f t="shared" si="183"/>
        <v>indie rock</v>
      </c>
      <c r="S1926" s="10">
        <f t="shared" si="184"/>
        <v>41626.761053240742</v>
      </c>
      <c r="T1926" s="10">
        <f t="shared" si="185"/>
        <v>41654.814583333333</v>
      </c>
    </row>
    <row r="1927" spans="1:20" ht="42.6" hidden="1" customHeight="1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5">
        <f t="shared" si="180"/>
        <v>1.1033333333333333</v>
      </c>
      <c r="P1927" s="6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10">
        <f t="shared" si="184"/>
        <v>41535.90148148148</v>
      </c>
      <c r="T1927" s="10">
        <f t="shared" si="185"/>
        <v>41558</v>
      </c>
    </row>
    <row r="1928" spans="1:20" ht="42.6" hidden="1" customHeight="1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5">
        <f t="shared" si="180"/>
        <v>1.9537933333333333</v>
      </c>
      <c r="P1928" s="6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10">
        <f t="shared" si="184"/>
        <v>40456.954351851848</v>
      </c>
      <c r="T1928" s="10">
        <f t="shared" si="185"/>
        <v>40484.018055555556</v>
      </c>
    </row>
    <row r="1929" spans="1:20" ht="42.6" hidden="1" customHeight="1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5">
        <f t="shared" si="180"/>
        <v>1.0333333333333334</v>
      </c>
      <c r="P1929" s="6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10">
        <f t="shared" si="184"/>
        <v>40960.861562500002</v>
      </c>
      <c r="T1929" s="10">
        <f t="shared" si="185"/>
        <v>40976.207638888889</v>
      </c>
    </row>
    <row r="1930" spans="1:20" ht="42.6" hidden="1" customHeight="1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5">
        <f t="shared" si="180"/>
        <v>1.031372549019608</v>
      </c>
      <c r="P1930" s="6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10">
        <f t="shared" si="184"/>
        <v>41371.648078703707</v>
      </c>
      <c r="T1930" s="10">
        <f t="shared" si="185"/>
        <v>41401.648078703707</v>
      </c>
    </row>
    <row r="1931" spans="1:20" ht="42.6" hidden="1" customHeight="1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5">
        <f t="shared" si="180"/>
        <v>1.003125</v>
      </c>
      <c r="P1931" s="6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10">
        <f t="shared" si="184"/>
        <v>40687.021597222221</v>
      </c>
      <c r="T1931" s="10">
        <f t="shared" si="185"/>
        <v>40729.021597222221</v>
      </c>
    </row>
    <row r="1932" spans="1:20" ht="42.6" hidden="1" customHeight="1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5">
        <f t="shared" si="180"/>
        <v>1.27</v>
      </c>
      <c r="P1932" s="6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10">
        <f t="shared" si="184"/>
        <v>41402.558819444443</v>
      </c>
      <c r="T1932" s="10">
        <f t="shared" si="185"/>
        <v>41462.558819444443</v>
      </c>
    </row>
    <row r="1933" spans="1:20" ht="42.6" hidden="1" customHeight="1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5">
        <f t="shared" si="180"/>
        <v>1.20601</v>
      </c>
      <c r="P1933" s="6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10">
        <f t="shared" si="184"/>
        <v>41037.892465277779</v>
      </c>
      <c r="T1933" s="10">
        <f t="shared" si="185"/>
        <v>41051.145833333336</v>
      </c>
    </row>
    <row r="1934" spans="1:20" ht="42.6" hidden="1" customHeight="1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5">
        <f t="shared" si="180"/>
        <v>1.0699047619047619</v>
      </c>
      <c r="P1934" s="6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10">
        <f t="shared" si="184"/>
        <v>40911.809872685182</v>
      </c>
      <c r="T1934" s="10">
        <f t="shared" si="185"/>
        <v>40932.809872685182</v>
      </c>
    </row>
    <row r="1935" spans="1:20" ht="42.6" hidden="1" customHeight="1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5">
        <f t="shared" si="180"/>
        <v>1.7243333333333333</v>
      </c>
      <c r="P1935" s="6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10">
        <f t="shared" si="184"/>
        <v>41879.130868055552</v>
      </c>
      <c r="T1935" s="10">
        <f t="shared" si="185"/>
        <v>41909.130868055552</v>
      </c>
    </row>
    <row r="1936" spans="1:20" ht="42.6" hidden="1" customHeight="1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5">
        <f t="shared" si="180"/>
        <v>1.2362</v>
      </c>
      <c r="P1936" s="6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10">
        <f t="shared" si="184"/>
        <v>40865.867141203707</v>
      </c>
      <c r="T1936" s="10">
        <f t="shared" si="185"/>
        <v>40902.208333333336</v>
      </c>
    </row>
    <row r="1937" spans="1:20" ht="42.6" hidden="1" customHeight="1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5">
        <f t="shared" si="180"/>
        <v>1.0840000000000001</v>
      </c>
      <c r="P1937" s="6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10">
        <f t="shared" si="184"/>
        <v>41773.932534722226</v>
      </c>
      <c r="T1937" s="10">
        <f t="shared" si="185"/>
        <v>41811.207638888889</v>
      </c>
    </row>
    <row r="1938" spans="1:20" ht="42.6" hidden="1" customHeight="1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5">
        <f t="shared" si="180"/>
        <v>1.1652013333333333</v>
      </c>
      <c r="P1938" s="6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10">
        <f t="shared" si="184"/>
        <v>40852.889699074076</v>
      </c>
      <c r="T1938" s="10">
        <f t="shared" si="185"/>
        <v>40883.249305555553</v>
      </c>
    </row>
    <row r="1939" spans="1:20" ht="42.6" hidden="1" customHeight="1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5">
        <f t="shared" si="180"/>
        <v>1.8724499999999999</v>
      </c>
      <c r="P1939" s="6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10">
        <f t="shared" si="184"/>
        <v>41059.118993055556</v>
      </c>
      <c r="T1939" s="10">
        <f t="shared" si="185"/>
        <v>41075.165972222225</v>
      </c>
    </row>
    <row r="1940" spans="1:20" ht="42.6" hidden="1" customHeight="1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5">
        <f t="shared" si="180"/>
        <v>1.1593333333333333</v>
      </c>
      <c r="P1940" s="6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10">
        <f t="shared" si="184"/>
        <v>41426.259618055556</v>
      </c>
      <c r="T1940" s="10">
        <f t="shared" si="185"/>
        <v>41457.208333333336</v>
      </c>
    </row>
    <row r="1941" spans="1:20" ht="42.6" hidden="1" customHeight="1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5">
        <f t="shared" si="180"/>
        <v>1.107</v>
      </c>
      <c r="P1941" s="6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10">
        <f t="shared" si="184"/>
        <v>41313.985046296293</v>
      </c>
      <c r="T1941" s="10">
        <f t="shared" si="185"/>
        <v>41343.943379629629</v>
      </c>
    </row>
    <row r="1942" spans="1:20" ht="42.6" hidden="1" customHeight="1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5">
        <f t="shared" si="180"/>
        <v>1.7092307692307693</v>
      </c>
      <c r="P1942" s="6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10">
        <f t="shared" si="184"/>
        <v>40670.507326388892</v>
      </c>
      <c r="T1942" s="10">
        <f t="shared" si="185"/>
        <v>40709.165972222225</v>
      </c>
    </row>
    <row r="1943" spans="1:20" ht="42.6" hidden="1" customHeight="1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5">
        <f t="shared" si="180"/>
        <v>1.2611835600000001</v>
      </c>
      <c r="P1943" s="6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10">
        <f t="shared" si="184"/>
        <v>41744.290868055556</v>
      </c>
      <c r="T1943" s="10">
        <f t="shared" si="185"/>
        <v>41774.290868055556</v>
      </c>
    </row>
    <row r="1944" spans="1:20" ht="42.6" hidden="1" customHeight="1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5">
        <f t="shared" si="180"/>
        <v>1.3844033333333334</v>
      </c>
      <c r="P1944" s="6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10">
        <f t="shared" si="184"/>
        <v>40638.828009259261</v>
      </c>
      <c r="T1944" s="10">
        <f t="shared" si="185"/>
        <v>40728.828009259261</v>
      </c>
    </row>
    <row r="1945" spans="1:20" ht="42.6" hidden="1" customHeight="1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5">
        <f t="shared" si="180"/>
        <v>17.052499999999998</v>
      </c>
      <c r="P1945" s="6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10">
        <f t="shared" si="184"/>
        <v>42548.269861111112</v>
      </c>
      <c r="T1945" s="10">
        <f t="shared" si="185"/>
        <v>42593.269861111112</v>
      </c>
    </row>
    <row r="1946" spans="1:20" ht="42.6" hidden="1" customHeight="1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5">
        <f t="shared" si="180"/>
        <v>7.8805550000000002</v>
      </c>
      <c r="P1946" s="6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10">
        <f t="shared" si="184"/>
        <v>41730.584374999999</v>
      </c>
      <c r="T1946" s="10">
        <f t="shared" si="185"/>
        <v>41760.584374999999</v>
      </c>
    </row>
    <row r="1947" spans="1:20" ht="42.6" hidden="1" customHeight="1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5">
        <f t="shared" si="180"/>
        <v>3.4801799999999998</v>
      </c>
      <c r="P1947" s="6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10">
        <f t="shared" si="184"/>
        <v>42157.251828703709</v>
      </c>
      <c r="T1947" s="10">
        <f t="shared" si="185"/>
        <v>42197.251828703709</v>
      </c>
    </row>
    <row r="1948" spans="1:20" ht="42.6" hidden="1" customHeight="1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5">
        <f t="shared" si="180"/>
        <v>1.4974666666666667</v>
      </c>
      <c r="P1948" s="6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10">
        <f t="shared" si="184"/>
        <v>41689.150011574071</v>
      </c>
      <c r="T1948" s="10">
        <f t="shared" si="185"/>
        <v>41749.108344907407</v>
      </c>
    </row>
    <row r="1949" spans="1:20" ht="42.6" hidden="1" customHeight="1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5">
        <f t="shared" si="180"/>
        <v>1.0063375000000001</v>
      </c>
      <c r="P1949" s="6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10">
        <f t="shared" si="184"/>
        <v>40102.918055555558</v>
      </c>
      <c r="T1949" s="10">
        <f t="shared" si="185"/>
        <v>40140.249305555553</v>
      </c>
    </row>
    <row r="1950" spans="1:20" ht="42.6" hidden="1" customHeight="1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5">
        <f t="shared" si="180"/>
        <v>8.0021100000000001</v>
      </c>
      <c r="P1950" s="6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10">
        <f t="shared" si="184"/>
        <v>42473.604270833333</v>
      </c>
      <c r="T1950" s="10">
        <f t="shared" si="185"/>
        <v>42527.709722222222</v>
      </c>
    </row>
    <row r="1951" spans="1:20" ht="42.6" hidden="1" customHeight="1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5">
        <f t="shared" si="180"/>
        <v>1.0600260000000001</v>
      </c>
      <c r="P1951" s="6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10">
        <f t="shared" si="184"/>
        <v>41800.423043981478</v>
      </c>
      <c r="T1951" s="10">
        <f t="shared" si="185"/>
        <v>41830.423043981478</v>
      </c>
    </row>
    <row r="1952" spans="1:20" ht="42.6" hidden="1" customHeight="1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5">
        <f t="shared" si="180"/>
        <v>2.0051866666666669</v>
      </c>
      <c r="P1952" s="6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10">
        <f t="shared" si="184"/>
        <v>40624.181400462963</v>
      </c>
      <c r="T1952" s="10">
        <f t="shared" si="185"/>
        <v>40655.181400462963</v>
      </c>
    </row>
    <row r="1953" spans="1:20" ht="42.6" hidden="1" customHeight="1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5">
        <f t="shared" si="180"/>
        <v>2.1244399999999999</v>
      </c>
      <c r="P1953" s="6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10">
        <f t="shared" si="184"/>
        <v>42651.420567129629</v>
      </c>
      <c r="T1953" s="10">
        <f t="shared" si="185"/>
        <v>42681.462233796294</v>
      </c>
    </row>
    <row r="1954" spans="1:20" ht="42.6" hidden="1" customHeight="1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5">
        <f t="shared" si="180"/>
        <v>1.9847237142857144</v>
      </c>
      <c r="P1954" s="6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10">
        <f t="shared" si="184"/>
        <v>41526.60665509259</v>
      </c>
      <c r="T1954" s="10">
        <f t="shared" si="185"/>
        <v>41563.60665509259</v>
      </c>
    </row>
    <row r="1955" spans="1:20" ht="42.6" hidden="1" customHeight="1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5">
        <f t="shared" si="180"/>
        <v>2.2594666666666665</v>
      </c>
      <c r="P1955" s="6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10">
        <f t="shared" si="184"/>
        <v>40941.199826388889</v>
      </c>
      <c r="T1955" s="10">
        <f t="shared" si="185"/>
        <v>40970.125</v>
      </c>
    </row>
    <row r="1956" spans="1:20" ht="42.6" hidden="1" customHeight="1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5">
        <f t="shared" si="180"/>
        <v>6.9894800000000004</v>
      </c>
      <c r="P1956" s="6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10">
        <f t="shared" si="184"/>
        <v>42394.580740740741</v>
      </c>
      <c r="T1956" s="10">
        <f t="shared" si="185"/>
        <v>42441.208333333328</v>
      </c>
    </row>
    <row r="1957" spans="1:20" ht="42.6" hidden="1" customHeight="1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5">
        <f t="shared" si="180"/>
        <v>3.9859528571428569</v>
      </c>
      <c r="P1957" s="6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10">
        <f t="shared" si="184"/>
        <v>41020.271770833337</v>
      </c>
      <c r="T1957" s="10">
        <f t="shared" si="185"/>
        <v>41052.791666666664</v>
      </c>
    </row>
    <row r="1958" spans="1:20" ht="42.6" hidden="1" customHeight="1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5">
        <f t="shared" si="180"/>
        <v>2.9403333333333332</v>
      </c>
      <c r="P1958" s="6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10">
        <f t="shared" si="184"/>
        <v>42067.923668981486</v>
      </c>
      <c r="T1958" s="10">
        <f t="shared" si="185"/>
        <v>42112.882002314815</v>
      </c>
    </row>
    <row r="1959" spans="1:20" ht="42.6" hidden="1" customHeight="1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5">
        <f t="shared" si="180"/>
        <v>1.6750470000000002</v>
      </c>
      <c r="P1959" s="6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10">
        <f t="shared" si="184"/>
        <v>41179.098530092589</v>
      </c>
      <c r="T1959" s="10">
        <f t="shared" si="185"/>
        <v>41209.098530092589</v>
      </c>
    </row>
    <row r="1960" spans="1:20" ht="42.6" hidden="1" customHeight="1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5">
        <f t="shared" si="180"/>
        <v>14.355717142857143</v>
      </c>
      <c r="P1960" s="6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10">
        <f t="shared" si="184"/>
        <v>41326.987974537034</v>
      </c>
      <c r="T1960" s="10">
        <f t="shared" si="185"/>
        <v>41356.94630787037</v>
      </c>
    </row>
    <row r="1961" spans="1:20" ht="42.6" hidden="1" customHeight="1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5">
        <f t="shared" si="180"/>
        <v>1.5673440000000001</v>
      </c>
      <c r="P1961" s="6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10">
        <f t="shared" si="184"/>
        <v>41871.845601851855</v>
      </c>
      <c r="T1961" s="10">
        <f t="shared" si="185"/>
        <v>41913</v>
      </c>
    </row>
    <row r="1962" spans="1:20" ht="42.6" hidden="1" customHeight="1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5">
        <f t="shared" si="180"/>
        <v>1.1790285714285715</v>
      </c>
      <c r="P1962" s="6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10">
        <f t="shared" si="184"/>
        <v>41964.362743055557</v>
      </c>
      <c r="T1962" s="10">
        <f t="shared" si="185"/>
        <v>41994.362743055557</v>
      </c>
    </row>
    <row r="1963" spans="1:20" ht="42.6" hidden="1" customHeight="1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5">
        <f t="shared" si="180"/>
        <v>11.053811999999999</v>
      </c>
      <c r="P1963" s="6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10">
        <f t="shared" si="184"/>
        <v>41148.194641203707</v>
      </c>
      <c r="T1963" s="10">
        <f t="shared" si="185"/>
        <v>41188.165972222225</v>
      </c>
    </row>
    <row r="1964" spans="1:20" ht="42.6" hidden="1" customHeight="1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5">
        <f t="shared" si="180"/>
        <v>1.9292499999999999</v>
      </c>
      <c r="P1964" s="6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10">
        <f t="shared" si="184"/>
        <v>41742.780509259261</v>
      </c>
      <c r="T1964" s="10">
        <f t="shared" si="185"/>
        <v>41772.780509259261</v>
      </c>
    </row>
    <row r="1965" spans="1:20" ht="42.6" hidden="1" customHeight="1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5">
        <f t="shared" si="180"/>
        <v>1.268842105263158</v>
      </c>
      <c r="P1965" s="6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10">
        <f t="shared" si="184"/>
        <v>41863.429791666669</v>
      </c>
      <c r="T1965" s="10">
        <f t="shared" si="185"/>
        <v>41898.429791666669</v>
      </c>
    </row>
    <row r="1966" spans="1:20" ht="42.6" hidden="1" customHeight="1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5">
        <f t="shared" si="180"/>
        <v>2.5957748878923765</v>
      </c>
      <c r="P1966" s="6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10">
        <f t="shared" si="184"/>
        <v>42452.272824074069</v>
      </c>
      <c r="T1966" s="10">
        <f t="shared" si="185"/>
        <v>42482.272824074069</v>
      </c>
    </row>
    <row r="1967" spans="1:20" ht="42.6" hidden="1" customHeight="1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5">
        <f t="shared" si="180"/>
        <v>2.6227999999999998</v>
      </c>
      <c r="P1967" s="6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10">
        <f t="shared" si="184"/>
        <v>40898.089236111111</v>
      </c>
      <c r="T1967" s="10">
        <f t="shared" si="185"/>
        <v>40920.041666666664</v>
      </c>
    </row>
    <row r="1968" spans="1:20" ht="42.6" hidden="1" customHeight="1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5">
        <f t="shared" si="180"/>
        <v>2.0674309000000002</v>
      </c>
      <c r="P1968" s="6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10">
        <f t="shared" si="184"/>
        <v>41835.540486111109</v>
      </c>
      <c r="T1968" s="10">
        <f t="shared" si="185"/>
        <v>41865.540486111109</v>
      </c>
    </row>
    <row r="1969" spans="1:20" ht="42.6" hidden="1" customHeight="1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5">
        <f t="shared" si="180"/>
        <v>3.7012999999999998</v>
      </c>
      <c r="P1969" s="6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10">
        <f t="shared" si="184"/>
        <v>41730.663530092592</v>
      </c>
      <c r="T1969" s="10">
        <f t="shared" si="185"/>
        <v>41760.663530092592</v>
      </c>
    </row>
    <row r="1970" spans="1:20" ht="42.6" hidden="1" customHeight="1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5">
        <f t="shared" si="180"/>
        <v>2.8496600000000001</v>
      </c>
      <c r="P1970" s="6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10">
        <f t="shared" si="184"/>
        <v>42676.586979166663</v>
      </c>
      <c r="T1970" s="10">
        <f t="shared" si="185"/>
        <v>42707.628645833334</v>
      </c>
    </row>
    <row r="1971" spans="1:20" ht="42.6" hidden="1" customHeight="1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5">
        <f t="shared" si="180"/>
        <v>5.7907999999999999</v>
      </c>
      <c r="P1971" s="6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10">
        <f t="shared" si="184"/>
        <v>42557.792453703703</v>
      </c>
      <c r="T1971" s="10">
        <f t="shared" si="185"/>
        <v>42587.792453703703</v>
      </c>
    </row>
    <row r="1972" spans="1:20" ht="42.6" hidden="1" customHeight="1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5">
        <f t="shared" si="180"/>
        <v>11.318</v>
      </c>
      <c r="P1972" s="6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10">
        <f t="shared" si="184"/>
        <v>41324.193298611113</v>
      </c>
      <c r="T1972" s="10">
        <f t="shared" si="185"/>
        <v>41384.151631944449</v>
      </c>
    </row>
    <row r="1973" spans="1:20" ht="42.6" hidden="1" customHeight="1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5">
        <f t="shared" si="180"/>
        <v>2.6302771750000002</v>
      </c>
      <c r="P1973" s="6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10">
        <f t="shared" si="184"/>
        <v>41561.500706018516</v>
      </c>
      <c r="T1973" s="10">
        <f t="shared" si="185"/>
        <v>41593.166666666664</v>
      </c>
    </row>
    <row r="1974" spans="1:20" ht="42.6" hidden="1" customHeight="1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5">
        <f t="shared" si="180"/>
        <v>6.7447999999999997</v>
      </c>
      <c r="P1974" s="6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10">
        <f t="shared" si="184"/>
        <v>41201.012083333335</v>
      </c>
      <c r="T1974" s="10">
        <f t="shared" si="185"/>
        <v>41231.053749999999</v>
      </c>
    </row>
    <row r="1975" spans="1:20" ht="42.6" hidden="1" customHeight="1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5">
        <f t="shared" si="180"/>
        <v>2.5683081313131315</v>
      </c>
      <c r="P1975" s="6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10">
        <f t="shared" si="184"/>
        <v>42549.722962962958</v>
      </c>
      <c r="T1975" s="10">
        <f t="shared" si="185"/>
        <v>42588.291666666672</v>
      </c>
    </row>
    <row r="1976" spans="1:20" ht="42.6" hidden="1" customHeight="1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5">
        <f t="shared" si="180"/>
        <v>3.7549600000000001</v>
      </c>
      <c r="P1976" s="6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10">
        <f t="shared" si="184"/>
        <v>41445.334131944444</v>
      </c>
      <c r="T1976" s="10">
        <f t="shared" si="185"/>
        <v>41505.334131944444</v>
      </c>
    </row>
    <row r="1977" spans="1:20" ht="42.6" hidden="1" customHeight="1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5">
        <f t="shared" si="180"/>
        <v>2.0870837499999997</v>
      </c>
      <c r="P1977" s="6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10">
        <f t="shared" si="184"/>
        <v>41313.755219907405</v>
      </c>
      <c r="T1977" s="10">
        <f t="shared" si="185"/>
        <v>41343.755219907405</v>
      </c>
    </row>
    <row r="1978" spans="1:20" ht="42.6" hidden="1" customHeight="1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5">
        <f t="shared" si="180"/>
        <v>3.4660000000000002</v>
      </c>
      <c r="P1978" s="6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10">
        <f t="shared" si="184"/>
        <v>41438.899594907409</v>
      </c>
      <c r="T1978" s="10">
        <f t="shared" si="185"/>
        <v>41468.899594907409</v>
      </c>
    </row>
    <row r="1979" spans="1:20" ht="42.6" hidden="1" customHeight="1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5">
        <f t="shared" si="180"/>
        <v>4.0232999999999999</v>
      </c>
      <c r="P1979" s="6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10">
        <f t="shared" si="184"/>
        <v>42311.216898148152</v>
      </c>
      <c r="T1979" s="10">
        <f t="shared" si="185"/>
        <v>42357.332638888889</v>
      </c>
    </row>
    <row r="1980" spans="1:20" ht="42.6" hidden="1" customHeight="1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5">
        <f t="shared" si="180"/>
        <v>10.2684514</v>
      </c>
      <c r="P1980" s="6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10">
        <f t="shared" si="184"/>
        <v>41039.225601851853</v>
      </c>
      <c r="T1980" s="10">
        <f t="shared" si="185"/>
        <v>41072.291666666664</v>
      </c>
    </row>
    <row r="1981" spans="1:20" ht="42.6" hidden="1" customHeight="1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5">
        <f t="shared" si="180"/>
        <v>1.14901155</v>
      </c>
      <c r="P1981" s="6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10">
        <f t="shared" si="184"/>
        <v>42290.460023148145</v>
      </c>
      <c r="T1981" s="10">
        <f t="shared" si="185"/>
        <v>42327.207638888889</v>
      </c>
    </row>
    <row r="1982" spans="1:20" ht="42.6" hidden="1" customHeight="1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5">
        <f t="shared" si="180"/>
        <v>3.5482402000000004</v>
      </c>
      <c r="P1982" s="6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10">
        <f t="shared" si="184"/>
        <v>42423.542384259257</v>
      </c>
      <c r="T1982" s="10">
        <f t="shared" si="185"/>
        <v>42463.500717592593</v>
      </c>
    </row>
    <row r="1983" spans="1:20" ht="42.6" customHeight="1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5">
        <f t="shared" si="180"/>
        <v>5.0799999999999998E-2</v>
      </c>
      <c r="P1983" s="6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0">
        <f t="shared" si="184"/>
        <v>41799.725289351853</v>
      </c>
      <c r="T1983" s="10">
        <f t="shared" si="185"/>
        <v>41829.725289351853</v>
      </c>
    </row>
    <row r="1984" spans="1:20" ht="42.6" customHeight="1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5">
        <f t="shared" si="180"/>
        <v>0</v>
      </c>
      <c r="P1984" s="6" t="e">
        <f t="shared" si="181"/>
        <v>#DIV/0!</v>
      </c>
      <c r="Q1984" t="str">
        <f t="shared" si="182"/>
        <v>photography</v>
      </c>
      <c r="R1984" t="str">
        <f t="shared" si="183"/>
        <v>people</v>
      </c>
      <c r="S1984" s="10">
        <f t="shared" si="184"/>
        <v>42678.586655092593</v>
      </c>
      <c r="T1984" s="10">
        <f t="shared" si="185"/>
        <v>42708.628321759257</v>
      </c>
    </row>
    <row r="1985" spans="1:20" ht="42.6" customHeight="1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5">
        <f t="shared" si="180"/>
        <v>4.2999999999999997E-2</v>
      </c>
      <c r="P1985" s="6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0">
        <f t="shared" si="184"/>
        <v>42593.011782407411</v>
      </c>
      <c r="T1985" s="10">
        <f t="shared" si="185"/>
        <v>42615.291666666672</v>
      </c>
    </row>
    <row r="1986" spans="1:20" ht="42.6" customHeight="1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5">
        <f t="shared" si="180"/>
        <v>0.21146666666666666</v>
      </c>
      <c r="P1986" s="6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10">
        <f t="shared" si="184"/>
        <v>41913.790289351848</v>
      </c>
      <c r="T1986" s="10">
        <f t="shared" si="185"/>
        <v>41973.831956018519</v>
      </c>
    </row>
    <row r="1987" spans="1:20" ht="42.6" customHeight="1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5">
        <f t="shared" ref="O1987:O2050" si="186">E1987/D1987</f>
        <v>3.1875000000000001E-2</v>
      </c>
      <c r="P1987" s="6">
        <f t="shared" ref="P1987:P2050" si="187">E1987/L1987</f>
        <v>12.75</v>
      </c>
      <c r="Q1987" t="str">
        <f t="shared" ref="Q1987:Q2050" si="188">LEFT(N1987,(FIND("/",N1987))-1)</f>
        <v>photography</v>
      </c>
      <c r="R1987" t="str">
        <f t="shared" ref="R1987:R2050" si="189">RIGHT(N1987,LEN(N1987)-FIND("/",N1987))</f>
        <v>people</v>
      </c>
      <c r="S1987" s="10">
        <f t="shared" ref="S1987:S2050" si="190">(((J1987/60)/60)/24)+DATE(1970,1,1)</f>
        <v>42555.698738425926</v>
      </c>
      <c r="T1987" s="10">
        <f t="shared" ref="T1987:T2050" si="191">(((I1987/60)/60)/24)+DATE(1970,1,1)</f>
        <v>42584.958333333328</v>
      </c>
    </row>
    <row r="1988" spans="1:20" ht="42.6" customHeight="1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5">
        <f t="shared" si="186"/>
        <v>5.0000000000000001E-4</v>
      </c>
      <c r="P1988" s="6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0">
        <f t="shared" si="190"/>
        <v>42413.433831018512</v>
      </c>
      <c r="T1988" s="10">
        <f t="shared" si="191"/>
        <v>42443.392164351855</v>
      </c>
    </row>
    <row r="1989" spans="1:20" ht="42.6" customHeight="1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5">
        <f t="shared" si="186"/>
        <v>0.42472727272727273</v>
      </c>
      <c r="P1989" s="6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0">
        <f t="shared" si="190"/>
        <v>42034.639768518522</v>
      </c>
      <c r="T1989" s="10">
        <f t="shared" si="191"/>
        <v>42064.639768518522</v>
      </c>
    </row>
    <row r="1990" spans="1:20" ht="42.6" customHeight="1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5">
        <f t="shared" si="186"/>
        <v>4.1666666666666666E-3</v>
      </c>
      <c r="P1990" s="6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0">
        <f t="shared" si="190"/>
        <v>42206.763217592597</v>
      </c>
      <c r="T1990" s="10">
        <f t="shared" si="191"/>
        <v>42236.763217592597</v>
      </c>
    </row>
    <row r="1991" spans="1:20" ht="42.6" customHeight="1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5">
        <f t="shared" si="186"/>
        <v>0.01</v>
      </c>
      <c r="P1991" s="6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0">
        <f t="shared" si="190"/>
        <v>42685.680648148147</v>
      </c>
      <c r="T1991" s="10">
        <f t="shared" si="191"/>
        <v>42715.680648148147</v>
      </c>
    </row>
    <row r="1992" spans="1:20" ht="42.6" customHeight="1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5">
        <f t="shared" si="186"/>
        <v>0.16966666666666666</v>
      </c>
      <c r="P1992" s="6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0">
        <f t="shared" si="190"/>
        <v>42398.195972222224</v>
      </c>
      <c r="T1992" s="10">
        <f t="shared" si="191"/>
        <v>42413.195972222224</v>
      </c>
    </row>
    <row r="1993" spans="1:20" ht="42.6" customHeight="1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5">
        <f t="shared" si="186"/>
        <v>7.0000000000000007E-2</v>
      </c>
      <c r="P1993" s="6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0">
        <f t="shared" si="190"/>
        <v>42167.89335648148</v>
      </c>
      <c r="T1993" s="10">
        <f t="shared" si="191"/>
        <v>42188.89335648148</v>
      </c>
    </row>
    <row r="1994" spans="1:20" ht="42.6" customHeight="1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5">
        <f t="shared" si="186"/>
        <v>1.3333333333333333E-3</v>
      </c>
      <c r="P1994" s="6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0">
        <f t="shared" si="190"/>
        <v>42023.143414351856</v>
      </c>
      <c r="T1994" s="10">
        <f t="shared" si="191"/>
        <v>42053.143414351856</v>
      </c>
    </row>
    <row r="1995" spans="1:20" ht="42.6" customHeight="1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5">
        <f t="shared" si="186"/>
        <v>0</v>
      </c>
      <c r="P1995" s="6" t="e">
        <f t="shared" si="187"/>
        <v>#DIV/0!</v>
      </c>
      <c r="Q1995" t="str">
        <f t="shared" si="188"/>
        <v>photography</v>
      </c>
      <c r="R1995" t="str">
        <f t="shared" si="189"/>
        <v>people</v>
      </c>
      <c r="S1995" s="10">
        <f t="shared" si="190"/>
        <v>42329.58839120371</v>
      </c>
      <c r="T1995" s="10">
        <f t="shared" si="191"/>
        <v>42359.58839120371</v>
      </c>
    </row>
    <row r="1996" spans="1:20" ht="42.6" customHeight="1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5">
        <f t="shared" si="186"/>
        <v>0</v>
      </c>
      <c r="P1996" s="6" t="e">
        <f t="shared" si="187"/>
        <v>#DIV/0!</v>
      </c>
      <c r="Q1996" t="str">
        <f t="shared" si="188"/>
        <v>photography</v>
      </c>
      <c r="R1996" t="str">
        <f t="shared" si="189"/>
        <v>people</v>
      </c>
      <c r="S1996" s="10">
        <f t="shared" si="190"/>
        <v>42651.006273148145</v>
      </c>
      <c r="T1996" s="10">
        <f t="shared" si="191"/>
        <v>42711.047939814816</v>
      </c>
    </row>
    <row r="1997" spans="1:20" ht="42.6" customHeight="1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5">
        <f t="shared" si="186"/>
        <v>7.8E-2</v>
      </c>
      <c r="P1997" s="6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0">
        <f t="shared" si="190"/>
        <v>42181.902037037042</v>
      </c>
      <c r="T1997" s="10">
        <f t="shared" si="191"/>
        <v>42201.902037037042</v>
      </c>
    </row>
    <row r="1998" spans="1:20" ht="42.6" customHeight="1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5">
        <f t="shared" si="186"/>
        <v>0</v>
      </c>
      <c r="P1998" s="6" t="e">
        <f t="shared" si="187"/>
        <v>#DIV/0!</v>
      </c>
      <c r="Q1998" t="str">
        <f t="shared" si="188"/>
        <v>photography</v>
      </c>
      <c r="R1998" t="str">
        <f t="shared" si="189"/>
        <v>people</v>
      </c>
      <c r="S1998" s="10">
        <f t="shared" si="190"/>
        <v>41800.819571759261</v>
      </c>
      <c r="T1998" s="10">
        <f t="shared" si="191"/>
        <v>41830.819571759261</v>
      </c>
    </row>
    <row r="1999" spans="1:20" ht="42.6" customHeight="1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5">
        <f t="shared" si="186"/>
        <v>0</v>
      </c>
      <c r="P1999" s="6" t="e">
        <f t="shared" si="187"/>
        <v>#DIV/0!</v>
      </c>
      <c r="Q1999" t="str">
        <f t="shared" si="188"/>
        <v>photography</v>
      </c>
      <c r="R1999" t="str">
        <f t="shared" si="189"/>
        <v>people</v>
      </c>
      <c r="S1999" s="10">
        <f t="shared" si="190"/>
        <v>41847.930694444447</v>
      </c>
      <c r="T1999" s="10">
        <f t="shared" si="191"/>
        <v>41877.930694444447</v>
      </c>
    </row>
    <row r="2000" spans="1:20" ht="42.6" customHeight="1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5">
        <f t="shared" si="186"/>
        <v>0.26200000000000001</v>
      </c>
      <c r="P2000" s="6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0">
        <f t="shared" si="190"/>
        <v>41807.118495370371</v>
      </c>
      <c r="T2000" s="10">
        <f t="shared" si="191"/>
        <v>41852.118495370371</v>
      </c>
    </row>
    <row r="2001" spans="1:20" ht="42.6" customHeight="1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5">
        <f t="shared" si="186"/>
        <v>7.6129032258064515E-3</v>
      </c>
      <c r="P2001" s="6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0">
        <f t="shared" si="190"/>
        <v>41926.482731481483</v>
      </c>
      <c r="T2001" s="10">
        <f t="shared" si="191"/>
        <v>41956.524398148147</v>
      </c>
    </row>
    <row r="2002" spans="1:20" ht="42.6" customHeight="1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5">
        <f t="shared" si="186"/>
        <v>0.125</v>
      </c>
      <c r="P2002" s="6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0">
        <f t="shared" si="190"/>
        <v>42345.951539351852</v>
      </c>
      <c r="T2002" s="10">
        <f t="shared" si="191"/>
        <v>42375.951539351852</v>
      </c>
    </row>
    <row r="2003" spans="1:20" ht="42.6" hidden="1" customHeight="1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5">
        <f t="shared" si="186"/>
        <v>3.8212909090909091</v>
      </c>
      <c r="P2003" s="6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10">
        <f t="shared" si="190"/>
        <v>42136.209675925929</v>
      </c>
      <c r="T2003" s="10">
        <f t="shared" si="191"/>
        <v>42167.833333333328</v>
      </c>
    </row>
    <row r="2004" spans="1:20" ht="42.6" hidden="1" customHeight="1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5">
        <f t="shared" si="186"/>
        <v>2.1679422000000002</v>
      </c>
      <c r="P2004" s="6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10">
        <f t="shared" si="190"/>
        <v>42728.71230324074</v>
      </c>
      <c r="T2004" s="10">
        <f t="shared" si="191"/>
        <v>42758.71230324074</v>
      </c>
    </row>
    <row r="2005" spans="1:20" ht="42.6" hidden="1" customHeight="1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5">
        <f t="shared" si="186"/>
        <v>3.12</v>
      </c>
      <c r="P2005" s="6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10">
        <f t="shared" si="190"/>
        <v>40347.125601851854</v>
      </c>
      <c r="T2005" s="10">
        <f t="shared" si="191"/>
        <v>40361.958333333336</v>
      </c>
    </row>
    <row r="2006" spans="1:20" ht="42.6" hidden="1" customHeight="1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5">
        <f t="shared" si="186"/>
        <v>2.3442048</v>
      </c>
      <c r="P2006" s="6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10">
        <f t="shared" si="190"/>
        <v>41800.604895833334</v>
      </c>
      <c r="T2006" s="10">
        <f t="shared" si="191"/>
        <v>41830.604895833334</v>
      </c>
    </row>
    <row r="2007" spans="1:20" ht="42.6" hidden="1" customHeight="1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5">
        <f t="shared" si="186"/>
        <v>1.236801</v>
      </c>
      <c r="P2007" s="6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10">
        <f t="shared" si="190"/>
        <v>41535.812708333331</v>
      </c>
      <c r="T2007" s="10">
        <f t="shared" si="191"/>
        <v>41563.165972222225</v>
      </c>
    </row>
    <row r="2008" spans="1:20" ht="42.6" hidden="1" customHeight="1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5">
        <f t="shared" si="186"/>
        <v>2.4784000000000002</v>
      </c>
      <c r="P2008" s="6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10">
        <f t="shared" si="190"/>
        <v>41941.500520833331</v>
      </c>
      <c r="T2008" s="10">
        <f t="shared" si="191"/>
        <v>41976.542187500003</v>
      </c>
    </row>
    <row r="2009" spans="1:20" ht="42.6" hidden="1" customHeight="1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5">
        <f t="shared" si="186"/>
        <v>1.157092</v>
      </c>
      <c r="P2009" s="6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10">
        <f t="shared" si="190"/>
        <v>40347.837800925925</v>
      </c>
      <c r="T2009" s="10">
        <f t="shared" si="191"/>
        <v>40414.166666666664</v>
      </c>
    </row>
    <row r="2010" spans="1:20" ht="42.6" hidden="1" customHeight="1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5">
        <f t="shared" si="186"/>
        <v>1.1707484768810599</v>
      </c>
      <c r="P2010" s="6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10">
        <f t="shared" si="190"/>
        <v>40761.604421296295</v>
      </c>
      <c r="T2010" s="10">
        <f t="shared" si="191"/>
        <v>40805.604421296295</v>
      </c>
    </row>
    <row r="2011" spans="1:20" ht="42.6" hidden="1" customHeight="1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5">
        <f t="shared" si="186"/>
        <v>3.05158</v>
      </c>
      <c r="P2011" s="6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10">
        <f t="shared" si="190"/>
        <v>42661.323414351849</v>
      </c>
      <c r="T2011" s="10">
        <f t="shared" si="191"/>
        <v>42697.365081018521</v>
      </c>
    </row>
    <row r="2012" spans="1:20" ht="42.6" hidden="1" customHeight="1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5">
        <f t="shared" si="186"/>
        <v>3.2005299999999997</v>
      </c>
      <c r="P2012" s="6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10">
        <f t="shared" si="190"/>
        <v>42570.996423611112</v>
      </c>
      <c r="T2012" s="10">
        <f t="shared" si="191"/>
        <v>42600.996423611112</v>
      </c>
    </row>
    <row r="2013" spans="1:20" ht="42.6" hidden="1" customHeight="1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5">
        <f t="shared" si="186"/>
        <v>8.1956399999999991</v>
      </c>
      <c r="P2013" s="6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10">
        <f t="shared" si="190"/>
        <v>42347.358483796299</v>
      </c>
      <c r="T2013" s="10">
        <f t="shared" si="191"/>
        <v>42380.958333333328</v>
      </c>
    </row>
    <row r="2014" spans="1:20" ht="42.6" hidden="1" customHeight="1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5">
        <f t="shared" si="186"/>
        <v>2.3490000000000002</v>
      </c>
      <c r="P2014" s="6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10">
        <f t="shared" si="190"/>
        <v>42010.822233796294</v>
      </c>
      <c r="T2014" s="10">
        <f t="shared" si="191"/>
        <v>42040.822233796294</v>
      </c>
    </row>
    <row r="2015" spans="1:20" ht="42.6" hidden="1" customHeight="1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5">
        <f t="shared" si="186"/>
        <v>4.9491375</v>
      </c>
      <c r="P2015" s="6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10">
        <f t="shared" si="190"/>
        <v>42499.960810185185</v>
      </c>
      <c r="T2015" s="10">
        <f t="shared" si="191"/>
        <v>42559.960810185185</v>
      </c>
    </row>
    <row r="2016" spans="1:20" ht="42.6" hidden="1" customHeight="1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5">
        <f t="shared" si="186"/>
        <v>78.137822333333332</v>
      </c>
      <c r="P2016" s="6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10">
        <f t="shared" si="190"/>
        <v>41324.214571759258</v>
      </c>
      <c r="T2016" s="10">
        <f t="shared" si="191"/>
        <v>41358.172905092593</v>
      </c>
    </row>
    <row r="2017" spans="1:20" ht="42.6" hidden="1" customHeight="1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5">
        <f t="shared" si="186"/>
        <v>1.1300013888888889</v>
      </c>
      <c r="P2017" s="6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10">
        <f t="shared" si="190"/>
        <v>40765.876886574071</v>
      </c>
      <c r="T2017" s="10">
        <f t="shared" si="191"/>
        <v>40795.876886574071</v>
      </c>
    </row>
    <row r="2018" spans="1:20" ht="42.6" hidden="1" customHeight="1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5">
        <f t="shared" si="186"/>
        <v>9.2154220000000002</v>
      </c>
      <c r="P2018" s="6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10">
        <f t="shared" si="190"/>
        <v>41312.88077546296</v>
      </c>
      <c r="T2018" s="10">
        <f t="shared" si="191"/>
        <v>41342.88077546296</v>
      </c>
    </row>
    <row r="2019" spans="1:20" ht="42.6" hidden="1" customHeight="1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5">
        <f t="shared" si="186"/>
        <v>1.2510239999999999</v>
      </c>
      <c r="P2019" s="6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10">
        <f t="shared" si="190"/>
        <v>40961.057349537034</v>
      </c>
      <c r="T2019" s="10">
        <f t="shared" si="191"/>
        <v>40992.166666666664</v>
      </c>
    </row>
    <row r="2020" spans="1:20" ht="42.6" hidden="1" customHeight="1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5">
        <f t="shared" si="186"/>
        <v>1.0224343076923077</v>
      </c>
      <c r="P2020" s="6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10">
        <f t="shared" si="190"/>
        <v>42199.365844907406</v>
      </c>
      <c r="T2020" s="10">
        <f t="shared" si="191"/>
        <v>42229.365844907406</v>
      </c>
    </row>
    <row r="2021" spans="1:20" ht="42.6" hidden="1" customHeight="1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5">
        <f t="shared" si="186"/>
        <v>4.8490975000000001</v>
      </c>
      <c r="P2021" s="6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10">
        <f t="shared" si="190"/>
        <v>42605.70857638889</v>
      </c>
      <c r="T2021" s="10">
        <f t="shared" si="191"/>
        <v>42635.70857638889</v>
      </c>
    </row>
    <row r="2022" spans="1:20" ht="42.6" hidden="1" customHeight="1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5">
        <f t="shared" si="186"/>
        <v>1.9233333333333333</v>
      </c>
      <c r="P2022" s="6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10">
        <f t="shared" si="190"/>
        <v>41737.097499999996</v>
      </c>
      <c r="T2022" s="10">
        <f t="shared" si="191"/>
        <v>41773.961111111108</v>
      </c>
    </row>
    <row r="2023" spans="1:20" ht="42.6" hidden="1" customHeight="1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5">
        <f t="shared" si="186"/>
        <v>2.8109999999999999</v>
      </c>
      <c r="P2023" s="6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10">
        <f t="shared" si="190"/>
        <v>41861.070567129631</v>
      </c>
      <c r="T2023" s="10">
        <f t="shared" si="191"/>
        <v>41906.070567129631</v>
      </c>
    </row>
    <row r="2024" spans="1:20" ht="42.6" hidden="1" customHeight="1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5">
        <f t="shared" si="186"/>
        <v>1.2513700000000001</v>
      </c>
      <c r="P2024" s="6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10">
        <f t="shared" si="190"/>
        <v>42502.569120370375</v>
      </c>
      <c r="T2024" s="10">
        <f t="shared" si="191"/>
        <v>42532.569120370375</v>
      </c>
    </row>
    <row r="2025" spans="1:20" ht="42.6" hidden="1" customHeight="1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5">
        <f t="shared" si="186"/>
        <v>1.61459</v>
      </c>
      <c r="P2025" s="6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10">
        <f t="shared" si="190"/>
        <v>42136.420752314814</v>
      </c>
      <c r="T2025" s="10">
        <f t="shared" si="191"/>
        <v>42166.420752314814</v>
      </c>
    </row>
    <row r="2026" spans="1:20" ht="42.6" hidden="1" customHeight="1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5">
        <f t="shared" si="186"/>
        <v>5.8535000000000004</v>
      </c>
      <c r="P2026" s="6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10">
        <f t="shared" si="190"/>
        <v>41099.966944444444</v>
      </c>
      <c r="T2026" s="10">
        <f t="shared" si="191"/>
        <v>41134.125</v>
      </c>
    </row>
    <row r="2027" spans="1:20" ht="42.6" hidden="1" customHeight="1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5">
        <f t="shared" si="186"/>
        <v>2.0114999999999998</v>
      </c>
      <c r="P2027" s="6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10">
        <f t="shared" si="190"/>
        <v>42136.184560185182</v>
      </c>
      <c r="T2027" s="10">
        <f t="shared" si="191"/>
        <v>42166.184560185182</v>
      </c>
    </row>
    <row r="2028" spans="1:20" ht="42.6" hidden="1" customHeight="1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5">
        <f t="shared" si="186"/>
        <v>1.3348307999999998</v>
      </c>
      <c r="P2028" s="6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10">
        <f t="shared" si="190"/>
        <v>41704.735937500001</v>
      </c>
      <c r="T2028" s="10">
        <f t="shared" si="191"/>
        <v>41750.165972222225</v>
      </c>
    </row>
    <row r="2029" spans="1:20" ht="42.6" hidden="1" customHeight="1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5">
        <f t="shared" si="186"/>
        <v>1.2024900000000001</v>
      </c>
      <c r="P2029" s="6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10">
        <f t="shared" si="190"/>
        <v>42048.813877314817</v>
      </c>
      <c r="T2029" s="10">
        <f t="shared" si="191"/>
        <v>42093.772210648152</v>
      </c>
    </row>
    <row r="2030" spans="1:20" ht="42.6" hidden="1" customHeight="1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5">
        <f t="shared" si="186"/>
        <v>1.2616666666666667</v>
      </c>
      <c r="P2030" s="6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10">
        <f t="shared" si="190"/>
        <v>40215.919050925928</v>
      </c>
      <c r="T2030" s="10">
        <f t="shared" si="191"/>
        <v>40252.913194444445</v>
      </c>
    </row>
    <row r="2031" spans="1:20" ht="42.6" hidden="1" customHeight="1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5">
        <f t="shared" si="186"/>
        <v>3.6120000000000001</v>
      </c>
      <c r="P2031" s="6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10">
        <f t="shared" si="190"/>
        <v>41848.021770833337</v>
      </c>
      <c r="T2031" s="10">
        <f t="shared" si="191"/>
        <v>41878.021770833337</v>
      </c>
    </row>
    <row r="2032" spans="1:20" ht="42.6" hidden="1" customHeight="1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5">
        <f t="shared" si="186"/>
        <v>2.26239013671875</v>
      </c>
      <c r="P2032" s="6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10">
        <f t="shared" si="190"/>
        <v>41212.996481481481</v>
      </c>
      <c r="T2032" s="10">
        <f t="shared" si="191"/>
        <v>41242.996481481481</v>
      </c>
    </row>
    <row r="2033" spans="1:20" ht="42.6" hidden="1" customHeight="1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5">
        <f t="shared" si="186"/>
        <v>1.2035</v>
      </c>
      <c r="P2033" s="6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10">
        <f t="shared" si="190"/>
        <v>41975.329317129625</v>
      </c>
      <c r="T2033" s="10">
        <f t="shared" si="191"/>
        <v>42013.041666666672</v>
      </c>
    </row>
    <row r="2034" spans="1:20" ht="42.6" hidden="1" customHeight="1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5">
        <f t="shared" si="186"/>
        <v>3.0418799999999999</v>
      </c>
      <c r="P2034" s="6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10">
        <f t="shared" si="190"/>
        <v>42689.565671296295</v>
      </c>
      <c r="T2034" s="10">
        <f t="shared" si="191"/>
        <v>42719.208333333328</v>
      </c>
    </row>
    <row r="2035" spans="1:20" ht="42.6" hidden="1" customHeight="1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5">
        <f t="shared" si="186"/>
        <v>1.7867599999999999</v>
      </c>
      <c r="P2035" s="6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10">
        <f t="shared" si="190"/>
        <v>41725.082384259258</v>
      </c>
      <c r="T2035" s="10">
        <f t="shared" si="191"/>
        <v>41755.082384259258</v>
      </c>
    </row>
    <row r="2036" spans="1:20" ht="42.6" hidden="1" customHeight="1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5">
        <f t="shared" si="186"/>
        <v>3.868199871794872</v>
      </c>
      <c r="P2036" s="6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10">
        <f t="shared" si="190"/>
        <v>42076.130011574074</v>
      </c>
      <c r="T2036" s="10">
        <f t="shared" si="191"/>
        <v>42131.290277777778</v>
      </c>
    </row>
    <row r="2037" spans="1:20" ht="42.6" hidden="1" customHeight="1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5">
        <f t="shared" si="186"/>
        <v>2.1103642500000004</v>
      </c>
      <c r="P2037" s="6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10">
        <f t="shared" si="190"/>
        <v>42311.625081018516</v>
      </c>
      <c r="T2037" s="10">
        <f t="shared" si="191"/>
        <v>42357.041666666672</v>
      </c>
    </row>
    <row r="2038" spans="1:20" ht="42.6" hidden="1" customHeight="1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5">
        <f t="shared" si="186"/>
        <v>1.3166833333333334</v>
      </c>
      <c r="P2038" s="6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10">
        <f t="shared" si="190"/>
        <v>41738.864803240744</v>
      </c>
      <c r="T2038" s="10">
        <f t="shared" si="191"/>
        <v>41768.864803240744</v>
      </c>
    </row>
    <row r="2039" spans="1:20" ht="42.6" hidden="1" customHeight="1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5">
        <f t="shared" si="186"/>
        <v>3.0047639999999998</v>
      </c>
      <c r="P2039" s="6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10">
        <f t="shared" si="190"/>
        <v>41578.210104166668</v>
      </c>
      <c r="T2039" s="10">
        <f t="shared" si="191"/>
        <v>41638.251770833333</v>
      </c>
    </row>
    <row r="2040" spans="1:20" ht="42.6" hidden="1" customHeight="1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5">
        <f t="shared" si="186"/>
        <v>4.2051249999999998</v>
      </c>
      <c r="P2040" s="6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10">
        <f t="shared" si="190"/>
        <v>41424.27107638889</v>
      </c>
      <c r="T2040" s="10">
        <f t="shared" si="191"/>
        <v>41456.75</v>
      </c>
    </row>
    <row r="2041" spans="1:20" ht="42.6" hidden="1" customHeight="1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5">
        <f t="shared" si="186"/>
        <v>1.362168</v>
      </c>
      <c r="P2041" s="6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10">
        <f t="shared" si="190"/>
        <v>42675.438946759255</v>
      </c>
      <c r="T2041" s="10">
        <f t="shared" si="191"/>
        <v>42705.207638888889</v>
      </c>
    </row>
    <row r="2042" spans="1:20" ht="42.6" hidden="1" customHeight="1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5">
        <f t="shared" si="186"/>
        <v>2.4817133333333334</v>
      </c>
      <c r="P2042" s="6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10">
        <f t="shared" si="190"/>
        <v>41578.927118055559</v>
      </c>
      <c r="T2042" s="10">
        <f t="shared" si="191"/>
        <v>41593.968784722223</v>
      </c>
    </row>
    <row r="2043" spans="1:20" ht="42.6" hidden="1" customHeight="1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5">
        <f t="shared" si="186"/>
        <v>1.8186315789473684</v>
      </c>
      <c r="P2043" s="6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10">
        <f t="shared" si="190"/>
        <v>42654.525775462964</v>
      </c>
      <c r="T2043" s="10">
        <f t="shared" si="191"/>
        <v>42684.567442129628</v>
      </c>
    </row>
    <row r="2044" spans="1:20" ht="42.6" hidden="1" customHeight="1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5">
        <f t="shared" si="186"/>
        <v>1.2353000000000001</v>
      </c>
      <c r="P2044" s="6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10">
        <f t="shared" si="190"/>
        <v>42331.708032407405</v>
      </c>
      <c r="T2044" s="10">
        <f t="shared" si="191"/>
        <v>42391.708032407405</v>
      </c>
    </row>
    <row r="2045" spans="1:20" ht="42.6" hidden="1" customHeight="1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5">
        <f t="shared" si="186"/>
        <v>5.0620938628158845</v>
      </c>
      <c r="P2045" s="6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10">
        <f t="shared" si="190"/>
        <v>42661.176817129628</v>
      </c>
      <c r="T2045" s="10">
        <f t="shared" si="191"/>
        <v>42715.207638888889</v>
      </c>
    </row>
    <row r="2046" spans="1:20" ht="42.6" hidden="1" customHeight="1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5">
        <f t="shared" si="186"/>
        <v>1.0821333333333334</v>
      </c>
      <c r="P2046" s="6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10">
        <f t="shared" si="190"/>
        <v>42138.684189814812</v>
      </c>
      <c r="T2046" s="10">
        <f t="shared" si="191"/>
        <v>42168.684189814812</v>
      </c>
    </row>
    <row r="2047" spans="1:20" ht="42.6" hidden="1" customHeight="1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5">
        <f t="shared" si="186"/>
        <v>8.1918387755102042</v>
      </c>
      <c r="P2047" s="6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10">
        <f t="shared" si="190"/>
        <v>41069.088506944441</v>
      </c>
      <c r="T2047" s="10">
        <f t="shared" si="191"/>
        <v>41099.088506944441</v>
      </c>
    </row>
    <row r="2048" spans="1:20" ht="42.6" hidden="1" customHeight="1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5">
        <f t="shared" si="186"/>
        <v>1.2110000000000001</v>
      </c>
      <c r="P2048" s="6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10">
        <f t="shared" si="190"/>
        <v>41387.171805555554</v>
      </c>
      <c r="T2048" s="10">
        <f t="shared" si="191"/>
        <v>41417.171805555554</v>
      </c>
    </row>
    <row r="2049" spans="1:20" ht="42.6" hidden="1" customHeight="1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5">
        <f t="shared" si="186"/>
        <v>1.0299897959183673</v>
      </c>
      <c r="P2049" s="6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10">
        <f t="shared" si="190"/>
        <v>42081.903587962966</v>
      </c>
      <c r="T2049" s="10">
        <f t="shared" si="191"/>
        <v>42111</v>
      </c>
    </row>
    <row r="2050" spans="1:20" ht="42.6" hidden="1" customHeight="1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5">
        <f t="shared" si="186"/>
        <v>1.4833229411764706</v>
      </c>
      <c r="P2050" s="6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10">
        <f t="shared" si="190"/>
        <v>41387.651516203703</v>
      </c>
      <c r="T2050" s="10">
        <f t="shared" si="191"/>
        <v>41417.651516203703</v>
      </c>
    </row>
    <row r="2051" spans="1:20" ht="42.6" hidden="1" customHeight="1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5">
        <f t="shared" ref="O2051:O2114" si="192">E2051/D2051</f>
        <v>1.2019070000000001</v>
      </c>
      <c r="P2051" s="6">
        <f t="shared" ref="P2051:P2114" si="193">E2051/L2051</f>
        <v>80.991037735849048</v>
      </c>
      <c r="Q2051" t="str">
        <f t="shared" ref="Q2051:Q2114" si="194">LEFT(N2051,(FIND("/",N2051))-1)</f>
        <v>technology</v>
      </c>
      <c r="R2051" t="str">
        <f t="shared" ref="R2051:R2114" si="195">RIGHT(N2051,LEN(N2051)-FIND("/",N2051))</f>
        <v>hardware</v>
      </c>
      <c r="S2051" s="10">
        <f t="shared" ref="S2051:S2114" si="196">(((J2051/60)/60)/24)+DATE(1970,1,1)</f>
        <v>41575.527349537035</v>
      </c>
      <c r="T2051" s="10">
        <f t="shared" ref="T2051:T2114" si="197">(((I2051/60)/60)/24)+DATE(1970,1,1)</f>
        <v>41610.957638888889</v>
      </c>
    </row>
    <row r="2052" spans="1:20" ht="42.6" hidden="1" customHeight="1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5">
        <f t="shared" si="192"/>
        <v>4.7327000000000004</v>
      </c>
      <c r="P2052" s="6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10">
        <f t="shared" si="196"/>
        <v>42115.071504629625</v>
      </c>
      <c r="T2052" s="10">
        <f t="shared" si="197"/>
        <v>42155.071504629625</v>
      </c>
    </row>
    <row r="2053" spans="1:20" ht="42.6" hidden="1" customHeight="1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5">
        <f t="shared" si="192"/>
        <v>1.303625</v>
      </c>
      <c r="P2053" s="6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10">
        <f t="shared" si="196"/>
        <v>41604.022418981483</v>
      </c>
      <c r="T2053" s="10">
        <f t="shared" si="197"/>
        <v>41634.022418981483</v>
      </c>
    </row>
    <row r="2054" spans="1:20" ht="42.6" hidden="1" customHeight="1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5">
        <f t="shared" si="192"/>
        <v>3.5304799999999998</v>
      </c>
      <c r="P2054" s="6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10">
        <f t="shared" si="196"/>
        <v>42375.08394675926</v>
      </c>
      <c r="T2054" s="10">
        <f t="shared" si="197"/>
        <v>42420.08394675926</v>
      </c>
    </row>
    <row r="2055" spans="1:20" ht="42.6" hidden="1" customHeight="1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5">
        <f t="shared" si="192"/>
        <v>1.0102</v>
      </c>
      <c r="P2055" s="6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10">
        <f t="shared" si="196"/>
        <v>42303.617488425924</v>
      </c>
      <c r="T2055" s="10">
        <f t="shared" si="197"/>
        <v>42333.659155092595</v>
      </c>
    </row>
    <row r="2056" spans="1:20" ht="42.6" hidden="1" customHeight="1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5">
        <f t="shared" si="192"/>
        <v>1.1359142857142857</v>
      </c>
      <c r="P2056" s="6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10">
        <f t="shared" si="196"/>
        <v>41731.520949074074</v>
      </c>
      <c r="T2056" s="10">
        <f t="shared" si="197"/>
        <v>41761.520949074074</v>
      </c>
    </row>
    <row r="2057" spans="1:20" ht="42.6" hidden="1" customHeight="1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5">
        <f t="shared" si="192"/>
        <v>1.6741666666666666</v>
      </c>
      <c r="P2057" s="6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10">
        <f t="shared" si="196"/>
        <v>41946.674108796295</v>
      </c>
      <c r="T2057" s="10">
        <f t="shared" si="197"/>
        <v>41976.166666666672</v>
      </c>
    </row>
    <row r="2058" spans="1:20" ht="42.6" hidden="1" customHeight="1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5">
        <f t="shared" si="192"/>
        <v>1.5345200000000001</v>
      </c>
      <c r="P2058" s="6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10">
        <f t="shared" si="196"/>
        <v>41351.76090277778</v>
      </c>
      <c r="T2058" s="10">
        <f t="shared" si="197"/>
        <v>41381.76090277778</v>
      </c>
    </row>
    <row r="2059" spans="1:20" ht="42.6" hidden="1" customHeight="1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5">
        <f t="shared" si="192"/>
        <v>2.022322</v>
      </c>
      <c r="P2059" s="6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10">
        <f t="shared" si="196"/>
        <v>42396.494583333333</v>
      </c>
      <c r="T2059" s="10">
        <f t="shared" si="197"/>
        <v>42426.494583333333</v>
      </c>
    </row>
    <row r="2060" spans="1:20" ht="42.6" hidden="1" customHeight="1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5">
        <f t="shared" si="192"/>
        <v>1.6828125</v>
      </c>
      <c r="P2060" s="6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10">
        <f t="shared" si="196"/>
        <v>42026.370717592596</v>
      </c>
      <c r="T2060" s="10">
        <f t="shared" si="197"/>
        <v>42065.833333333328</v>
      </c>
    </row>
    <row r="2061" spans="1:20" ht="42.6" hidden="1" customHeight="1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5">
        <f t="shared" si="192"/>
        <v>1.4345666666666668</v>
      </c>
      <c r="P2061" s="6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10">
        <f t="shared" si="196"/>
        <v>42361.602476851855</v>
      </c>
      <c r="T2061" s="10">
        <f t="shared" si="197"/>
        <v>42400.915972222225</v>
      </c>
    </row>
    <row r="2062" spans="1:20" ht="42.6" hidden="1" customHeight="1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5">
        <f t="shared" si="192"/>
        <v>1.964</v>
      </c>
      <c r="P2062" s="6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10">
        <f t="shared" si="196"/>
        <v>41783.642939814818</v>
      </c>
      <c r="T2062" s="10">
        <f t="shared" si="197"/>
        <v>41843.642939814818</v>
      </c>
    </row>
    <row r="2063" spans="1:20" ht="42.6" hidden="1" customHeight="1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5">
        <f t="shared" si="192"/>
        <v>1.0791999999999999</v>
      </c>
      <c r="P2063" s="6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10">
        <f t="shared" si="196"/>
        <v>42705.764513888891</v>
      </c>
      <c r="T2063" s="10">
        <f t="shared" si="197"/>
        <v>42735.764513888891</v>
      </c>
    </row>
    <row r="2064" spans="1:20" ht="42.6" hidden="1" customHeight="1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5">
        <f t="shared" si="192"/>
        <v>1.14977</v>
      </c>
      <c r="P2064" s="6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10">
        <f t="shared" si="196"/>
        <v>42423.3830787037</v>
      </c>
      <c r="T2064" s="10">
        <f t="shared" si="197"/>
        <v>42453.341412037036</v>
      </c>
    </row>
    <row r="2065" spans="1:20" ht="42.6" hidden="1" customHeight="1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5">
        <f t="shared" si="192"/>
        <v>1.4804999999999999</v>
      </c>
      <c r="P2065" s="6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10">
        <f t="shared" si="196"/>
        <v>42472.73265046296</v>
      </c>
      <c r="T2065" s="10">
        <f t="shared" si="197"/>
        <v>42505.73265046296</v>
      </c>
    </row>
    <row r="2066" spans="1:20" ht="42.6" hidden="1" customHeight="1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5">
        <f t="shared" si="192"/>
        <v>1.9116676082790633</v>
      </c>
      <c r="P2066" s="6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10">
        <f t="shared" si="196"/>
        <v>41389.364849537036</v>
      </c>
      <c r="T2066" s="10">
        <f t="shared" si="197"/>
        <v>41425.5</v>
      </c>
    </row>
    <row r="2067" spans="1:20" ht="42.6" hidden="1" customHeight="1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5">
        <f t="shared" si="192"/>
        <v>1.99215125</v>
      </c>
      <c r="P2067" s="6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10">
        <f t="shared" si="196"/>
        <v>41603.333668981482</v>
      </c>
      <c r="T2067" s="10">
        <f t="shared" si="197"/>
        <v>41633.333668981482</v>
      </c>
    </row>
    <row r="2068" spans="1:20" ht="42.6" hidden="1" customHeight="1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5">
        <f t="shared" si="192"/>
        <v>2.1859999999999999</v>
      </c>
      <c r="P2068" s="6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10">
        <f t="shared" si="196"/>
        <v>41844.771793981483</v>
      </c>
      <c r="T2068" s="10">
        <f t="shared" si="197"/>
        <v>41874.771793981483</v>
      </c>
    </row>
    <row r="2069" spans="1:20" ht="42.6" hidden="1" customHeight="1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5">
        <f t="shared" si="192"/>
        <v>1.2686868686868686</v>
      </c>
      <c r="P2069" s="6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10">
        <f t="shared" si="196"/>
        <v>42115.853888888887</v>
      </c>
      <c r="T2069" s="10">
        <f t="shared" si="197"/>
        <v>42148.853888888887</v>
      </c>
    </row>
    <row r="2070" spans="1:20" ht="42.6" hidden="1" customHeight="1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5">
        <f t="shared" si="192"/>
        <v>1.0522388</v>
      </c>
      <c r="P2070" s="6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10">
        <f t="shared" si="196"/>
        <v>42633.841608796298</v>
      </c>
      <c r="T2070" s="10">
        <f t="shared" si="197"/>
        <v>42663.841608796298</v>
      </c>
    </row>
    <row r="2071" spans="1:20" ht="42.6" hidden="1" customHeight="1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5">
        <f t="shared" si="192"/>
        <v>1.2840666000000001</v>
      </c>
      <c r="P2071" s="6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10">
        <f t="shared" si="196"/>
        <v>42340.972118055557</v>
      </c>
      <c r="T2071" s="10">
        <f t="shared" si="197"/>
        <v>42371.972118055557</v>
      </c>
    </row>
    <row r="2072" spans="1:20" ht="42.6" hidden="1" customHeight="1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5">
        <f t="shared" si="192"/>
        <v>3.1732719999999999</v>
      </c>
      <c r="P2072" s="6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10">
        <f t="shared" si="196"/>
        <v>42519.6565162037</v>
      </c>
      <c r="T2072" s="10">
        <f t="shared" si="197"/>
        <v>42549.6565162037</v>
      </c>
    </row>
    <row r="2073" spans="1:20" ht="42.6" hidden="1" customHeight="1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5">
        <f t="shared" si="192"/>
        <v>2.8073000000000001</v>
      </c>
      <c r="P2073" s="6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10">
        <f t="shared" si="196"/>
        <v>42600.278749999998</v>
      </c>
      <c r="T2073" s="10">
        <f t="shared" si="197"/>
        <v>42645.278749999998</v>
      </c>
    </row>
    <row r="2074" spans="1:20" ht="42.6" hidden="1" customHeight="1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5">
        <f t="shared" si="192"/>
        <v>1.1073146853146854</v>
      </c>
      <c r="P2074" s="6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10">
        <f t="shared" si="196"/>
        <v>42467.581388888888</v>
      </c>
      <c r="T2074" s="10">
        <f t="shared" si="197"/>
        <v>42497.581388888888</v>
      </c>
    </row>
    <row r="2075" spans="1:20" ht="42.6" hidden="1" customHeight="1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5">
        <f t="shared" si="192"/>
        <v>1.5260429999999998</v>
      </c>
      <c r="P2075" s="6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10">
        <f t="shared" si="196"/>
        <v>42087.668032407411</v>
      </c>
      <c r="T2075" s="10">
        <f t="shared" si="197"/>
        <v>42132.668032407411</v>
      </c>
    </row>
    <row r="2076" spans="1:20" ht="42.6" hidden="1" customHeight="1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5">
        <f t="shared" si="192"/>
        <v>1.0249999999999999</v>
      </c>
      <c r="P2076" s="6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10">
        <f t="shared" si="196"/>
        <v>42466.826180555552</v>
      </c>
      <c r="T2076" s="10">
        <f t="shared" si="197"/>
        <v>42496.826180555552</v>
      </c>
    </row>
    <row r="2077" spans="1:20" ht="42.6" hidden="1" customHeight="1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5">
        <f t="shared" si="192"/>
        <v>16.783738373837384</v>
      </c>
      <c r="P2077" s="6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10">
        <f t="shared" si="196"/>
        <v>41450.681574074071</v>
      </c>
      <c r="T2077" s="10">
        <f t="shared" si="197"/>
        <v>41480.681574074071</v>
      </c>
    </row>
    <row r="2078" spans="1:20" ht="42.6" hidden="1" customHeight="1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5">
        <f t="shared" si="192"/>
        <v>5.4334915642458101</v>
      </c>
      <c r="P2078" s="6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10">
        <f t="shared" si="196"/>
        <v>41803.880659722221</v>
      </c>
      <c r="T2078" s="10">
        <f t="shared" si="197"/>
        <v>41843.880659722221</v>
      </c>
    </row>
    <row r="2079" spans="1:20" ht="42.6" hidden="1" customHeight="1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5">
        <f t="shared" si="192"/>
        <v>1.1550800000000001</v>
      </c>
      <c r="P2079" s="6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10">
        <f t="shared" si="196"/>
        <v>42103.042546296296</v>
      </c>
      <c r="T2079" s="10">
        <f t="shared" si="197"/>
        <v>42160.875</v>
      </c>
    </row>
    <row r="2080" spans="1:20" ht="42.6" hidden="1" customHeight="1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5">
        <f t="shared" si="192"/>
        <v>1.3120499999999999</v>
      </c>
      <c r="P2080" s="6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10">
        <f t="shared" si="196"/>
        <v>42692.771493055552</v>
      </c>
      <c r="T2080" s="10">
        <f t="shared" si="197"/>
        <v>42722.771493055552</v>
      </c>
    </row>
    <row r="2081" spans="1:20" ht="42.6" hidden="1" customHeight="1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5">
        <f t="shared" si="192"/>
        <v>2.8816999999999999</v>
      </c>
      <c r="P2081" s="6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10">
        <f t="shared" si="196"/>
        <v>42150.71056712963</v>
      </c>
      <c r="T2081" s="10">
        <f t="shared" si="197"/>
        <v>42180.791666666672</v>
      </c>
    </row>
    <row r="2082" spans="1:20" ht="42.6" hidden="1" customHeight="1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5">
        <f t="shared" si="192"/>
        <v>5.0780000000000003</v>
      </c>
      <c r="P2082" s="6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10">
        <f t="shared" si="196"/>
        <v>42289.957175925927</v>
      </c>
      <c r="T2082" s="10">
        <f t="shared" si="197"/>
        <v>42319.998842592591</v>
      </c>
    </row>
    <row r="2083" spans="1:20" ht="42.6" hidden="1" customHeight="1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5">
        <f t="shared" si="192"/>
        <v>1.1457142857142857</v>
      </c>
      <c r="P2083" s="6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10">
        <f t="shared" si="196"/>
        <v>41004.156886574077</v>
      </c>
      <c r="T2083" s="10">
        <f t="shared" si="197"/>
        <v>41045.207638888889</v>
      </c>
    </row>
    <row r="2084" spans="1:20" ht="42.6" hidden="1" customHeight="1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5">
        <f t="shared" si="192"/>
        <v>1.1073333333333333</v>
      </c>
      <c r="P2084" s="6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10">
        <f t="shared" si="196"/>
        <v>40811.120324074072</v>
      </c>
      <c r="T2084" s="10">
        <f t="shared" si="197"/>
        <v>40871.161990740737</v>
      </c>
    </row>
    <row r="2085" spans="1:20" ht="42.6" hidden="1" customHeight="1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5">
        <f t="shared" si="192"/>
        <v>1.1333333333333333</v>
      </c>
      <c r="P2085" s="6">
        <f t="shared" si="193"/>
        <v>34</v>
      </c>
      <c r="Q2085" t="str">
        <f t="shared" si="194"/>
        <v>music</v>
      </c>
      <c r="R2085" t="str">
        <f t="shared" si="195"/>
        <v>indie rock</v>
      </c>
      <c r="S2085" s="10">
        <f t="shared" si="196"/>
        <v>41034.72216435185</v>
      </c>
      <c r="T2085" s="10">
        <f t="shared" si="197"/>
        <v>41064.72216435185</v>
      </c>
    </row>
    <row r="2086" spans="1:20" ht="42.6" hidden="1" customHeight="1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5">
        <f t="shared" si="192"/>
        <v>1.0833333333333333</v>
      </c>
      <c r="P2086" s="6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10">
        <f t="shared" si="196"/>
        <v>41731.833124999997</v>
      </c>
      <c r="T2086" s="10">
        <f t="shared" si="197"/>
        <v>41763.290972222225</v>
      </c>
    </row>
    <row r="2087" spans="1:20" ht="42.6" hidden="1" customHeight="1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5">
        <f t="shared" si="192"/>
        <v>1.2353333333333334</v>
      </c>
      <c r="P2087" s="6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10">
        <f t="shared" si="196"/>
        <v>41075.835497685184</v>
      </c>
      <c r="T2087" s="10">
        <f t="shared" si="197"/>
        <v>41105.835497685184</v>
      </c>
    </row>
    <row r="2088" spans="1:20" ht="42.6" hidden="1" customHeight="1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5">
        <f t="shared" si="192"/>
        <v>1.0069999999999999</v>
      </c>
      <c r="P2088" s="6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10">
        <f t="shared" si="196"/>
        <v>40860.67050925926</v>
      </c>
      <c r="T2088" s="10">
        <f t="shared" si="197"/>
        <v>40891.207638888889</v>
      </c>
    </row>
    <row r="2089" spans="1:20" ht="42.6" hidden="1" customHeight="1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5">
        <f t="shared" si="192"/>
        <v>1.0353333333333334</v>
      </c>
      <c r="P2089" s="6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10">
        <f t="shared" si="196"/>
        <v>40764.204375000001</v>
      </c>
      <c r="T2089" s="10">
        <f t="shared" si="197"/>
        <v>40794.204375000001</v>
      </c>
    </row>
    <row r="2090" spans="1:20" ht="42.6" hidden="1" customHeight="1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5">
        <f t="shared" si="192"/>
        <v>1.1551066666666667</v>
      </c>
      <c r="P2090" s="6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10">
        <f t="shared" si="196"/>
        <v>40395.714722222219</v>
      </c>
      <c r="T2090" s="10">
        <f t="shared" si="197"/>
        <v>40432.165972222225</v>
      </c>
    </row>
    <row r="2091" spans="1:20" ht="42.6" hidden="1" customHeight="1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5">
        <f t="shared" si="192"/>
        <v>1.2040040000000001</v>
      </c>
      <c r="P2091" s="6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10">
        <f t="shared" si="196"/>
        <v>41453.076319444444</v>
      </c>
      <c r="T2091" s="10">
        <f t="shared" si="197"/>
        <v>41488.076319444444</v>
      </c>
    </row>
    <row r="2092" spans="1:20" ht="42.6" hidden="1" customHeight="1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5">
        <f t="shared" si="192"/>
        <v>1.1504037499999999</v>
      </c>
      <c r="P2092" s="6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10">
        <f t="shared" si="196"/>
        <v>41299.381423611114</v>
      </c>
      <c r="T2092" s="10">
        <f t="shared" si="197"/>
        <v>41329.381423611114</v>
      </c>
    </row>
    <row r="2093" spans="1:20" ht="42.6" hidden="1" customHeight="1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5">
        <f t="shared" si="192"/>
        <v>1.2046777777777777</v>
      </c>
      <c r="P2093" s="6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10">
        <f t="shared" si="196"/>
        <v>40555.322662037033</v>
      </c>
      <c r="T2093" s="10">
        <f t="shared" si="197"/>
        <v>40603.833333333336</v>
      </c>
    </row>
    <row r="2094" spans="1:20" ht="42.6" hidden="1" customHeight="1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5">
        <f t="shared" si="192"/>
        <v>1.0128333333333333</v>
      </c>
      <c r="P2094" s="6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10">
        <f t="shared" si="196"/>
        <v>40763.707546296297</v>
      </c>
      <c r="T2094" s="10">
        <f t="shared" si="197"/>
        <v>40823.707546296297</v>
      </c>
    </row>
    <row r="2095" spans="1:20" ht="42.6" hidden="1" customHeight="1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5">
        <f t="shared" si="192"/>
        <v>1.0246666666666666</v>
      </c>
      <c r="P2095" s="6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10">
        <f t="shared" si="196"/>
        <v>41205.854537037041</v>
      </c>
      <c r="T2095" s="10">
        <f t="shared" si="197"/>
        <v>41265.896203703705</v>
      </c>
    </row>
    <row r="2096" spans="1:20" ht="42.6" hidden="1" customHeight="1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5">
        <f t="shared" si="192"/>
        <v>1.2054285714285715</v>
      </c>
      <c r="P2096" s="6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10">
        <f t="shared" si="196"/>
        <v>40939.02002314815</v>
      </c>
      <c r="T2096" s="10">
        <f t="shared" si="197"/>
        <v>40973.125</v>
      </c>
    </row>
    <row r="2097" spans="1:20" ht="42.6" hidden="1" customHeight="1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5">
        <f t="shared" si="192"/>
        <v>1</v>
      </c>
      <c r="P2097" s="6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10">
        <f t="shared" si="196"/>
        <v>40758.733483796292</v>
      </c>
      <c r="T2097" s="10">
        <f t="shared" si="197"/>
        <v>40818.733483796292</v>
      </c>
    </row>
    <row r="2098" spans="1:20" ht="42.6" hidden="1" customHeight="1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5">
        <f t="shared" si="192"/>
        <v>1.0166666666666666</v>
      </c>
      <c r="P2098" s="6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10">
        <f t="shared" si="196"/>
        <v>41192.758506944447</v>
      </c>
      <c r="T2098" s="10">
        <f t="shared" si="197"/>
        <v>41208.165972222225</v>
      </c>
    </row>
    <row r="2099" spans="1:20" ht="42.6" hidden="1" customHeight="1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5">
        <f t="shared" si="192"/>
        <v>1</v>
      </c>
      <c r="P2099" s="6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10">
        <f t="shared" si="196"/>
        <v>40818.58489583333</v>
      </c>
      <c r="T2099" s="10">
        <f t="shared" si="197"/>
        <v>40878.626562500001</v>
      </c>
    </row>
    <row r="2100" spans="1:20" ht="42.6" hidden="1" customHeight="1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5">
        <f t="shared" si="192"/>
        <v>1.0033333333333334</v>
      </c>
      <c r="P2100" s="6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10">
        <f t="shared" si="196"/>
        <v>40946.11383101852</v>
      </c>
      <c r="T2100" s="10">
        <f t="shared" si="197"/>
        <v>40976.11383101852</v>
      </c>
    </row>
    <row r="2101" spans="1:20" ht="42.6" hidden="1" customHeight="1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5">
        <f t="shared" si="192"/>
        <v>1.3236666666666668</v>
      </c>
      <c r="P2101" s="6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10">
        <f t="shared" si="196"/>
        <v>42173.746342592596</v>
      </c>
      <c r="T2101" s="10">
        <f t="shared" si="197"/>
        <v>42187.152777777781</v>
      </c>
    </row>
    <row r="2102" spans="1:20" ht="42.6" hidden="1" customHeight="1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5">
        <f t="shared" si="192"/>
        <v>1.3666666666666667</v>
      </c>
      <c r="P2102" s="6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10">
        <f t="shared" si="196"/>
        <v>41074.834965277776</v>
      </c>
      <c r="T2102" s="10">
        <f t="shared" si="197"/>
        <v>41090.165972222225</v>
      </c>
    </row>
    <row r="2103" spans="1:20" ht="42.6" hidden="1" customHeight="1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5">
        <f t="shared" si="192"/>
        <v>1.1325000000000001</v>
      </c>
      <c r="P2103" s="6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10">
        <f t="shared" si="196"/>
        <v>40892.149467592593</v>
      </c>
      <c r="T2103" s="10">
        <f t="shared" si="197"/>
        <v>40952.149467592593</v>
      </c>
    </row>
    <row r="2104" spans="1:20" ht="42.6" hidden="1" customHeight="1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5">
        <f t="shared" si="192"/>
        <v>1.36</v>
      </c>
      <c r="P2104" s="6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10">
        <f t="shared" si="196"/>
        <v>40638.868611111109</v>
      </c>
      <c r="T2104" s="10">
        <f t="shared" si="197"/>
        <v>40668.868611111109</v>
      </c>
    </row>
    <row r="2105" spans="1:20" ht="42.6" hidden="1" customHeight="1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5">
        <f t="shared" si="192"/>
        <v>1.4612318374694613</v>
      </c>
      <c r="P2105" s="6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10">
        <f t="shared" si="196"/>
        <v>41192.754942129628</v>
      </c>
      <c r="T2105" s="10">
        <f t="shared" si="197"/>
        <v>41222.7966087963</v>
      </c>
    </row>
    <row r="2106" spans="1:20" ht="42.6" hidden="1" customHeight="1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5">
        <f t="shared" si="192"/>
        <v>1.2949999999999999</v>
      </c>
      <c r="P2106" s="6">
        <f t="shared" si="193"/>
        <v>28</v>
      </c>
      <c r="Q2106" t="str">
        <f t="shared" si="194"/>
        <v>music</v>
      </c>
      <c r="R2106" t="str">
        <f t="shared" si="195"/>
        <v>indie rock</v>
      </c>
      <c r="S2106" s="10">
        <f t="shared" si="196"/>
        <v>41394.074467592596</v>
      </c>
      <c r="T2106" s="10">
        <f t="shared" si="197"/>
        <v>41425</v>
      </c>
    </row>
    <row r="2107" spans="1:20" ht="42.6" hidden="1" customHeight="1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5">
        <f t="shared" si="192"/>
        <v>2.54</v>
      </c>
      <c r="P2107" s="6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10">
        <f t="shared" si="196"/>
        <v>41951.788807870369</v>
      </c>
      <c r="T2107" s="10">
        <f t="shared" si="197"/>
        <v>41964.166666666672</v>
      </c>
    </row>
    <row r="2108" spans="1:20" ht="42.6" hidden="1" customHeight="1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5">
        <f t="shared" si="192"/>
        <v>1.0704545454545455</v>
      </c>
      <c r="P2108" s="6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10">
        <f t="shared" si="196"/>
        <v>41270.21497685185</v>
      </c>
      <c r="T2108" s="10">
        <f t="shared" si="197"/>
        <v>41300.21497685185</v>
      </c>
    </row>
    <row r="2109" spans="1:20" ht="42.6" hidden="1" customHeight="1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5">
        <f t="shared" si="192"/>
        <v>1.0773299999999999</v>
      </c>
      <c r="P2109" s="6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10">
        <f t="shared" si="196"/>
        <v>41934.71056712963</v>
      </c>
      <c r="T2109" s="10">
        <f t="shared" si="197"/>
        <v>41955.752233796295</v>
      </c>
    </row>
    <row r="2110" spans="1:20" ht="42.6" hidden="1" customHeight="1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5">
        <f t="shared" si="192"/>
        <v>1.0731250000000001</v>
      </c>
      <c r="P2110" s="6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10">
        <f t="shared" si="196"/>
        <v>41135.175694444442</v>
      </c>
      <c r="T2110" s="10">
        <f t="shared" si="197"/>
        <v>41162.163194444445</v>
      </c>
    </row>
    <row r="2111" spans="1:20" ht="42.6" hidden="1" customHeight="1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5">
        <f t="shared" si="192"/>
        <v>1.06525</v>
      </c>
      <c r="P2111" s="6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10">
        <f t="shared" si="196"/>
        <v>42160.708530092597</v>
      </c>
      <c r="T2111" s="10">
        <f t="shared" si="197"/>
        <v>42190.708530092597</v>
      </c>
    </row>
    <row r="2112" spans="1:20" ht="42.6" hidden="1" customHeight="1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5">
        <f t="shared" si="192"/>
        <v>1.0035000000000001</v>
      </c>
      <c r="P2112" s="6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10">
        <f t="shared" si="196"/>
        <v>41759.670937499999</v>
      </c>
      <c r="T2112" s="10">
        <f t="shared" si="197"/>
        <v>41787.207638888889</v>
      </c>
    </row>
    <row r="2113" spans="1:20" ht="42.6" hidden="1" customHeight="1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5">
        <f t="shared" si="192"/>
        <v>1.0649999999999999</v>
      </c>
      <c r="P2113" s="6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10">
        <f t="shared" si="196"/>
        <v>40703.197048611109</v>
      </c>
      <c r="T2113" s="10">
        <f t="shared" si="197"/>
        <v>40770.041666666664</v>
      </c>
    </row>
    <row r="2114" spans="1:20" ht="42.6" hidden="1" customHeight="1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5">
        <f t="shared" si="192"/>
        <v>1</v>
      </c>
      <c r="P2114" s="6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10">
        <f t="shared" si="196"/>
        <v>41365.928159722222</v>
      </c>
      <c r="T2114" s="10">
        <f t="shared" si="197"/>
        <v>41379.928159722222</v>
      </c>
    </row>
    <row r="2115" spans="1:20" ht="42.6" hidden="1" customHeight="1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5">
        <f t="shared" ref="O2115:O2178" si="198">E2115/D2115</f>
        <v>1.0485714285714285</v>
      </c>
      <c r="P2115" s="6">
        <f t="shared" ref="P2115:P2178" si="199">E2115/L2115</f>
        <v>68.598130841121488</v>
      </c>
      <c r="Q2115" t="str">
        <f t="shared" ref="Q2115:Q2178" si="200">LEFT(N2115,(FIND("/",N2115))-1)</f>
        <v>music</v>
      </c>
      <c r="R2115" t="str">
        <f t="shared" ref="R2115:R2178" si="201">RIGHT(N2115,LEN(N2115)-FIND("/",N2115))</f>
        <v>indie rock</v>
      </c>
      <c r="S2115" s="10">
        <f t="shared" ref="S2115:S2178" si="202">(((J2115/60)/60)/24)+DATE(1970,1,1)</f>
        <v>41870.86546296296</v>
      </c>
      <c r="T2115" s="10">
        <f t="shared" ref="T2115:T2178" si="203">(((I2115/60)/60)/24)+DATE(1970,1,1)</f>
        <v>41905.86546296296</v>
      </c>
    </row>
    <row r="2116" spans="1:20" ht="42.6" hidden="1" customHeight="1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5">
        <f t="shared" si="198"/>
        <v>1.0469999999999999</v>
      </c>
      <c r="P2116" s="6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10">
        <f t="shared" si="202"/>
        <v>40458.815625000003</v>
      </c>
      <c r="T2116" s="10">
        <f t="shared" si="203"/>
        <v>40521.207638888889</v>
      </c>
    </row>
    <row r="2117" spans="1:20" ht="42.6" hidden="1" customHeight="1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5">
        <f t="shared" si="198"/>
        <v>2.2566666666666668</v>
      </c>
      <c r="P2117" s="6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10">
        <f t="shared" si="202"/>
        <v>40564.081030092595</v>
      </c>
      <c r="T2117" s="10">
        <f t="shared" si="203"/>
        <v>40594.081030092595</v>
      </c>
    </row>
    <row r="2118" spans="1:20" ht="42.6" hidden="1" customHeight="1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5">
        <f t="shared" si="198"/>
        <v>1.0090416666666666</v>
      </c>
      <c r="P2118" s="6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10">
        <f t="shared" si="202"/>
        <v>41136.777812500004</v>
      </c>
      <c r="T2118" s="10">
        <f t="shared" si="203"/>
        <v>41184.777812500004</v>
      </c>
    </row>
    <row r="2119" spans="1:20" ht="42.6" hidden="1" customHeight="1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5">
        <f t="shared" si="198"/>
        <v>1.4775</v>
      </c>
      <c r="P2119" s="6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10">
        <f t="shared" si="202"/>
        <v>42290.059594907405</v>
      </c>
      <c r="T2119" s="10">
        <f t="shared" si="203"/>
        <v>42304.207638888889</v>
      </c>
    </row>
    <row r="2120" spans="1:20" ht="42.6" hidden="1" customHeight="1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5">
        <f t="shared" si="198"/>
        <v>1.3461099999999999</v>
      </c>
      <c r="P2120" s="6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10">
        <f t="shared" si="202"/>
        <v>40718.839537037034</v>
      </c>
      <c r="T2120" s="10">
        <f t="shared" si="203"/>
        <v>40748.839537037034</v>
      </c>
    </row>
    <row r="2121" spans="1:20" ht="42.6" hidden="1" customHeight="1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5">
        <f t="shared" si="198"/>
        <v>1.0075000000000001</v>
      </c>
      <c r="P2121" s="6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10">
        <f t="shared" si="202"/>
        <v>41107.130150462966</v>
      </c>
      <c r="T2121" s="10">
        <f t="shared" si="203"/>
        <v>41137.130150462966</v>
      </c>
    </row>
    <row r="2122" spans="1:20" ht="42.6" hidden="1" customHeight="1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5">
        <f t="shared" si="198"/>
        <v>1.00880375</v>
      </c>
      <c r="P2122" s="6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10">
        <f t="shared" si="202"/>
        <v>41591.964537037034</v>
      </c>
      <c r="T2122" s="10">
        <f t="shared" si="203"/>
        <v>41640.964537037034</v>
      </c>
    </row>
    <row r="2123" spans="1:20" ht="42.6" customHeight="1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5">
        <f t="shared" si="198"/>
        <v>5.6800000000000002E-3</v>
      </c>
      <c r="P2123" s="6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0">
        <f t="shared" si="202"/>
        <v>42716.7424537037</v>
      </c>
      <c r="T2123" s="10">
        <f t="shared" si="203"/>
        <v>42746.7424537037</v>
      </c>
    </row>
    <row r="2124" spans="1:20" ht="42.6" customHeight="1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5">
        <f t="shared" si="198"/>
        <v>3.875E-3</v>
      </c>
      <c r="P2124" s="6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0">
        <f t="shared" si="202"/>
        <v>42712.300567129627</v>
      </c>
      <c r="T2124" s="10">
        <f t="shared" si="203"/>
        <v>42742.300567129627</v>
      </c>
    </row>
    <row r="2125" spans="1:20" ht="42.6" customHeight="1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5">
        <f t="shared" si="198"/>
        <v>0.1</v>
      </c>
      <c r="P2125" s="6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0">
        <f t="shared" si="202"/>
        <v>40198.424849537041</v>
      </c>
      <c r="T2125" s="10">
        <f t="shared" si="203"/>
        <v>40252.290972222225</v>
      </c>
    </row>
    <row r="2126" spans="1:20" ht="42.6" customHeight="1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5">
        <f t="shared" si="198"/>
        <v>0.10454545454545454</v>
      </c>
      <c r="P2126" s="6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0">
        <f t="shared" si="202"/>
        <v>40464.028182870366</v>
      </c>
      <c r="T2126" s="10">
        <f t="shared" si="203"/>
        <v>40512.208333333336</v>
      </c>
    </row>
    <row r="2127" spans="1:20" ht="42.6" customHeight="1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5">
        <f t="shared" si="198"/>
        <v>1.4200000000000001E-2</v>
      </c>
      <c r="P2127" s="6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0">
        <f t="shared" si="202"/>
        <v>42191.023530092592</v>
      </c>
      <c r="T2127" s="10">
        <f t="shared" si="203"/>
        <v>42221.023530092592</v>
      </c>
    </row>
    <row r="2128" spans="1:20" ht="42.6" customHeight="1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5">
        <f t="shared" si="198"/>
        <v>5.0000000000000001E-4</v>
      </c>
      <c r="P2128" s="6">
        <f t="shared" si="199"/>
        <v>5</v>
      </c>
      <c r="Q2128" t="str">
        <f t="shared" si="200"/>
        <v>games</v>
      </c>
      <c r="R2128" t="str">
        <f t="shared" si="201"/>
        <v>video games</v>
      </c>
      <c r="S2128" s="10">
        <f t="shared" si="202"/>
        <v>41951.973229166666</v>
      </c>
      <c r="T2128" s="10">
        <f t="shared" si="203"/>
        <v>41981.973229166666</v>
      </c>
    </row>
    <row r="2129" spans="1:20" ht="42.6" customHeight="1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5">
        <f t="shared" si="198"/>
        <v>0.28842857142857142</v>
      </c>
      <c r="P2129" s="6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0">
        <f t="shared" si="202"/>
        <v>42045.50535879629</v>
      </c>
      <c r="T2129" s="10">
        <f t="shared" si="203"/>
        <v>42075.463692129633</v>
      </c>
    </row>
    <row r="2130" spans="1:20" ht="42.6" customHeight="1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5">
        <f t="shared" si="198"/>
        <v>1.6666666666666668E-3</v>
      </c>
      <c r="P2130" s="6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0">
        <f t="shared" si="202"/>
        <v>41843.772789351853</v>
      </c>
      <c r="T2130" s="10">
        <f t="shared" si="203"/>
        <v>41903.772789351853</v>
      </c>
    </row>
    <row r="2131" spans="1:20" ht="42.6" customHeight="1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5">
        <f t="shared" si="198"/>
        <v>0.11799999999999999</v>
      </c>
      <c r="P2131" s="6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0">
        <f t="shared" si="202"/>
        <v>42409.024305555555</v>
      </c>
      <c r="T2131" s="10">
        <f t="shared" si="203"/>
        <v>42439.024305555555</v>
      </c>
    </row>
    <row r="2132" spans="1:20" ht="42.6" customHeight="1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5">
        <f t="shared" si="198"/>
        <v>2.0238095238095236E-3</v>
      </c>
      <c r="P2132" s="6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0">
        <f t="shared" si="202"/>
        <v>41832.086377314816</v>
      </c>
      <c r="T2132" s="10">
        <f t="shared" si="203"/>
        <v>41867.086377314816</v>
      </c>
    </row>
    <row r="2133" spans="1:20" ht="42.6" customHeight="1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5">
        <f t="shared" si="198"/>
        <v>0.05</v>
      </c>
      <c r="P2133" s="6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0">
        <f t="shared" si="202"/>
        <v>42167.207071759258</v>
      </c>
      <c r="T2133" s="10">
        <f t="shared" si="203"/>
        <v>42197.207071759258</v>
      </c>
    </row>
    <row r="2134" spans="1:20" ht="42.6" customHeight="1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5">
        <f t="shared" si="198"/>
        <v>2.1129899999999997E-2</v>
      </c>
      <c r="P2134" s="6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0">
        <f t="shared" si="202"/>
        <v>41643.487175925926</v>
      </c>
      <c r="T2134" s="10">
        <f t="shared" si="203"/>
        <v>41673.487175925926</v>
      </c>
    </row>
    <row r="2135" spans="1:20" ht="42.6" customHeight="1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5">
        <f t="shared" si="198"/>
        <v>1.6E-2</v>
      </c>
      <c r="P2135" s="6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0">
        <f t="shared" si="202"/>
        <v>40619.097210648149</v>
      </c>
      <c r="T2135" s="10">
        <f t="shared" si="203"/>
        <v>40657.290972222225</v>
      </c>
    </row>
    <row r="2136" spans="1:20" ht="42.6" customHeight="1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5">
        <f t="shared" si="198"/>
        <v>1.7333333333333333E-2</v>
      </c>
      <c r="P2136" s="6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0">
        <f t="shared" si="202"/>
        <v>41361.886469907404</v>
      </c>
      <c r="T2136" s="10">
        <f t="shared" si="203"/>
        <v>41391.886469907404</v>
      </c>
    </row>
    <row r="2137" spans="1:20" ht="42.6" customHeight="1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5">
        <f t="shared" si="198"/>
        <v>9.5600000000000004E-2</v>
      </c>
      <c r="P2137" s="6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0">
        <f t="shared" si="202"/>
        <v>41156.963344907403</v>
      </c>
      <c r="T2137" s="10">
        <f t="shared" si="203"/>
        <v>41186.963344907403</v>
      </c>
    </row>
    <row r="2138" spans="1:20" ht="42.6" customHeight="1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5">
        <f t="shared" si="198"/>
        <v>5.9612499999999998E-4</v>
      </c>
      <c r="P2138" s="6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0">
        <f t="shared" si="202"/>
        <v>41536.509097222224</v>
      </c>
      <c r="T2138" s="10">
        <f t="shared" si="203"/>
        <v>41566.509097222224</v>
      </c>
    </row>
    <row r="2139" spans="1:20" ht="42.6" customHeight="1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5">
        <f t="shared" si="198"/>
        <v>0.28405999999999998</v>
      </c>
      <c r="P2139" s="6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0">
        <f t="shared" si="202"/>
        <v>41948.771168981482</v>
      </c>
      <c r="T2139" s="10">
        <f t="shared" si="203"/>
        <v>41978.771168981482</v>
      </c>
    </row>
    <row r="2140" spans="1:20" ht="42.6" customHeight="1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5">
        <f t="shared" si="198"/>
        <v>0.128</v>
      </c>
      <c r="P2140" s="6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0">
        <f t="shared" si="202"/>
        <v>41557.013182870374</v>
      </c>
      <c r="T2140" s="10">
        <f t="shared" si="203"/>
        <v>41587.054849537039</v>
      </c>
    </row>
    <row r="2141" spans="1:20" ht="42.6" customHeight="1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5">
        <f t="shared" si="198"/>
        <v>5.4199999999999998E-2</v>
      </c>
      <c r="P2141" s="6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0">
        <f t="shared" si="202"/>
        <v>42647.750092592592</v>
      </c>
      <c r="T2141" s="10">
        <f t="shared" si="203"/>
        <v>42677.750092592592</v>
      </c>
    </row>
    <row r="2142" spans="1:20" ht="42.6" customHeight="1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5">
        <f t="shared" si="198"/>
        <v>1.1199999999999999E-3</v>
      </c>
      <c r="P2142" s="6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0">
        <f t="shared" si="202"/>
        <v>41255.833611111113</v>
      </c>
      <c r="T2142" s="10">
        <f t="shared" si="203"/>
        <v>41285.833611111113</v>
      </c>
    </row>
    <row r="2143" spans="1:20" ht="42.6" customHeight="1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5">
        <f t="shared" si="198"/>
        <v>0</v>
      </c>
      <c r="P2143" s="6" t="e">
        <f t="shared" si="199"/>
        <v>#DIV/0!</v>
      </c>
      <c r="Q2143" t="str">
        <f t="shared" si="200"/>
        <v>games</v>
      </c>
      <c r="R2143" t="str">
        <f t="shared" si="201"/>
        <v>video games</v>
      </c>
      <c r="S2143" s="10">
        <f t="shared" si="202"/>
        <v>41927.235636574071</v>
      </c>
      <c r="T2143" s="10">
        <f t="shared" si="203"/>
        <v>41957.277303240742</v>
      </c>
    </row>
    <row r="2144" spans="1:20" ht="42.6" customHeight="1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5">
        <f t="shared" si="198"/>
        <v>5.7238095238095241E-2</v>
      </c>
      <c r="P2144" s="6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0">
        <f t="shared" si="202"/>
        <v>42340.701504629629</v>
      </c>
      <c r="T2144" s="10">
        <f t="shared" si="203"/>
        <v>42368.701504629629</v>
      </c>
    </row>
    <row r="2145" spans="1:20" ht="42.6" customHeight="1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5">
        <f t="shared" si="198"/>
        <v>0.1125</v>
      </c>
      <c r="P2145" s="6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0">
        <f t="shared" si="202"/>
        <v>40332.886712962965</v>
      </c>
      <c r="T2145" s="10">
        <f t="shared" si="203"/>
        <v>40380.791666666664</v>
      </c>
    </row>
    <row r="2146" spans="1:20" ht="42.6" customHeight="1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5">
        <f t="shared" si="198"/>
        <v>1.7098591549295775E-2</v>
      </c>
      <c r="P2146" s="6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0">
        <f t="shared" si="202"/>
        <v>41499.546759259261</v>
      </c>
      <c r="T2146" s="10">
        <f t="shared" si="203"/>
        <v>41531.546759259261</v>
      </c>
    </row>
    <row r="2147" spans="1:20" ht="42.6" customHeight="1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5">
        <f t="shared" si="198"/>
        <v>0.30433333333333334</v>
      </c>
      <c r="P2147" s="6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0">
        <f t="shared" si="202"/>
        <v>41575.237430555557</v>
      </c>
      <c r="T2147" s="10">
        <f t="shared" si="203"/>
        <v>41605.279097222221</v>
      </c>
    </row>
    <row r="2148" spans="1:20" ht="42.6" customHeight="1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5">
        <f t="shared" si="198"/>
        <v>2.0000000000000001E-4</v>
      </c>
      <c r="P2148" s="6">
        <f t="shared" si="199"/>
        <v>1</v>
      </c>
      <c r="Q2148" t="str">
        <f t="shared" si="200"/>
        <v>games</v>
      </c>
      <c r="R2148" t="str">
        <f t="shared" si="201"/>
        <v>video games</v>
      </c>
      <c r="S2148" s="10">
        <f t="shared" si="202"/>
        <v>42397.679513888885</v>
      </c>
      <c r="T2148" s="10">
        <f t="shared" si="203"/>
        <v>42411.679513888885</v>
      </c>
    </row>
    <row r="2149" spans="1:20" ht="42.6" customHeight="1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5">
        <f t="shared" si="198"/>
        <v>6.9641025641025639E-3</v>
      </c>
      <c r="P2149" s="6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0">
        <f t="shared" si="202"/>
        <v>41927.295694444445</v>
      </c>
      <c r="T2149" s="10">
        <f t="shared" si="203"/>
        <v>41959.337361111116</v>
      </c>
    </row>
    <row r="2150" spans="1:20" ht="42.6" customHeight="1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5">
        <f t="shared" si="198"/>
        <v>0.02</v>
      </c>
      <c r="P2150" s="6">
        <f t="shared" si="199"/>
        <v>1</v>
      </c>
      <c r="Q2150" t="str">
        <f t="shared" si="200"/>
        <v>games</v>
      </c>
      <c r="R2150" t="str">
        <f t="shared" si="201"/>
        <v>video games</v>
      </c>
      <c r="S2150" s="10">
        <f t="shared" si="202"/>
        <v>42066.733587962968</v>
      </c>
      <c r="T2150" s="10">
        <f t="shared" si="203"/>
        <v>42096.691921296297</v>
      </c>
    </row>
    <row r="2151" spans="1:20" ht="42.6" customHeight="1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5">
        <f t="shared" si="198"/>
        <v>0</v>
      </c>
      <c r="P2151" s="6" t="e">
        <f t="shared" si="199"/>
        <v>#DIV/0!</v>
      </c>
      <c r="Q2151" t="str">
        <f t="shared" si="200"/>
        <v>games</v>
      </c>
      <c r="R2151" t="str">
        <f t="shared" si="201"/>
        <v>video games</v>
      </c>
      <c r="S2151" s="10">
        <f t="shared" si="202"/>
        <v>40355.024953703702</v>
      </c>
      <c r="T2151" s="10">
        <f t="shared" si="203"/>
        <v>40390</v>
      </c>
    </row>
    <row r="2152" spans="1:20" ht="42.6" customHeight="1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5">
        <f t="shared" si="198"/>
        <v>8.0999999999999996E-3</v>
      </c>
      <c r="P2152" s="6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0">
        <f t="shared" si="202"/>
        <v>42534.284710648149</v>
      </c>
      <c r="T2152" s="10">
        <f t="shared" si="203"/>
        <v>42564.284710648149</v>
      </c>
    </row>
    <row r="2153" spans="1:20" ht="42.6" customHeight="1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5">
        <f t="shared" si="198"/>
        <v>2.6222222222222224E-3</v>
      </c>
      <c r="P2153" s="6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0">
        <f t="shared" si="202"/>
        <v>42520.847384259265</v>
      </c>
      <c r="T2153" s="10">
        <f t="shared" si="203"/>
        <v>42550.847384259265</v>
      </c>
    </row>
    <row r="2154" spans="1:20" ht="42.6" customHeight="1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5">
        <f t="shared" si="198"/>
        <v>1.6666666666666668E-3</v>
      </c>
      <c r="P2154" s="6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0">
        <f t="shared" si="202"/>
        <v>41683.832280092596</v>
      </c>
      <c r="T2154" s="10">
        <f t="shared" si="203"/>
        <v>41713.790613425925</v>
      </c>
    </row>
    <row r="2155" spans="1:20" ht="42.6" customHeight="1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5">
        <f t="shared" si="198"/>
        <v>9.1244548809124457E-5</v>
      </c>
      <c r="P2155" s="6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0">
        <f t="shared" si="202"/>
        <v>41974.911087962959</v>
      </c>
      <c r="T2155" s="10">
        <f t="shared" si="203"/>
        <v>42014.332638888889</v>
      </c>
    </row>
    <row r="2156" spans="1:20" ht="42.6" customHeight="1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5">
        <f t="shared" si="198"/>
        <v>8.0000000000000002E-3</v>
      </c>
      <c r="P2156" s="6">
        <f t="shared" si="199"/>
        <v>1</v>
      </c>
      <c r="Q2156" t="str">
        <f t="shared" si="200"/>
        <v>games</v>
      </c>
      <c r="R2156" t="str">
        <f t="shared" si="201"/>
        <v>video games</v>
      </c>
      <c r="S2156" s="10">
        <f t="shared" si="202"/>
        <v>41647.632256944446</v>
      </c>
      <c r="T2156" s="10">
        <f t="shared" si="203"/>
        <v>41667.632256944446</v>
      </c>
    </row>
    <row r="2157" spans="1:20" ht="42.6" customHeight="1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5">
        <f t="shared" si="198"/>
        <v>2.3E-2</v>
      </c>
      <c r="P2157" s="6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0">
        <f t="shared" si="202"/>
        <v>42430.747511574074</v>
      </c>
      <c r="T2157" s="10">
        <f t="shared" si="203"/>
        <v>42460.70584490741</v>
      </c>
    </row>
    <row r="2158" spans="1:20" ht="42.6" customHeight="1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5">
        <f t="shared" si="198"/>
        <v>2.6660714285714284E-2</v>
      </c>
      <c r="P2158" s="6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0">
        <f t="shared" si="202"/>
        <v>41488.85423611111</v>
      </c>
      <c r="T2158" s="10">
        <f t="shared" si="203"/>
        <v>41533.85423611111</v>
      </c>
    </row>
    <row r="2159" spans="1:20" ht="42.6" customHeight="1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5">
        <f t="shared" si="198"/>
        <v>0.28192</v>
      </c>
      <c r="P2159" s="6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0">
        <f t="shared" si="202"/>
        <v>42694.98128472222</v>
      </c>
      <c r="T2159" s="10">
        <f t="shared" si="203"/>
        <v>42727.332638888889</v>
      </c>
    </row>
    <row r="2160" spans="1:20" ht="42.6" customHeight="1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5">
        <f t="shared" si="198"/>
        <v>6.5900366666666668E-2</v>
      </c>
      <c r="P2160" s="6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0">
        <f t="shared" si="202"/>
        <v>41264.853865740741</v>
      </c>
      <c r="T2160" s="10">
        <f t="shared" si="203"/>
        <v>41309.853865740741</v>
      </c>
    </row>
    <row r="2161" spans="1:20" ht="42.6" customHeight="1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5">
        <f t="shared" si="198"/>
        <v>7.2222222222222219E-3</v>
      </c>
      <c r="P2161" s="6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0">
        <f t="shared" si="202"/>
        <v>40710.731180555551</v>
      </c>
      <c r="T2161" s="10">
        <f t="shared" si="203"/>
        <v>40740.731180555551</v>
      </c>
    </row>
    <row r="2162" spans="1:20" ht="42.6" customHeight="1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5">
        <f t="shared" si="198"/>
        <v>8.5000000000000006E-3</v>
      </c>
      <c r="P2162" s="6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0">
        <f t="shared" si="202"/>
        <v>41018.711863425924</v>
      </c>
      <c r="T2162" s="10">
        <f t="shared" si="203"/>
        <v>41048.711863425924</v>
      </c>
    </row>
    <row r="2163" spans="1:20" ht="42.6" hidden="1" customHeight="1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5">
        <f t="shared" si="198"/>
        <v>1.1575</v>
      </c>
      <c r="P2163" s="6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10">
        <f t="shared" si="202"/>
        <v>42240.852534722217</v>
      </c>
      <c r="T2163" s="10">
        <f t="shared" si="203"/>
        <v>42270.852534722217</v>
      </c>
    </row>
    <row r="2164" spans="1:20" ht="42.6" hidden="1" customHeight="1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5">
        <f t="shared" si="198"/>
        <v>1.1226666666666667</v>
      </c>
      <c r="P2164" s="6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10">
        <f t="shared" si="202"/>
        <v>41813.766099537039</v>
      </c>
      <c r="T2164" s="10">
        <f t="shared" si="203"/>
        <v>41844.766099537039</v>
      </c>
    </row>
    <row r="2165" spans="1:20" ht="42.6" hidden="1" customHeight="1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5">
        <f t="shared" si="198"/>
        <v>1.3220000000000001</v>
      </c>
      <c r="P2165" s="6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10">
        <f t="shared" si="202"/>
        <v>42111.899537037039</v>
      </c>
      <c r="T2165" s="10">
        <f t="shared" si="203"/>
        <v>42163.159722222219</v>
      </c>
    </row>
    <row r="2166" spans="1:20" ht="42.6" hidden="1" customHeight="1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5">
        <f t="shared" si="198"/>
        <v>1.0263636363636364</v>
      </c>
      <c r="P2166" s="6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10">
        <f t="shared" si="202"/>
        <v>42515.71775462963</v>
      </c>
      <c r="T2166" s="10">
        <f t="shared" si="203"/>
        <v>42546.165972222225</v>
      </c>
    </row>
    <row r="2167" spans="1:20" ht="42.6" hidden="1" customHeight="1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5">
        <f t="shared" si="198"/>
        <v>1.3864000000000001</v>
      </c>
      <c r="P2167" s="6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10">
        <f t="shared" si="202"/>
        <v>42438.667071759264</v>
      </c>
      <c r="T2167" s="10">
        <f t="shared" si="203"/>
        <v>42468.625405092593</v>
      </c>
    </row>
    <row r="2168" spans="1:20" ht="42.6" hidden="1" customHeight="1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5">
        <f t="shared" si="198"/>
        <v>1.466</v>
      </c>
      <c r="P2168" s="6">
        <f t="shared" si="199"/>
        <v>91.625</v>
      </c>
      <c r="Q2168" t="str">
        <f t="shared" si="200"/>
        <v>music</v>
      </c>
      <c r="R2168" t="str">
        <f t="shared" si="201"/>
        <v>rock</v>
      </c>
      <c r="S2168" s="10">
        <f t="shared" si="202"/>
        <v>41933.838171296295</v>
      </c>
      <c r="T2168" s="10">
        <f t="shared" si="203"/>
        <v>41978.879837962959</v>
      </c>
    </row>
    <row r="2169" spans="1:20" ht="42.6" hidden="1" customHeight="1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5">
        <f t="shared" si="198"/>
        <v>1.2</v>
      </c>
      <c r="P2169" s="6">
        <f t="shared" si="199"/>
        <v>22.5</v>
      </c>
      <c r="Q2169" t="str">
        <f t="shared" si="200"/>
        <v>music</v>
      </c>
      <c r="R2169" t="str">
        <f t="shared" si="201"/>
        <v>rock</v>
      </c>
      <c r="S2169" s="10">
        <f t="shared" si="202"/>
        <v>41153.066400462965</v>
      </c>
      <c r="T2169" s="10">
        <f t="shared" si="203"/>
        <v>41167.066400462965</v>
      </c>
    </row>
    <row r="2170" spans="1:20" ht="42.6" hidden="1" customHeight="1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5">
        <f t="shared" si="198"/>
        <v>1.215816111111111</v>
      </c>
      <c r="P2170" s="6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10">
        <f t="shared" si="202"/>
        <v>42745.600243055553</v>
      </c>
      <c r="T2170" s="10">
        <f t="shared" si="203"/>
        <v>42776.208333333328</v>
      </c>
    </row>
    <row r="2171" spans="1:20" ht="42.6" hidden="1" customHeight="1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5">
        <f t="shared" si="198"/>
        <v>1</v>
      </c>
      <c r="P2171" s="6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10">
        <f t="shared" si="202"/>
        <v>42793.700821759259</v>
      </c>
      <c r="T2171" s="10">
        <f t="shared" si="203"/>
        <v>42796.700821759259</v>
      </c>
    </row>
    <row r="2172" spans="1:20" ht="42.6" hidden="1" customHeight="1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5">
        <f t="shared" si="198"/>
        <v>1.8085714285714285</v>
      </c>
      <c r="P2172" s="6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10">
        <f t="shared" si="202"/>
        <v>42198.750254629631</v>
      </c>
      <c r="T2172" s="10">
        <f t="shared" si="203"/>
        <v>42238.750254629631</v>
      </c>
    </row>
    <row r="2173" spans="1:20" ht="42.6" hidden="1" customHeight="1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5">
        <f t="shared" si="198"/>
        <v>1.0607500000000001</v>
      </c>
      <c r="P2173" s="6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10">
        <f t="shared" si="202"/>
        <v>42141.95711805555</v>
      </c>
      <c r="T2173" s="10">
        <f t="shared" si="203"/>
        <v>42177.208333333328</v>
      </c>
    </row>
    <row r="2174" spans="1:20" ht="42.6" hidden="1" customHeight="1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5">
        <f t="shared" si="198"/>
        <v>1</v>
      </c>
      <c r="P2174" s="6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10">
        <f t="shared" si="202"/>
        <v>42082.580092592587</v>
      </c>
      <c r="T2174" s="10">
        <f t="shared" si="203"/>
        <v>42112.580092592587</v>
      </c>
    </row>
    <row r="2175" spans="1:20" ht="42.6" hidden="1" customHeight="1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5">
        <f t="shared" si="198"/>
        <v>1.2692857142857144</v>
      </c>
      <c r="P2175" s="6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10">
        <f t="shared" si="202"/>
        <v>41495.692627314813</v>
      </c>
      <c r="T2175" s="10">
        <f t="shared" si="203"/>
        <v>41527.165972222225</v>
      </c>
    </row>
    <row r="2176" spans="1:20" ht="42.6" hidden="1" customHeight="1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5">
        <f t="shared" si="198"/>
        <v>1.0297499999999999</v>
      </c>
      <c r="P2176" s="6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10">
        <f t="shared" si="202"/>
        <v>42465.542905092589</v>
      </c>
      <c r="T2176" s="10">
        <f t="shared" si="203"/>
        <v>42495.542905092589</v>
      </c>
    </row>
    <row r="2177" spans="1:20" ht="42.6" hidden="1" customHeight="1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5">
        <f t="shared" si="198"/>
        <v>2.5</v>
      </c>
      <c r="P2177" s="6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10">
        <f t="shared" si="202"/>
        <v>42565.009097222224</v>
      </c>
      <c r="T2177" s="10">
        <f t="shared" si="203"/>
        <v>42572.009097222224</v>
      </c>
    </row>
    <row r="2178" spans="1:20" ht="42.6" hidden="1" customHeight="1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5">
        <f t="shared" si="198"/>
        <v>1.2602</v>
      </c>
      <c r="P2178" s="6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10">
        <f t="shared" si="202"/>
        <v>42096.633206018523</v>
      </c>
      <c r="T2178" s="10">
        <f t="shared" si="203"/>
        <v>42126.633206018523</v>
      </c>
    </row>
    <row r="2179" spans="1:20" ht="42.6" hidden="1" customHeight="1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5">
        <f t="shared" ref="O2179:O2242" si="204">E2179/D2179</f>
        <v>1.0012000000000001</v>
      </c>
      <c r="P2179" s="6">
        <f t="shared" ref="P2179:P2242" si="205">E2179/L2179</f>
        <v>65.868421052631575</v>
      </c>
      <c r="Q2179" t="str">
        <f t="shared" ref="Q2179:Q2242" si="206">LEFT(N2179,(FIND("/",N2179))-1)</f>
        <v>music</v>
      </c>
      <c r="R2179" t="str">
        <f t="shared" ref="R2179:R2242" si="207">RIGHT(N2179,LEN(N2179)-FIND("/",N2179))</f>
        <v>rock</v>
      </c>
      <c r="S2179" s="10">
        <f t="shared" ref="S2179:S2242" si="208">(((J2179/60)/60)/24)+DATE(1970,1,1)</f>
        <v>42502.250775462962</v>
      </c>
      <c r="T2179" s="10">
        <f t="shared" ref="T2179:T2242" si="209">(((I2179/60)/60)/24)+DATE(1970,1,1)</f>
        <v>42527.250775462962</v>
      </c>
    </row>
    <row r="2180" spans="1:20" ht="42.6" hidden="1" customHeight="1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5">
        <f t="shared" si="204"/>
        <v>1.3864000000000001</v>
      </c>
      <c r="P2180" s="6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10">
        <f t="shared" si="208"/>
        <v>42723.63653935185</v>
      </c>
      <c r="T2180" s="10">
        <f t="shared" si="209"/>
        <v>42753.63653935185</v>
      </c>
    </row>
    <row r="2181" spans="1:20" ht="42.6" hidden="1" customHeight="1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5">
        <f t="shared" si="204"/>
        <v>1.6140000000000001</v>
      </c>
      <c r="P2181" s="6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10">
        <f t="shared" si="208"/>
        <v>42075.171203703707</v>
      </c>
      <c r="T2181" s="10">
        <f t="shared" si="209"/>
        <v>42105.171203703707</v>
      </c>
    </row>
    <row r="2182" spans="1:20" ht="42.6" hidden="1" customHeight="1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5">
        <f t="shared" si="204"/>
        <v>1.071842</v>
      </c>
      <c r="P2182" s="6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10">
        <f t="shared" si="208"/>
        <v>42279.669768518521</v>
      </c>
      <c r="T2182" s="10">
        <f t="shared" si="209"/>
        <v>42321.711435185185</v>
      </c>
    </row>
    <row r="2183" spans="1:20" ht="42.6" hidden="1" customHeight="1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5">
        <f t="shared" si="204"/>
        <v>1.5309999999999999</v>
      </c>
      <c r="P2183" s="6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10">
        <f t="shared" si="208"/>
        <v>42773.005243055552</v>
      </c>
      <c r="T2183" s="10">
        <f t="shared" si="209"/>
        <v>42787.005243055552</v>
      </c>
    </row>
    <row r="2184" spans="1:20" ht="42.6" hidden="1" customHeight="1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5">
        <f t="shared" si="204"/>
        <v>5.2416666666666663</v>
      </c>
      <c r="P2184" s="6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10">
        <f t="shared" si="208"/>
        <v>41879.900752314818</v>
      </c>
      <c r="T2184" s="10">
        <f t="shared" si="209"/>
        <v>41914.900752314818</v>
      </c>
    </row>
    <row r="2185" spans="1:20" ht="42.6" hidden="1" customHeight="1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5">
        <f t="shared" si="204"/>
        <v>4.8927777777777779</v>
      </c>
      <c r="P2185" s="6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10">
        <f t="shared" si="208"/>
        <v>42745.365474537044</v>
      </c>
      <c r="T2185" s="10">
        <f t="shared" si="209"/>
        <v>42775.208333333328</v>
      </c>
    </row>
    <row r="2186" spans="1:20" ht="42.6" hidden="1" customHeight="1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5">
        <f t="shared" si="204"/>
        <v>2.8473999999999999</v>
      </c>
      <c r="P2186" s="6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10">
        <f t="shared" si="208"/>
        <v>42380.690289351856</v>
      </c>
      <c r="T2186" s="10">
        <f t="shared" si="209"/>
        <v>42394.666666666672</v>
      </c>
    </row>
    <row r="2187" spans="1:20" ht="42.6" hidden="1" customHeight="1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5">
        <f t="shared" si="204"/>
        <v>18.569700000000001</v>
      </c>
      <c r="P2187" s="6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10">
        <f t="shared" si="208"/>
        <v>41319.349988425929</v>
      </c>
      <c r="T2187" s="10">
        <f t="shared" si="209"/>
        <v>41359.349988425929</v>
      </c>
    </row>
    <row r="2188" spans="1:20" ht="42.6" hidden="1" customHeight="1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5">
        <f t="shared" si="204"/>
        <v>1.0967499999999999</v>
      </c>
      <c r="P2188" s="6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10">
        <f t="shared" si="208"/>
        <v>42583.615081018521</v>
      </c>
      <c r="T2188" s="10">
        <f t="shared" si="209"/>
        <v>42620.083333333328</v>
      </c>
    </row>
    <row r="2189" spans="1:20" ht="42.6" hidden="1" customHeight="1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5">
        <f t="shared" si="204"/>
        <v>10.146425000000001</v>
      </c>
      <c r="P2189" s="6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10">
        <f t="shared" si="208"/>
        <v>42068.209097222221</v>
      </c>
      <c r="T2189" s="10">
        <f t="shared" si="209"/>
        <v>42097.165972222225</v>
      </c>
    </row>
    <row r="2190" spans="1:20" ht="42.6" hidden="1" customHeight="1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5">
        <f t="shared" si="204"/>
        <v>4.1217692027666546</v>
      </c>
      <c r="P2190" s="6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10">
        <f t="shared" si="208"/>
        <v>42633.586122685185</v>
      </c>
      <c r="T2190" s="10">
        <f t="shared" si="209"/>
        <v>42668.708333333328</v>
      </c>
    </row>
    <row r="2191" spans="1:20" ht="42.6" hidden="1" customHeight="1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5">
        <f t="shared" si="204"/>
        <v>5.0324999999999998</v>
      </c>
      <c r="P2191" s="6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10">
        <f t="shared" si="208"/>
        <v>42467.788194444445</v>
      </c>
      <c r="T2191" s="10">
        <f t="shared" si="209"/>
        <v>42481.916666666672</v>
      </c>
    </row>
    <row r="2192" spans="1:20" ht="42.6" hidden="1" customHeight="1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5">
        <f t="shared" si="204"/>
        <v>1.8461052631578947</v>
      </c>
      <c r="P2192" s="6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10">
        <f t="shared" si="208"/>
        <v>42417.625046296293</v>
      </c>
      <c r="T2192" s="10">
        <f t="shared" si="209"/>
        <v>42452.290972222225</v>
      </c>
    </row>
    <row r="2193" spans="1:20" ht="42.6" hidden="1" customHeight="1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5">
        <f t="shared" si="204"/>
        <v>1.1973333333333334</v>
      </c>
      <c r="P2193" s="6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10">
        <f t="shared" si="208"/>
        <v>42768.833645833336</v>
      </c>
      <c r="T2193" s="10">
        <f t="shared" si="209"/>
        <v>42780.833645833336</v>
      </c>
    </row>
    <row r="2194" spans="1:20" ht="42.6" hidden="1" customHeight="1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5">
        <f t="shared" si="204"/>
        <v>10.812401666666668</v>
      </c>
      <c r="P2194" s="6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10">
        <f t="shared" si="208"/>
        <v>42691.8512037037</v>
      </c>
      <c r="T2194" s="10">
        <f t="shared" si="209"/>
        <v>42719.958333333328</v>
      </c>
    </row>
    <row r="2195" spans="1:20" ht="42.6" hidden="1" customHeight="1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5">
        <f t="shared" si="204"/>
        <v>4.5237333333333334</v>
      </c>
      <c r="P2195" s="6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10">
        <f t="shared" si="208"/>
        <v>42664.405925925923</v>
      </c>
      <c r="T2195" s="10">
        <f t="shared" si="209"/>
        <v>42695.207638888889</v>
      </c>
    </row>
    <row r="2196" spans="1:20" ht="42.6" hidden="1" customHeight="1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5">
        <f t="shared" si="204"/>
        <v>5.3737000000000004</v>
      </c>
      <c r="P2196" s="6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10">
        <f t="shared" si="208"/>
        <v>42425.757986111115</v>
      </c>
      <c r="T2196" s="10">
        <f t="shared" si="209"/>
        <v>42455.716319444444</v>
      </c>
    </row>
    <row r="2197" spans="1:20" ht="42.6" hidden="1" customHeight="1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5">
        <f t="shared" si="204"/>
        <v>1.2032608695652174</v>
      </c>
      <c r="P2197" s="6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10">
        <f t="shared" si="208"/>
        <v>42197.771990740745</v>
      </c>
      <c r="T2197" s="10">
        <f t="shared" si="209"/>
        <v>42227.771990740745</v>
      </c>
    </row>
    <row r="2198" spans="1:20" ht="42.6" hidden="1" customHeight="1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5">
        <f t="shared" si="204"/>
        <v>1.1383571428571428</v>
      </c>
      <c r="P2198" s="6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10">
        <f t="shared" si="208"/>
        <v>42675.487291666665</v>
      </c>
      <c r="T2198" s="10">
        <f t="shared" si="209"/>
        <v>42706.291666666672</v>
      </c>
    </row>
    <row r="2199" spans="1:20" ht="42.6" hidden="1" customHeight="1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5">
        <f t="shared" si="204"/>
        <v>9.5103109999999997</v>
      </c>
      <c r="P2199" s="6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10">
        <f t="shared" si="208"/>
        <v>42033.584016203706</v>
      </c>
      <c r="T2199" s="10">
        <f t="shared" si="209"/>
        <v>42063.584016203706</v>
      </c>
    </row>
    <row r="2200" spans="1:20" ht="42.6" hidden="1" customHeight="1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5">
        <f t="shared" si="204"/>
        <v>1.3289249999999999</v>
      </c>
      <c r="P2200" s="6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10">
        <f t="shared" si="208"/>
        <v>42292.513888888891</v>
      </c>
      <c r="T2200" s="10">
        <f t="shared" si="209"/>
        <v>42322.555555555555</v>
      </c>
    </row>
    <row r="2201" spans="1:20" ht="42.6" hidden="1" customHeight="1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5">
        <f t="shared" si="204"/>
        <v>1.4697777777777778</v>
      </c>
      <c r="P2201" s="6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10">
        <f t="shared" si="208"/>
        <v>42262.416643518518</v>
      </c>
      <c r="T2201" s="10">
        <f t="shared" si="209"/>
        <v>42292.416643518518</v>
      </c>
    </row>
    <row r="2202" spans="1:20" ht="42.6" hidden="1" customHeight="1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5">
        <f t="shared" si="204"/>
        <v>5.4215</v>
      </c>
      <c r="P2202" s="6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10">
        <f t="shared" si="208"/>
        <v>42163.625787037032</v>
      </c>
      <c r="T2202" s="10">
        <f t="shared" si="209"/>
        <v>42191.125</v>
      </c>
    </row>
    <row r="2203" spans="1:20" ht="42.6" hidden="1" customHeight="1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5">
        <f t="shared" si="204"/>
        <v>3.8271818181818182</v>
      </c>
      <c r="P2203" s="6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10">
        <f t="shared" si="208"/>
        <v>41276.846817129634</v>
      </c>
      <c r="T2203" s="10">
        <f t="shared" si="209"/>
        <v>41290.846817129634</v>
      </c>
    </row>
    <row r="2204" spans="1:20" ht="42.6" hidden="1" customHeight="1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5">
        <f t="shared" si="204"/>
        <v>7.0418124999999998</v>
      </c>
      <c r="P2204" s="6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10">
        <f t="shared" si="208"/>
        <v>41184.849166666667</v>
      </c>
      <c r="T2204" s="10">
        <f t="shared" si="209"/>
        <v>41214.849166666667</v>
      </c>
    </row>
    <row r="2205" spans="1:20" ht="42.6" hidden="1" customHeight="1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5">
        <f t="shared" si="204"/>
        <v>1.0954999999999999</v>
      </c>
      <c r="P2205" s="6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10">
        <f t="shared" si="208"/>
        <v>42241.85974537037</v>
      </c>
      <c r="T2205" s="10">
        <f t="shared" si="209"/>
        <v>42271.85974537037</v>
      </c>
    </row>
    <row r="2206" spans="1:20" ht="42.6" hidden="1" customHeight="1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5">
        <f t="shared" si="204"/>
        <v>1.3286666666666667</v>
      </c>
      <c r="P2206" s="6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10">
        <f t="shared" si="208"/>
        <v>41312.311562499999</v>
      </c>
      <c r="T2206" s="10">
        <f t="shared" si="209"/>
        <v>41342.311562499999</v>
      </c>
    </row>
    <row r="2207" spans="1:20" ht="42.6" hidden="1" customHeight="1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5">
        <f t="shared" si="204"/>
        <v>1.52</v>
      </c>
      <c r="P2207" s="6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10">
        <f t="shared" si="208"/>
        <v>41031.82163194444</v>
      </c>
      <c r="T2207" s="10">
        <f t="shared" si="209"/>
        <v>41061.82163194444</v>
      </c>
    </row>
    <row r="2208" spans="1:20" ht="42.6" hidden="1" customHeight="1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5">
        <f t="shared" si="204"/>
        <v>1.0272727272727273</v>
      </c>
      <c r="P2208" s="6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10">
        <f t="shared" si="208"/>
        <v>40997.257222222222</v>
      </c>
      <c r="T2208" s="10">
        <f t="shared" si="209"/>
        <v>41015.257222222222</v>
      </c>
    </row>
    <row r="2209" spans="1:20" ht="42.6" hidden="1" customHeight="1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5">
        <f t="shared" si="204"/>
        <v>1</v>
      </c>
      <c r="P2209" s="6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10">
        <f t="shared" si="208"/>
        <v>41564.194131944445</v>
      </c>
      <c r="T2209" s="10">
        <f t="shared" si="209"/>
        <v>41594.235798611109</v>
      </c>
    </row>
    <row r="2210" spans="1:20" ht="42.6" hidden="1" customHeight="1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5">
        <f t="shared" si="204"/>
        <v>1.016</v>
      </c>
      <c r="P2210" s="6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10">
        <f t="shared" si="208"/>
        <v>40946.882245370369</v>
      </c>
      <c r="T2210" s="10">
        <f t="shared" si="209"/>
        <v>41006.166666666664</v>
      </c>
    </row>
    <row r="2211" spans="1:20" ht="42.6" hidden="1" customHeight="1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5">
        <f t="shared" si="204"/>
        <v>1.508</v>
      </c>
      <c r="P2211" s="6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10">
        <f t="shared" si="208"/>
        <v>41732.479675925926</v>
      </c>
      <c r="T2211" s="10">
        <f t="shared" si="209"/>
        <v>41743.958333333336</v>
      </c>
    </row>
    <row r="2212" spans="1:20" ht="42.6" hidden="1" customHeight="1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5">
        <f t="shared" si="204"/>
        <v>1.11425</v>
      </c>
      <c r="P2212" s="6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10">
        <f t="shared" si="208"/>
        <v>40956.066087962965</v>
      </c>
      <c r="T2212" s="10">
        <f t="shared" si="209"/>
        <v>41013.73333333333</v>
      </c>
    </row>
    <row r="2213" spans="1:20" ht="42.6" hidden="1" customHeight="1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5">
        <f t="shared" si="204"/>
        <v>1.956</v>
      </c>
      <c r="P2213" s="6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10">
        <f t="shared" si="208"/>
        <v>41716.785011574073</v>
      </c>
      <c r="T2213" s="10">
        <f t="shared" si="209"/>
        <v>41739.290972222225</v>
      </c>
    </row>
    <row r="2214" spans="1:20" ht="42.6" hidden="1" customHeight="1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5">
        <f t="shared" si="204"/>
        <v>1.1438333333333333</v>
      </c>
      <c r="P2214" s="6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10">
        <f t="shared" si="208"/>
        <v>41548.747418981482</v>
      </c>
      <c r="T2214" s="10">
        <f t="shared" si="209"/>
        <v>41582.041666666664</v>
      </c>
    </row>
    <row r="2215" spans="1:20" ht="42.6" hidden="1" customHeight="1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5">
        <f t="shared" si="204"/>
        <v>2</v>
      </c>
      <c r="P2215" s="6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10">
        <f t="shared" si="208"/>
        <v>42109.826145833329</v>
      </c>
      <c r="T2215" s="10">
        <f t="shared" si="209"/>
        <v>42139.826145833329</v>
      </c>
    </row>
    <row r="2216" spans="1:20" ht="42.6" hidden="1" customHeight="1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5">
        <f t="shared" si="204"/>
        <v>2.9250166666666666</v>
      </c>
      <c r="P2216" s="6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10">
        <f t="shared" si="208"/>
        <v>41646.792222222226</v>
      </c>
      <c r="T2216" s="10">
        <f t="shared" si="209"/>
        <v>41676.792222222226</v>
      </c>
    </row>
    <row r="2217" spans="1:20" ht="42.6" hidden="1" customHeight="1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5">
        <f t="shared" si="204"/>
        <v>1.5636363636363637</v>
      </c>
      <c r="P2217" s="6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10">
        <f t="shared" si="208"/>
        <v>40958.717268518521</v>
      </c>
      <c r="T2217" s="10">
        <f t="shared" si="209"/>
        <v>40981.290972222225</v>
      </c>
    </row>
    <row r="2218" spans="1:20" ht="42.6" hidden="1" customHeight="1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5">
        <f t="shared" si="204"/>
        <v>1.0566666666666666</v>
      </c>
      <c r="P2218" s="6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10">
        <f t="shared" si="208"/>
        <v>42194.751678240747</v>
      </c>
      <c r="T2218" s="10">
        <f t="shared" si="209"/>
        <v>42208.751678240747</v>
      </c>
    </row>
    <row r="2219" spans="1:20" ht="42.6" hidden="1" customHeight="1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5">
        <f t="shared" si="204"/>
        <v>1.0119047619047619</v>
      </c>
      <c r="P2219" s="6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10">
        <f t="shared" si="208"/>
        <v>42299.776770833334</v>
      </c>
      <c r="T2219" s="10">
        <f t="shared" si="209"/>
        <v>42310.333333333328</v>
      </c>
    </row>
    <row r="2220" spans="1:20" ht="42.6" hidden="1" customHeight="1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5">
        <f t="shared" si="204"/>
        <v>1.2283299999999999</v>
      </c>
      <c r="P2220" s="6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10">
        <f t="shared" si="208"/>
        <v>41127.812303240738</v>
      </c>
      <c r="T2220" s="10">
        <f t="shared" si="209"/>
        <v>41150</v>
      </c>
    </row>
    <row r="2221" spans="1:20" ht="42.6" hidden="1" customHeight="1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5">
        <f t="shared" si="204"/>
        <v>1.0149999999999999</v>
      </c>
      <c r="P2221" s="6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10">
        <f t="shared" si="208"/>
        <v>42205.718888888892</v>
      </c>
      <c r="T2221" s="10">
        <f t="shared" si="209"/>
        <v>42235.718888888892</v>
      </c>
    </row>
    <row r="2222" spans="1:20" ht="42.6" hidden="1" customHeight="1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5">
        <f t="shared" si="204"/>
        <v>1.0114285714285713</v>
      </c>
      <c r="P2222" s="6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10">
        <f t="shared" si="208"/>
        <v>41452.060601851852</v>
      </c>
      <c r="T2222" s="10">
        <f t="shared" si="209"/>
        <v>41482.060601851852</v>
      </c>
    </row>
    <row r="2223" spans="1:20" ht="42.6" hidden="1" customHeight="1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5">
        <f t="shared" si="204"/>
        <v>1.0811999999999999</v>
      </c>
      <c r="P2223" s="6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10">
        <f t="shared" si="208"/>
        <v>42452.666770833333</v>
      </c>
      <c r="T2223" s="10">
        <f t="shared" si="209"/>
        <v>42483</v>
      </c>
    </row>
    <row r="2224" spans="1:20" ht="42.6" hidden="1" customHeight="1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5">
        <f t="shared" si="204"/>
        <v>1.6259999999999999</v>
      </c>
      <c r="P2224" s="6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10">
        <f t="shared" si="208"/>
        <v>40906.787581018521</v>
      </c>
      <c r="T2224" s="10">
        <f t="shared" si="209"/>
        <v>40936.787581018521</v>
      </c>
    </row>
    <row r="2225" spans="1:20" ht="42.6" hidden="1" customHeight="1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5">
        <f t="shared" si="204"/>
        <v>1.0580000000000001</v>
      </c>
      <c r="P2225" s="6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10">
        <f t="shared" si="208"/>
        <v>42152.640833333338</v>
      </c>
      <c r="T2225" s="10">
        <f t="shared" si="209"/>
        <v>42182.640833333338</v>
      </c>
    </row>
    <row r="2226" spans="1:20" ht="42.6" hidden="1" customHeight="1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5">
        <f t="shared" si="204"/>
        <v>2.4315000000000002</v>
      </c>
      <c r="P2226" s="6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10">
        <f t="shared" si="208"/>
        <v>42644.667534722219</v>
      </c>
      <c r="T2226" s="10">
        <f t="shared" si="209"/>
        <v>42672.791666666672</v>
      </c>
    </row>
    <row r="2227" spans="1:20" ht="42.6" hidden="1" customHeight="1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5">
        <f t="shared" si="204"/>
        <v>9.4483338095238096</v>
      </c>
      <c r="P2227" s="6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10">
        <f t="shared" si="208"/>
        <v>41873.79184027778</v>
      </c>
      <c r="T2227" s="10">
        <f t="shared" si="209"/>
        <v>41903.79184027778</v>
      </c>
    </row>
    <row r="2228" spans="1:20" ht="42.6" hidden="1" customHeight="1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5">
        <f t="shared" si="204"/>
        <v>1.0846283333333333</v>
      </c>
      <c r="P2228" s="6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10">
        <f t="shared" si="208"/>
        <v>42381.79886574074</v>
      </c>
      <c r="T2228" s="10">
        <f t="shared" si="209"/>
        <v>42412.207638888889</v>
      </c>
    </row>
    <row r="2229" spans="1:20" ht="42.6" hidden="1" customHeight="1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5">
        <f t="shared" si="204"/>
        <v>1.5737692307692308</v>
      </c>
      <c r="P2229" s="6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10">
        <f t="shared" si="208"/>
        <v>41561.807349537034</v>
      </c>
      <c r="T2229" s="10">
        <f t="shared" si="209"/>
        <v>41591.849016203705</v>
      </c>
    </row>
    <row r="2230" spans="1:20" ht="42.6" hidden="1" customHeight="1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5">
        <f t="shared" si="204"/>
        <v>11.744899999999999</v>
      </c>
      <c r="P2230" s="6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10">
        <f t="shared" si="208"/>
        <v>42202.278194444443</v>
      </c>
      <c r="T2230" s="10">
        <f t="shared" si="209"/>
        <v>42232.278194444443</v>
      </c>
    </row>
    <row r="2231" spans="1:20" ht="42.6" hidden="1" customHeight="1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5">
        <f t="shared" si="204"/>
        <v>1.7104755366949576</v>
      </c>
      <c r="P2231" s="6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10">
        <f t="shared" si="208"/>
        <v>41484.664247685185</v>
      </c>
      <c r="T2231" s="10">
        <f t="shared" si="209"/>
        <v>41520.166666666664</v>
      </c>
    </row>
    <row r="2232" spans="1:20" ht="42.6" hidden="1" customHeight="1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5">
        <f t="shared" si="204"/>
        <v>1.2595294117647058</v>
      </c>
      <c r="P2232" s="6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10">
        <f t="shared" si="208"/>
        <v>41724.881099537037</v>
      </c>
      <c r="T2232" s="10">
        <f t="shared" si="209"/>
        <v>41754.881099537037</v>
      </c>
    </row>
    <row r="2233" spans="1:20" ht="42.6" hidden="1" customHeight="1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5">
        <f t="shared" si="204"/>
        <v>12.121296000000001</v>
      </c>
      <c r="P2233" s="6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10">
        <f t="shared" si="208"/>
        <v>41423.910891203705</v>
      </c>
      <c r="T2233" s="10">
        <f t="shared" si="209"/>
        <v>41450.208333333336</v>
      </c>
    </row>
    <row r="2234" spans="1:20" ht="42.6" hidden="1" customHeight="1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5">
        <f t="shared" si="204"/>
        <v>4.9580000000000002</v>
      </c>
      <c r="P2234" s="6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10">
        <f t="shared" si="208"/>
        <v>41806.794074074074</v>
      </c>
      <c r="T2234" s="10">
        <f t="shared" si="209"/>
        <v>41839.125</v>
      </c>
    </row>
    <row r="2235" spans="1:20" ht="42.6" hidden="1" customHeight="1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5">
        <f t="shared" si="204"/>
        <v>3.3203999999999998</v>
      </c>
      <c r="P2235" s="6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10">
        <f t="shared" si="208"/>
        <v>42331.378923611104</v>
      </c>
      <c r="T2235" s="10">
        <f t="shared" si="209"/>
        <v>42352</v>
      </c>
    </row>
    <row r="2236" spans="1:20" ht="42.6" hidden="1" customHeight="1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5">
        <f t="shared" si="204"/>
        <v>11.65</v>
      </c>
      <c r="P2236" s="6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10">
        <f t="shared" si="208"/>
        <v>42710.824618055558</v>
      </c>
      <c r="T2236" s="10">
        <f t="shared" si="209"/>
        <v>42740.824618055558</v>
      </c>
    </row>
    <row r="2237" spans="1:20" ht="42.6" hidden="1" customHeight="1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5">
        <f t="shared" si="204"/>
        <v>1.5331538461538461</v>
      </c>
      <c r="P2237" s="6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10">
        <f t="shared" si="208"/>
        <v>42062.022118055553</v>
      </c>
      <c r="T2237" s="10">
        <f t="shared" si="209"/>
        <v>42091.980451388896</v>
      </c>
    </row>
    <row r="2238" spans="1:20" ht="42.6" hidden="1" customHeight="1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5">
        <f t="shared" si="204"/>
        <v>5.3710714285714287</v>
      </c>
      <c r="P2238" s="6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10">
        <f t="shared" si="208"/>
        <v>42371.617164351846</v>
      </c>
      <c r="T2238" s="10">
        <f t="shared" si="209"/>
        <v>42401.617164351846</v>
      </c>
    </row>
    <row r="2239" spans="1:20" ht="42.6" hidden="1" customHeight="1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5">
        <f t="shared" si="204"/>
        <v>3.5292777777777777</v>
      </c>
      <c r="P2239" s="6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10">
        <f t="shared" si="208"/>
        <v>41915.003275462965</v>
      </c>
      <c r="T2239" s="10">
        <f t="shared" si="209"/>
        <v>41955.332638888889</v>
      </c>
    </row>
    <row r="2240" spans="1:20" ht="42.6" hidden="1" customHeight="1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5">
        <f t="shared" si="204"/>
        <v>1.3740000000000001</v>
      </c>
      <c r="P2240" s="6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10">
        <f t="shared" si="208"/>
        <v>42774.621712962966</v>
      </c>
      <c r="T2240" s="10">
        <f t="shared" si="209"/>
        <v>42804.621712962966</v>
      </c>
    </row>
    <row r="2241" spans="1:20" ht="42.6" hidden="1" customHeight="1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5">
        <f t="shared" si="204"/>
        <v>1.2802667999999999</v>
      </c>
      <c r="P2241" s="6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10">
        <f t="shared" si="208"/>
        <v>41572.958495370374</v>
      </c>
      <c r="T2241" s="10">
        <f t="shared" si="209"/>
        <v>41609.168055555558</v>
      </c>
    </row>
    <row r="2242" spans="1:20" ht="42.6" hidden="1" customHeight="1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5">
        <f t="shared" si="204"/>
        <v>2.7067999999999999</v>
      </c>
      <c r="P2242" s="6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10">
        <f t="shared" si="208"/>
        <v>42452.825740740736</v>
      </c>
      <c r="T2242" s="10">
        <f t="shared" si="209"/>
        <v>42482.825740740736</v>
      </c>
    </row>
    <row r="2243" spans="1:20" ht="42.6" hidden="1" customHeight="1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5">
        <f t="shared" ref="O2243:O2306" si="210">E2243/D2243</f>
        <v>8.0640000000000001</v>
      </c>
      <c r="P2243" s="6">
        <f t="shared" ref="P2243:P2306" si="211">E2243/L2243</f>
        <v>49.472392638036808</v>
      </c>
      <c r="Q2243" t="str">
        <f t="shared" ref="Q2243:Q2306" si="212">LEFT(N2243,(FIND("/",N2243))-1)</f>
        <v>games</v>
      </c>
      <c r="R2243" t="str">
        <f t="shared" ref="R2243:R2306" si="213">RIGHT(N2243,LEN(N2243)-FIND("/",N2243))</f>
        <v>tabletop games</v>
      </c>
      <c r="S2243" s="10">
        <f t="shared" ref="S2243:S2306" si="214">(((J2243/60)/60)/24)+DATE(1970,1,1)</f>
        <v>42766.827546296292</v>
      </c>
      <c r="T2243" s="10">
        <f t="shared" ref="T2243:T2306" si="215">(((I2243/60)/60)/24)+DATE(1970,1,1)</f>
        <v>42796.827546296292</v>
      </c>
    </row>
    <row r="2244" spans="1:20" ht="42.6" hidden="1" customHeight="1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5">
        <f t="shared" si="210"/>
        <v>13.600976000000001</v>
      </c>
      <c r="P2244" s="6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10">
        <f t="shared" si="214"/>
        <v>41569.575613425928</v>
      </c>
      <c r="T2244" s="10">
        <f t="shared" si="215"/>
        <v>41605.126388888886</v>
      </c>
    </row>
    <row r="2245" spans="1:20" ht="42.6" hidden="1" customHeight="1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5">
        <f t="shared" si="210"/>
        <v>9302.5</v>
      </c>
      <c r="P2245" s="6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10">
        <f t="shared" si="214"/>
        <v>42800.751041666663</v>
      </c>
      <c r="T2245" s="10">
        <f t="shared" si="215"/>
        <v>42807.125</v>
      </c>
    </row>
    <row r="2246" spans="1:20" ht="42.6" hidden="1" customHeight="1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5">
        <f t="shared" si="210"/>
        <v>3.7702</v>
      </c>
      <c r="P2246" s="6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10">
        <f t="shared" si="214"/>
        <v>42647.818819444445</v>
      </c>
      <c r="T2246" s="10">
        <f t="shared" si="215"/>
        <v>42659.854166666672</v>
      </c>
    </row>
    <row r="2247" spans="1:20" ht="42.6" hidden="1" customHeight="1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5">
        <f t="shared" si="210"/>
        <v>26.47025</v>
      </c>
      <c r="P2247" s="6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10">
        <f t="shared" si="214"/>
        <v>41660.708530092597</v>
      </c>
      <c r="T2247" s="10">
        <f t="shared" si="215"/>
        <v>41691.75</v>
      </c>
    </row>
    <row r="2248" spans="1:20" ht="42.6" hidden="1" customHeight="1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5">
        <f t="shared" si="210"/>
        <v>1.0012000000000001</v>
      </c>
      <c r="P2248" s="6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10">
        <f t="shared" si="214"/>
        <v>42221.79178240741</v>
      </c>
      <c r="T2248" s="10">
        <f t="shared" si="215"/>
        <v>42251.79178240741</v>
      </c>
    </row>
    <row r="2249" spans="1:20" ht="42.6" hidden="1" customHeight="1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5">
        <f t="shared" si="210"/>
        <v>1.0445405405405406</v>
      </c>
      <c r="P2249" s="6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10">
        <f t="shared" si="214"/>
        <v>42200.666261574079</v>
      </c>
      <c r="T2249" s="10">
        <f t="shared" si="215"/>
        <v>42214.666261574079</v>
      </c>
    </row>
    <row r="2250" spans="1:20" ht="42.6" hidden="1" customHeight="1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5">
        <f t="shared" si="210"/>
        <v>1.0721428571428571</v>
      </c>
      <c r="P2250" s="6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10">
        <f t="shared" si="214"/>
        <v>42688.875902777778</v>
      </c>
      <c r="T2250" s="10">
        <f t="shared" si="215"/>
        <v>42718.875902777778</v>
      </c>
    </row>
    <row r="2251" spans="1:20" ht="42.6" hidden="1" customHeight="1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5">
        <f t="shared" si="210"/>
        <v>1.6877142857142857</v>
      </c>
      <c r="P2251" s="6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10">
        <f t="shared" si="214"/>
        <v>41336.703298611108</v>
      </c>
      <c r="T2251" s="10">
        <f t="shared" si="215"/>
        <v>41366.661631944444</v>
      </c>
    </row>
    <row r="2252" spans="1:20" ht="42.6" hidden="1" customHeight="1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5">
        <f t="shared" si="210"/>
        <v>9.7511200000000002</v>
      </c>
      <c r="P2252" s="6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10">
        <f t="shared" si="214"/>
        <v>42677.005474537036</v>
      </c>
      <c r="T2252" s="10">
        <f t="shared" si="215"/>
        <v>42707.0471412037</v>
      </c>
    </row>
    <row r="2253" spans="1:20" ht="42.6" hidden="1" customHeight="1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5">
        <f t="shared" si="210"/>
        <v>1.3444929411764706</v>
      </c>
      <c r="P2253" s="6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10">
        <f t="shared" si="214"/>
        <v>41846.34579861111</v>
      </c>
      <c r="T2253" s="10">
        <f t="shared" si="215"/>
        <v>41867.34579861111</v>
      </c>
    </row>
    <row r="2254" spans="1:20" ht="42.6" hidden="1" customHeight="1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5">
        <f t="shared" si="210"/>
        <v>2.722777777777778</v>
      </c>
      <c r="P2254" s="6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10">
        <f t="shared" si="214"/>
        <v>42573.327986111108</v>
      </c>
      <c r="T2254" s="10">
        <f t="shared" si="215"/>
        <v>42588.327986111108</v>
      </c>
    </row>
    <row r="2255" spans="1:20" ht="42.6" hidden="1" customHeight="1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5">
        <f t="shared" si="210"/>
        <v>1.1268750000000001</v>
      </c>
      <c r="P2255" s="6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10">
        <f t="shared" si="214"/>
        <v>42296.631331018521</v>
      </c>
      <c r="T2255" s="10">
        <f t="shared" si="215"/>
        <v>42326.672997685186</v>
      </c>
    </row>
    <row r="2256" spans="1:20" ht="42.6" hidden="1" customHeight="1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5">
        <f t="shared" si="210"/>
        <v>4.5979999999999999</v>
      </c>
      <c r="P2256" s="6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10">
        <f t="shared" si="214"/>
        <v>42752.647777777776</v>
      </c>
      <c r="T2256" s="10">
        <f t="shared" si="215"/>
        <v>42759.647777777776</v>
      </c>
    </row>
    <row r="2257" spans="1:20" ht="42.6" hidden="1" customHeight="1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5">
        <f t="shared" si="210"/>
        <v>2.8665822784810127</v>
      </c>
      <c r="P2257" s="6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10">
        <f t="shared" si="214"/>
        <v>42467.951979166668</v>
      </c>
      <c r="T2257" s="10">
        <f t="shared" si="215"/>
        <v>42497.951979166668</v>
      </c>
    </row>
    <row r="2258" spans="1:20" ht="42.6" hidden="1" customHeight="1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5">
        <f t="shared" si="210"/>
        <v>2.2270833333333333</v>
      </c>
      <c r="P2258" s="6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10">
        <f t="shared" si="214"/>
        <v>42682.451921296291</v>
      </c>
      <c r="T2258" s="10">
        <f t="shared" si="215"/>
        <v>42696.451921296291</v>
      </c>
    </row>
    <row r="2259" spans="1:20" ht="42.6" hidden="1" customHeight="1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5">
        <f t="shared" si="210"/>
        <v>6.3613999999999997</v>
      </c>
      <c r="P2259" s="6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10">
        <f t="shared" si="214"/>
        <v>42505.936678240745</v>
      </c>
      <c r="T2259" s="10">
        <f t="shared" si="215"/>
        <v>42540.958333333328</v>
      </c>
    </row>
    <row r="2260" spans="1:20" ht="42.6" hidden="1" customHeight="1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5">
        <f t="shared" si="210"/>
        <v>1.4650000000000001</v>
      </c>
      <c r="P2260" s="6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10">
        <f t="shared" si="214"/>
        <v>42136.75100694444</v>
      </c>
      <c r="T2260" s="10">
        <f t="shared" si="215"/>
        <v>42166.75100694444</v>
      </c>
    </row>
    <row r="2261" spans="1:20" ht="42.6" hidden="1" customHeight="1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5">
        <f t="shared" si="210"/>
        <v>18.670999999999999</v>
      </c>
      <c r="P2261" s="6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10">
        <f t="shared" si="214"/>
        <v>42702.804814814815</v>
      </c>
      <c r="T2261" s="10">
        <f t="shared" si="215"/>
        <v>42712.804814814815</v>
      </c>
    </row>
    <row r="2262" spans="1:20" ht="42.6" hidden="1" customHeight="1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5">
        <f t="shared" si="210"/>
        <v>3.2692000000000001</v>
      </c>
      <c r="P2262" s="6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10">
        <f t="shared" si="214"/>
        <v>41695.016782407409</v>
      </c>
      <c r="T2262" s="10">
        <f t="shared" si="215"/>
        <v>41724.975115740745</v>
      </c>
    </row>
    <row r="2263" spans="1:20" ht="42.6" hidden="1" customHeight="1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5">
        <f t="shared" si="210"/>
        <v>7.7949999999999999</v>
      </c>
      <c r="P2263" s="6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10">
        <f t="shared" si="214"/>
        <v>42759.724768518514</v>
      </c>
      <c r="T2263" s="10">
        <f t="shared" si="215"/>
        <v>42780.724768518514</v>
      </c>
    </row>
    <row r="2264" spans="1:20" ht="42.6" hidden="1" customHeight="1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5">
        <f t="shared" si="210"/>
        <v>1.5415151515151515</v>
      </c>
      <c r="P2264" s="6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10">
        <f t="shared" si="214"/>
        <v>41926.585162037038</v>
      </c>
      <c r="T2264" s="10">
        <f t="shared" si="215"/>
        <v>41961</v>
      </c>
    </row>
    <row r="2265" spans="1:20" ht="42.6" hidden="1" customHeight="1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5">
        <f t="shared" si="210"/>
        <v>1.1554666666666666</v>
      </c>
      <c r="P2265" s="6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10">
        <f t="shared" si="214"/>
        <v>42014.832326388889</v>
      </c>
      <c r="T2265" s="10">
        <f t="shared" si="215"/>
        <v>42035.832326388889</v>
      </c>
    </row>
    <row r="2266" spans="1:20" ht="42.6" hidden="1" customHeight="1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5">
        <f t="shared" si="210"/>
        <v>1.8003333333333333</v>
      </c>
      <c r="P2266" s="6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10">
        <f t="shared" si="214"/>
        <v>42496.582337962958</v>
      </c>
      <c r="T2266" s="10">
        <f t="shared" si="215"/>
        <v>42513.125</v>
      </c>
    </row>
    <row r="2267" spans="1:20" ht="42.6" hidden="1" customHeight="1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5">
        <f t="shared" si="210"/>
        <v>2.9849999999999999</v>
      </c>
      <c r="P2267" s="6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10">
        <f t="shared" si="214"/>
        <v>42689.853090277778</v>
      </c>
      <c r="T2267" s="10">
        <f t="shared" si="215"/>
        <v>42696.853090277778</v>
      </c>
    </row>
    <row r="2268" spans="1:20" ht="42.6" hidden="1" customHeight="1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5">
        <f t="shared" si="210"/>
        <v>3.2026666666666666</v>
      </c>
      <c r="P2268" s="6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10">
        <f t="shared" si="214"/>
        <v>42469.874907407408</v>
      </c>
      <c r="T2268" s="10">
        <f t="shared" si="215"/>
        <v>42487.083333333328</v>
      </c>
    </row>
    <row r="2269" spans="1:20" ht="42.6" hidden="1" customHeight="1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5">
        <f t="shared" si="210"/>
        <v>3.80525</v>
      </c>
      <c r="P2269" s="6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10">
        <f t="shared" si="214"/>
        <v>41968.829826388886</v>
      </c>
      <c r="T2269" s="10">
        <f t="shared" si="215"/>
        <v>41994.041666666672</v>
      </c>
    </row>
    <row r="2270" spans="1:20" ht="42.6" hidden="1" customHeight="1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5">
        <f t="shared" si="210"/>
        <v>1.026</v>
      </c>
      <c r="P2270" s="6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10">
        <f t="shared" si="214"/>
        <v>42776.082349537035</v>
      </c>
      <c r="T2270" s="10">
        <f t="shared" si="215"/>
        <v>42806.082349537035</v>
      </c>
    </row>
    <row r="2271" spans="1:20" ht="42.6" hidden="1" customHeight="1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5">
        <f t="shared" si="210"/>
        <v>18.016400000000001</v>
      </c>
      <c r="P2271" s="6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10">
        <f t="shared" si="214"/>
        <v>42776.704432870371</v>
      </c>
      <c r="T2271" s="10">
        <f t="shared" si="215"/>
        <v>42801.208333333328</v>
      </c>
    </row>
    <row r="2272" spans="1:20" ht="42.6" hidden="1" customHeight="1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5">
        <f t="shared" si="210"/>
        <v>7.2024800000000004</v>
      </c>
      <c r="P2272" s="6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10">
        <f t="shared" si="214"/>
        <v>42725.869363425925</v>
      </c>
      <c r="T2272" s="10">
        <f t="shared" si="215"/>
        <v>42745.915972222225</v>
      </c>
    </row>
    <row r="2273" spans="1:20" ht="42.6" hidden="1" customHeight="1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5">
        <f t="shared" si="210"/>
        <v>2.8309000000000002</v>
      </c>
      <c r="P2273" s="6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10">
        <f t="shared" si="214"/>
        <v>42684.000046296293</v>
      </c>
      <c r="T2273" s="10">
        <f t="shared" si="215"/>
        <v>42714.000046296293</v>
      </c>
    </row>
    <row r="2274" spans="1:20" ht="42.6" hidden="1" customHeight="1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5">
        <f t="shared" si="210"/>
        <v>13.566000000000001</v>
      </c>
      <c r="P2274" s="6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10">
        <f t="shared" si="214"/>
        <v>42315.699490740735</v>
      </c>
      <c r="T2274" s="10">
        <f t="shared" si="215"/>
        <v>42345.699490740735</v>
      </c>
    </row>
    <row r="2275" spans="1:20" ht="42.6" hidden="1" customHeight="1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5">
        <f t="shared" si="210"/>
        <v>2.2035999999999998</v>
      </c>
      <c r="P2275" s="6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10">
        <f t="shared" si="214"/>
        <v>42781.549097222218</v>
      </c>
      <c r="T2275" s="10">
        <f t="shared" si="215"/>
        <v>42806.507430555561</v>
      </c>
    </row>
    <row r="2276" spans="1:20" ht="42.6" hidden="1" customHeight="1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5">
        <f t="shared" si="210"/>
        <v>1.196</v>
      </c>
      <c r="P2276" s="6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10">
        <f t="shared" si="214"/>
        <v>41663.500659722224</v>
      </c>
      <c r="T2276" s="10">
        <f t="shared" si="215"/>
        <v>41693.500659722224</v>
      </c>
    </row>
    <row r="2277" spans="1:20" ht="42.6" hidden="1" customHeight="1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5">
        <f t="shared" si="210"/>
        <v>4.0776923076923079</v>
      </c>
      <c r="P2277" s="6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10">
        <f t="shared" si="214"/>
        <v>41965.616655092599</v>
      </c>
      <c r="T2277" s="10">
        <f t="shared" si="215"/>
        <v>41995.616655092599</v>
      </c>
    </row>
    <row r="2278" spans="1:20" ht="42.6" hidden="1" customHeight="1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5">
        <f t="shared" si="210"/>
        <v>1.0581826105905425</v>
      </c>
      <c r="P2278" s="6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10">
        <f t="shared" si="214"/>
        <v>41614.651493055557</v>
      </c>
      <c r="T2278" s="10">
        <f t="shared" si="215"/>
        <v>41644.651493055557</v>
      </c>
    </row>
    <row r="2279" spans="1:20" ht="42.6" hidden="1" customHeight="1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5">
        <f t="shared" si="210"/>
        <v>1.4108235294117648</v>
      </c>
      <c r="P2279" s="6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10">
        <f t="shared" si="214"/>
        <v>40936.678506944445</v>
      </c>
      <c r="T2279" s="10">
        <f t="shared" si="215"/>
        <v>40966.678506944445</v>
      </c>
    </row>
    <row r="2280" spans="1:20" ht="42.6" hidden="1" customHeight="1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5">
        <f t="shared" si="210"/>
        <v>2.7069999999999999</v>
      </c>
      <c r="P2280" s="6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10">
        <f t="shared" si="214"/>
        <v>42338.709108796291</v>
      </c>
      <c r="T2280" s="10">
        <f t="shared" si="215"/>
        <v>42372.957638888889</v>
      </c>
    </row>
    <row r="2281" spans="1:20" ht="42.6" hidden="1" customHeight="1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5">
        <f t="shared" si="210"/>
        <v>1.538</v>
      </c>
      <c r="P2281" s="6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10">
        <f t="shared" si="214"/>
        <v>42020.806701388887</v>
      </c>
      <c r="T2281" s="10">
        <f t="shared" si="215"/>
        <v>42039.166666666672</v>
      </c>
    </row>
    <row r="2282" spans="1:20" ht="42.6" hidden="1" customHeight="1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5">
        <f t="shared" si="210"/>
        <v>4.0357653061224488</v>
      </c>
      <c r="P2282" s="6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10">
        <f t="shared" si="214"/>
        <v>42234.624895833331</v>
      </c>
      <c r="T2282" s="10">
        <f t="shared" si="215"/>
        <v>42264.624895833331</v>
      </c>
    </row>
    <row r="2283" spans="1:20" ht="42.6" hidden="1" customHeight="1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5">
        <f t="shared" si="210"/>
        <v>1.85</v>
      </c>
      <c r="P2283" s="6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10">
        <f t="shared" si="214"/>
        <v>40687.285844907405</v>
      </c>
      <c r="T2283" s="10">
        <f t="shared" si="215"/>
        <v>40749.284722222219</v>
      </c>
    </row>
    <row r="2284" spans="1:20" ht="42.6" hidden="1" customHeight="1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5">
        <f t="shared" si="210"/>
        <v>1.8533333333333333</v>
      </c>
      <c r="P2284" s="6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10">
        <f t="shared" si="214"/>
        <v>42323.17460648148</v>
      </c>
      <c r="T2284" s="10">
        <f t="shared" si="215"/>
        <v>42383.17460648148</v>
      </c>
    </row>
    <row r="2285" spans="1:20" ht="42.6" hidden="1" customHeight="1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5">
        <f t="shared" si="210"/>
        <v>1.0085533333333332</v>
      </c>
      <c r="P2285" s="6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10">
        <f t="shared" si="214"/>
        <v>40978.125046296293</v>
      </c>
      <c r="T2285" s="10">
        <f t="shared" si="215"/>
        <v>41038.083379629628</v>
      </c>
    </row>
    <row r="2286" spans="1:20" ht="42.6" hidden="1" customHeight="1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5">
        <f t="shared" si="210"/>
        <v>1.0622116666666668</v>
      </c>
      <c r="P2286" s="6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10">
        <f t="shared" si="214"/>
        <v>40585.796817129631</v>
      </c>
      <c r="T2286" s="10">
        <f t="shared" si="215"/>
        <v>40614.166666666664</v>
      </c>
    </row>
    <row r="2287" spans="1:20" ht="42.6" hidden="1" customHeight="1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5">
        <f t="shared" si="210"/>
        <v>1.2136666666666667</v>
      </c>
      <c r="P2287" s="6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10">
        <f t="shared" si="214"/>
        <v>41059.185682870368</v>
      </c>
      <c r="T2287" s="10">
        <f t="shared" si="215"/>
        <v>41089.185682870368</v>
      </c>
    </row>
    <row r="2288" spans="1:20" ht="42.6" hidden="1" customHeight="1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5">
        <f t="shared" si="210"/>
        <v>1.0006666666666666</v>
      </c>
      <c r="P2288" s="6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10">
        <f t="shared" si="214"/>
        <v>41494.963587962964</v>
      </c>
      <c r="T2288" s="10">
        <f t="shared" si="215"/>
        <v>41523.165972222225</v>
      </c>
    </row>
    <row r="2289" spans="1:20" ht="42.6" hidden="1" customHeight="1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5">
        <f t="shared" si="210"/>
        <v>1.1997755555555556</v>
      </c>
      <c r="P2289" s="6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10">
        <f t="shared" si="214"/>
        <v>41792.667361111111</v>
      </c>
      <c r="T2289" s="10">
        <f t="shared" si="215"/>
        <v>41813.667361111111</v>
      </c>
    </row>
    <row r="2290" spans="1:20" ht="42.6" hidden="1" customHeight="1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5">
        <f t="shared" si="210"/>
        <v>1.0009999999999999</v>
      </c>
      <c r="P2290" s="6">
        <f t="shared" si="211"/>
        <v>40.04</v>
      </c>
      <c r="Q2290" t="str">
        <f t="shared" si="212"/>
        <v>music</v>
      </c>
      <c r="R2290" t="str">
        <f t="shared" si="213"/>
        <v>rock</v>
      </c>
      <c r="S2290" s="10">
        <f t="shared" si="214"/>
        <v>41067.827418981484</v>
      </c>
      <c r="T2290" s="10">
        <f t="shared" si="215"/>
        <v>41086.75</v>
      </c>
    </row>
    <row r="2291" spans="1:20" ht="42.6" hidden="1" customHeight="1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5">
        <f t="shared" si="210"/>
        <v>1.0740000000000001</v>
      </c>
      <c r="P2291" s="6">
        <f t="shared" si="211"/>
        <v>64.44</v>
      </c>
      <c r="Q2291" t="str">
        <f t="shared" si="212"/>
        <v>music</v>
      </c>
      <c r="R2291" t="str">
        <f t="shared" si="213"/>
        <v>rock</v>
      </c>
      <c r="S2291" s="10">
        <f t="shared" si="214"/>
        <v>41571.998379629629</v>
      </c>
      <c r="T2291" s="10">
        <f t="shared" si="215"/>
        <v>41614.973611111112</v>
      </c>
    </row>
    <row r="2292" spans="1:20" ht="42.6" hidden="1" customHeight="1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5">
        <f t="shared" si="210"/>
        <v>1.0406666666666666</v>
      </c>
      <c r="P2292" s="6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10">
        <f t="shared" si="214"/>
        <v>40070.253819444442</v>
      </c>
      <c r="T2292" s="10">
        <f t="shared" si="215"/>
        <v>40148.708333333336</v>
      </c>
    </row>
    <row r="2293" spans="1:20" ht="42.6" hidden="1" customHeight="1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5">
        <f t="shared" si="210"/>
        <v>1.728</v>
      </c>
      <c r="P2293" s="6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10">
        <f t="shared" si="214"/>
        <v>40987.977060185185</v>
      </c>
      <c r="T2293" s="10">
        <f t="shared" si="215"/>
        <v>41022.166666666664</v>
      </c>
    </row>
    <row r="2294" spans="1:20" ht="42.6" hidden="1" customHeight="1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5">
        <f t="shared" si="210"/>
        <v>1.072505</v>
      </c>
      <c r="P2294" s="6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10">
        <f t="shared" si="214"/>
        <v>40987.697638888887</v>
      </c>
      <c r="T2294" s="10">
        <f t="shared" si="215"/>
        <v>41017.697638888887</v>
      </c>
    </row>
    <row r="2295" spans="1:20" ht="42.6" hidden="1" customHeight="1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5">
        <f t="shared" si="210"/>
        <v>1.0823529411764705</v>
      </c>
      <c r="P2295" s="6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10">
        <f t="shared" si="214"/>
        <v>41151.708321759259</v>
      </c>
      <c r="T2295" s="10">
        <f t="shared" si="215"/>
        <v>41177.165972222225</v>
      </c>
    </row>
    <row r="2296" spans="1:20" ht="42.6" hidden="1" customHeight="1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5">
        <f t="shared" si="210"/>
        <v>1.4608079999999999</v>
      </c>
      <c r="P2296" s="6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10">
        <f t="shared" si="214"/>
        <v>41264.72314814815</v>
      </c>
      <c r="T2296" s="10">
        <f t="shared" si="215"/>
        <v>41294.72314814815</v>
      </c>
    </row>
    <row r="2297" spans="1:20" ht="42.6" hidden="1" customHeight="1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5">
        <f t="shared" si="210"/>
        <v>1.2524999999999999</v>
      </c>
      <c r="P2297" s="6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10">
        <f t="shared" si="214"/>
        <v>41270.954351851848</v>
      </c>
      <c r="T2297" s="10">
        <f t="shared" si="215"/>
        <v>41300.954351851848</v>
      </c>
    </row>
    <row r="2298" spans="1:20" ht="42.6" hidden="1" customHeight="1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5">
        <f t="shared" si="210"/>
        <v>1.4907142857142857</v>
      </c>
      <c r="P2298" s="6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10">
        <f t="shared" si="214"/>
        <v>40927.731782407405</v>
      </c>
      <c r="T2298" s="10">
        <f t="shared" si="215"/>
        <v>40962.731782407405</v>
      </c>
    </row>
    <row r="2299" spans="1:20" ht="42.6" hidden="1" customHeight="1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5">
        <f t="shared" si="210"/>
        <v>1.006</v>
      </c>
      <c r="P2299" s="6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10">
        <f t="shared" si="214"/>
        <v>40948.042233796295</v>
      </c>
      <c r="T2299" s="10">
        <f t="shared" si="215"/>
        <v>40982.165972222225</v>
      </c>
    </row>
    <row r="2300" spans="1:20" ht="42.6" hidden="1" customHeight="1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5">
        <f t="shared" si="210"/>
        <v>1.0507333333333333</v>
      </c>
      <c r="P2300" s="6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10">
        <f t="shared" si="214"/>
        <v>41694.84065972222</v>
      </c>
      <c r="T2300" s="10">
        <f t="shared" si="215"/>
        <v>41724.798993055556</v>
      </c>
    </row>
    <row r="2301" spans="1:20" ht="42.6" hidden="1" customHeight="1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5">
        <f t="shared" si="210"/>
        <v>3.5016666666666665</v>
      </c>
      <c r="P2301" s="6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10">
        <f t="shared" si="214"/>
        <v>40565.032511574071</v>
      </c>
      <c r="T2301" s="10">
        <f t="shared" si="215"/>
        <v>40580.032511574071</v>
      </c>
    </row>
    <row r="2302" spans="1:20" ht="42.6" hidden="1" customHeight="1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5">
        <f t="shared" si="210"/>
        <v>1.0125</v>
      </c>
      <c r="P2302" s="6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10">
        <f t="shared" si="214"/>
        <v>41074.727037037039</v>
      </c>
      <c r="T2302" s="10">
        <f t="shared" si="215"/>
        <v>41088.727037037039</v>
      </c>
    </row>
    <row r="2303" spans="1:20" ht="42.6" hidden="1" customHeight="1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5">
        <f t="shared" si="210"/>
        <v>1.336044</v>
      </c>
      <c r="P2303" s="6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10">
        <f t="shared" si="214"/>
        <v>41416.146944444445</v>
      </c>
      <c r="T2303" s="10">
        <f t="shared" si="215"/>
        <v>41446.146944444445</v>
      </c>
    </row>
    <row r="2304" spans="1:20" ht="42.6" hidden="1" customHeight="1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5">
        <f t="shared" si="210"/>
        <v>1.7065217391304348</v>
      </c>
      <c r="P2304" s="6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10">
        <f t="shared" si="214"/>
        <v>41605.868449074071</v>
      </c>
      <c r="T2304" s="10">
        <f t="shared" si="215"/>
        <v>41639.291666666664</v>
      </c>
    </row>
    <row r="2305" spans="1:20" ht="42.6" hidden="1" customHeight="1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5">
        <f t="shared" si="210"/>
        <v>1.0935829457364341</v>
      </c>
      <c r="P2305" s="6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10">
        <f t="shared" si="214"/>
        <v>40850.111064814817</v>
      </c>
      <c r="T2305" s="10">
        <f t="shared" si="215"/>
        <v>40890.152731481481</v>
      </c>
    </row>
    <row r="2306" spans="1:20" ht="42.6" hidden="1" customHeight="1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5">
        <f t="shared" si="210"/>
        <v>1.0070033333333335</v>
      </c>
      <c r="P2306" s="6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10">
        <f t="shared" si="214"/>
        <v>40502.815868055557</v>
      </c>
      <c r="T2306" s="10">
        <f t="shared" si="215"/>
        <v>40544.207638888889</v>
      </c>
    </row>
    <row r="2307" spans="1:20" ht="42.6" hidden="1" customHeight="1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5">
        <f t="shared" ref="O2307:O2370" si="216">E2307/D2307</f>
        <v>1.0122777777777778</v>
      </c>
      <c r="P2307" s="6">
        <f t="shared" ref="P2307:P2370" si="217">E2307/L2307</f>
        <v>109.10778443113773</v>
      </c>
      <c r="Q2307" t="str">
        <f t="shared" ref="Q2307:Q2370" si="218">LEFT(N2307,(FIND("/",N2307))-1)</f>
        <v>music</v>
      </c>
      <c r="R2307" t="str">
        <f t="shared" ref="R2307:R2370" si="219">RIGHT(N2307,LEN(N2307)-FIND("/",N2307))</f>
        <v>indie rock</v>
      </c>
      <c r="S2307" s="10">
        <f t="shared" ref="S2307:S2370" si="220">(((J2307/60)/60)/24)+DATE(1970,1,1)</f>
        <v>41834.695277777777</v>
      </c>
      <c r="T2307" s="10">
        <f t="shared" ref="T2307:T2370" si="221">(((I2307/60)/60)/24)+DATE(1970,1,1)</f>
        <v>41859.75</v>
      </c>
    </row>
    <row r="2308" spans="1:20" ht="42.6" hidden="1" customHeight="1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5">
        <f t="shared" si="216"/>
        <v>1.0675857142857144</v>
      </c>
      <c r="P2308" s="6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10">
        <f t="shared" si="220"/>
        <v>40948.16815972222</v>
      </c>
      <c r="T2308" s="10">
        <f t="shared" si="221"/>
        <v>40978.16815972222</v>
      </c>
    </row>
    <row r="2309" spans="1:20" ht="42.6" hidden="1" customHeight="1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5">
        <f t="shared" si="216"/>
        <v>1.0665777537961894</v>
      </c>
      <c r="P2309" s="6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10">
        <f t="shared" si="220"/>
        <v>41004.802465277775</v>
      </c>
      <c r="T2309" s="10">
        <f t="shared" si="221"/>
        <v>41034.802407407406</v>
      </c>
    </row>
    <row r="2310" spans="1:20" ht="42.6" hidden="1" customHeight="1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5">
        <f t="shared" si="216"/>
        <v>1.0130622</v>
      </c>
      <c r="P2310" s="6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10">
        <f t="shared" si="220"/>
        <v>41851.962916666671</v>
      </c>
      <c r="T2310" s="10">
        <f t="shared" si="221"/>
        <v>41880.041666666664</v>
      </c>
    </row>
    <row r="2311" spans="1:20" ht="42.6" hidden="1" customHeight="1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5">
        <f t="shared" si="216"/>
        <v>1.0667450000000001</v>
      </c>
      <c r="P2311" s="6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10">
        <f t="shared" si="220"/>
        <v>41307.987696759257</v>
      </c>
      <c r="T2311" s="10">
        <f t="shared" si="221"/>
        <v>41342.987696759257</v>
      </c>
    </row>
    <row r="2312" spans="1:20" ht="42.6" hidden="1" customHeight="1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5">
        <f t="shared" si="216"/>
        <v>4.288397837837838</v>
      </c>
      <c r="P2312" s="6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10">
        <f t="shared" si="220"/>
        <v>41324.79415509259</v>
      </c>
      <c r="T2312" s="10">
        <f t="shared" si="221"/>
        <v>41354.752488425926</v>
      </c>
    </row>
    <row r="2313" spans="1:20" ht="42.6" hidden="1" customHeight="1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5">
        <f t="shared" si="216"/>
        <v>1.0411111111111111</v>
      </c>
      <c r="P2313" s="6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10">
        <f t="shared" si="220"/>
        <v>41736.004502314812</v>
      </c>
      <c r="T2313" s="10">
        <f t="shared" si="221"/>
        <v>41766.004502314812</v>
      </c>
    </row>
    <row r="2314" spans="1:20" ht="42.6" hidden="1" customHeight="1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5">
        <f t="shared" si="216"/>
        <v>1.0786666666666667</v>
      </c>
      <c r="P2314" s="6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10">
        <f t="shared" si="220"/>
        <v>41716.632847222223</v>
      </c>
      <c r="T2314" s="10">
        <f t="shared" si="221"/>
        <v>41747.958333333336</v>
      </c>
    </row>
    <row r="2315" spans="1:20" ht="42.6" hidden="1" customHeight="1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5">
        <f t="shared" si="216"/>
        <v>1.7584040000000001</v>
      </c>
      <c r="P2315" s="6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10">
        <f t="shared" si="220"/>
        <v>41002.958634259259</v>
      </c>
      <c r="T2315" s="10">
        <f t="shared" si="221"/>
        <v>41032.958634259259</v>
      </c>
    </row>
    <row r="2316" spans="1:20" ht="42.6" hidden="1" customHeight="1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5">
        <f t="shared" si="216"/>
        <v>1.5697000000000001</v>
      </c>
      <c r="P2316" s="6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10">
        <f t="shared" si="220"/>
        <v>41037.551585648151</v>
      </c>
      <c r="T2316" s="10">
        <f t="shared" si="221"/>
        <v>41067.551585648151</v>
      </c>
    </row>
    <row r="2317" spans="1:20" ht="42.6" hidden="1" customHeight="1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5">
        <f t="shared" si="216"/>
        <v>1.026</v>
      </c>
      <c r="P2317" s="6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10">
        <f t="shared" si="220"/>
        <v>41004.72619212963</v>
      </c>
      <c r="T2317" s="10">
        <f t="shared" si="221"/>
        <v>41034.72619212963</v>
      </c>
    </row>
    <row r="2318" spans="1:20" ht="42.6" hidden="1" customHeight="1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5">
        <f t="shared" si="216"/>
        <v>1.0404266666666666</v>
      </c>
      <c r="P2318" s="6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10">
        <f t="shared" si="220"/>
        <v>40079.725115740745</v>
      </c>
      <c r="T2318" s="10">
        <f t="shared" si="221"/>
        <v>40156.76666666667</v>
      </c>
    </row>
    <row r="2319" spans="1:20" ht="42.6" hidden="1" customHeight="1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5">
        <f t="shared" si="216"/>
        <v>1.04</v>
      </c>
      <c r="P2319" s="6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10">
        <f t="shared" si="220"/>
        <v>40192.542233796295</v>
      </c>
      <c r="T2319" s="10">
        <f t="shared" si="221"/>
        <v>40224.208333333336</v>
      </c>
    </row>
    <row r="2320" spans="1:20" ht="42.6" hidden="1" customHeight="1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5">
        <f t="shared" si="216"/>
        <v>1.2105999999999999</v>
      </c>
      <c r="P2320" s="6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10">
        <f t="shared" si="220"/>
        <v>40050.643680555557</v>
      </c>
      <c r="T2320" s="10">
        <f t="shared" si="221"/>
        <v>40082.165972222225</v>
      </c>
    </row>
    <row r="2321" spans="1:20" ht="42.6" hidden="1" customHeight="1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5">
        <f t="shared" si="216"/>
        <v>1.077</v>
      </c>
      <c r="P2321" s="6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10">
        <f t="shared" si="220"/>
        <v>41593.082002314812</v>
      </c>
      <c r="T2321" s="10">
        <f t="shared" si="221"/>
        <v>41623.082002314812</v>
      </c>
    </row>
    <row r="2322" spans="1:20" ht="42.6" hidden="1" customHeight="1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5">
        <f t="shared" si="216"/>
        <v>1.0866</v>
      </c>
      <c r="P2322" s="6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10">
        <f t="shared" si="220"/>
        <v>41696.817129629628</v>
      </c>
      <c r="T2322" s="10">
        <f t="shared" si="221"/>
        <v>41731.775462962964</v>
      </c>
    </row>
    <row r="2323" spans="1:20" ht="42.6" hidden="1" customHeight="1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5">
        <f t="shared" si="216"/>
        <v>0.39120962394619685</v>
      </c>
      <c r="P2323" s="6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0">
        <f t="shared" si="220"/>
        <v>42799.260428240741</v>
      </c>
      <c r="T2323" s="10">
        <f t="shared" si="221"/>
        <v>42829.21876157407</v>
      </c>
    </row>
    <row r="2324" spans="1:20" ht="42.6" hidden="1" customHeight="1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5">
        <f t="shared" si="216"/>
        <v>3.1481481481481478E-2</v>
      </c>
      <c r="P2324" s="6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0">
        <f t="shared" si="220"/>
        <v>42804.895474537043</v>
      </c>
      <c r="T2324" s="10">
        <f t="shared" si="221"/>
        <v>42834.853807870371</v>
      </c>
    </row>
    <row r="2325" spans="1:20" ht="42.6" hidden="1" customHeight="1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5">
        <f t="shared" si="216"/>
        <v>0.48</v>
      </c>
      <c r="P2325" s="6">
        <f t="shared" si="217"/>
        <v>30</v>
      </c>
      <c r="Q2325" t="str">
        <f t="shared" si="218"/>
        <v>food</v>
      </c>
      <c r="R2325" t="str">
        <f t="shared" si="219"/>
        <v>small batch</v>
      </c>
      <c r="S2325" s="10">
        <f t="shared" si="220"/>
        <v>42807.755173611105</v>
      </c>
      <c r="T2325" s="10">
        <f t="shared" si="221"/>
        <v>42814.755173611105</v>
      </c>
    </row>
    <row r="2326" spans="1:20" ht="42.6" hidden="1" customHeight="1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5">
        <f t="shared" si="216"/>
        <v>0.20733333333333334</v>
      </c>
      <c r="P2326" s="6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0">
        <f t="shared" si="220"/>
        <v>42790.885243055556</v>
      </c>
      <c r="T2326" s="10">
        <f t="shared" si="221"/>
        <v>42820.843576388885</v>
      </c>
    </row>
    <row r="2327" spans="1:20" ht="42.6" hidden="1" customHeight="1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5">
        <f t="shared" si="216"/>
        <v>0.08</v>
      </c>
      <c r="P2327" s="6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0">
        <f t="shared" si="220"/>
        <v>42794.022349537037</v>
      </c>
      <c r="T2327" s="10">
        <f t="shared" si="221"/>
        <v>42823.980682870373</v>
      </c>
    </row>
    <row r="2328" spans="1:20" ht="42.6" hidden="1" customHeight="1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5">
        <f t="shared" si="216"/>
        <v>7.1999999999999998E-3</v>
      </c>
      <c r="P2328" s="6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0">
        <f t="shared" si="220"/>
        <v>42804.034120370372</v>
      </c>
      <c r="T2328" s="10">
        <f t="shared" si="221"/>
        <v>42855.708333333328</v>
      </c>
    </row>
    <row r="2329" spans="1:20" ht="42.6" hidden="1" customHeight="1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5">
        <f t="shared" si="216"/>
        <v>5.2609431428571432</v>
      </c>
      <c r="P2329" s="6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10">
        <f t="shared" si="220"/>
        <v>41842.917129629634</v>
      </c>
      <c r="T2329" s="10">
        <f t="shared" si="221"/>
        <v>41877.917129629634</v>
      </c>
    </row>
    <row r="2330" spans="1:20" ht="42.6" hidden="1" customHeight="1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5">
        <f t="shared" si="216"/>
        <v>2.5445000000000002</v>
      </c>
      <c r="P2330" s="6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10">
        <f t="shared" si="220"/>
        <v>42139.781678240746</v>
      </c>
      <c r="T2330" s="10">
        <f t="shared" si="221"/>
        <v>42169.781678240746</v>
      </c>
    </row>
    <row r="2331" spans="1:20" ht="42.6" hidden="1" customHeight="1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5">
        <f t="shared" si="216"/>
        <v>1.0591999999999999</v>
      </c>
      <c r="P2331" s="6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10">
        <f t="shared" si="220"/>
        <v>41807.624374999999</v>
      </c>
      <c r="T2331" s="10">
        <f t="shared" si="221"/>
        <v>41837.624374999999</v>
      </c>
    </row>
    <row r="2332" spans="1:20" ht="42.6" hidden="1" customHeight="1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5">
        <f t="shared" si="216"/>
        <v>1.0242285714285715</v>
      </c>
      <c r="P2332" s="6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10">
        <f t="shared" si="220"/>
        <v>42332.89980324074</v>
      </c>
      <c r="T2332" s="10">
        <f t="shared" si="221"/>
        <v>42363</v>
      </c>
    </row>
    <row r="2333" spans="1:20" ht="42.6" hidden="1" customHeight="1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5">
        <f t="shared" si="216"/>
        <v>1.4431375</v>
      </c>
      <c r="P2333" s="6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10">
        <f t="shared" si="220"/>
        <v>41839.005671296298</v>
      </c>
      <c r="T2333" s="10">
        <f t="shared" si="221"/>
        <v>41869.005671296298</v>
      </c>
    </row>
    <row r="2334" spans="1:20" ht="42.6" hidden="1" customHeight="1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5">
        <f t="shared" si="216"/>
        <v>1.06308</v>
      </c>
      <c r="P2334" s="6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10">
        <f t="shared" si="220"/>
        <v>42011.628136574072</v>
      </c>
      <c r="T2334" s="10">
        <f t="shared" si="221"/>
        <v>42041.628136574072</v>
      </c>
    </row>
    <row r="2335" spans="1:20" ht="42.6" hidden="1" customHeight="1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5">
        <f t="shared" si="216"/>
        <v>2.1216666666666666</v>
      </c>
      <c r="P2335" s="6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10">
        <f t="shared" si="220"/>
        <v>41767.650347222225</v>
      </c>
      <c r="T2335" s="10">
        <f t="shared" si="221"/>
        <v>41788.743055555555</v>
      </c>
    </row>
    <row r="2336" spans="1:20" ht="42.6" hidden="1" customHeight="1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5">
        <f t="shared" si="216"/>
        <v>1.0195000000000001</v>
      </c>
      <c r="P2336" s="6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10">
        <f t="shared" si="220"/>
        <v>41918.670115740737</v>
      </c>
      <c r="T2336" s="10">
        <f t="shared" si="221"/>
        <v>41948.731944444444</v>
      </c>
    </row>
    <row r="2337" spans="1:20" ht="42.6" hidden="1" customHeight="1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5">
        <f t="shared" si="216"/>
        <v>1.0227200000000001</v>
      </c>
      <c r="P2337" s="6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10">
        <f t="shared" si="220"/>
        <v>41771.572256944448</v>
      </c>
      <c r="T2337" s="10">
        <f t="shared" si="221"/>
        <v>41801.572256944448</v>
      </c>
    </row>
    <row r="2338" spans="1:20" ht="42.6" hidden="1" customHeight="1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5">
        <f t="shared" si="216"/>
        <v>5.2073254999999996</v>
      </c>
      <c r="P2338" s="6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10">
        <f t="shared" si="220"/>
        <v>41666.924710648149</v>
      </c>
      <c r="T2338" s="10">
        <f t="shared" si="221"/>
        <v>41706.924710648149</v>
      </c>
    </row>
    <row r="2339" spans="1:20" ht="42.6" hidden="1" customHeight="1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5">
        <f t="shared" si="216"/>
        <v>1.1065833333333333</v>
      </c>
      <c r="P2339" s="6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10">
        <f t="shared" si="220"/>
        <v>41786.640543981484</v>
      </c>
      <c r="T2339" s="10">
        <f t="shared" si="221"/>
        <v>41816.640543981484</v>
      </c>
    </row>
    <row r="2340" spans="1:20" ht="42.6" hidden="1" customHeight="1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5">
        <f t="shared" si="216"/>
        <v>1.0114333333333334</v>
      </c>
      <c r="P2340" s="6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10">
        <f t="shared" si="220"/>
        <v>41789.896805555552</v>
      </c>
      <c r="T2340" s="10">
        <f t="shared" si="221"/>
        <v>41819.896805555552</v>
      </c>
    </row>
    <row r="2341" spans="1:20" ht="42.6" hidden="1" customHeight="1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5">
        <f t="shared" si="216"/>
        <v>2.9420799999999998</v>
      </c>
      <c r="P2341" s="6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10">
        <f t="shared" si="220"/>
        <v>42692.79987268518</v>
      </c>
      <c r="T2341" s="10">
        <f t="shared" si="221"/>
        <v>42723.332638888889</v>
      </c>
    </row>
    <row r="2342" spans="1:20" ht="42.6" hidden="1" customHeight="1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5">
        <f t="shared" si="216"/>
        <v>1.0577749999999999</v>
      </c>
      <c r="P2342" s="6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10">
        <f t="shared" si="220"/>
        <v>42643.642800925925</v>
      </c>
      <c r="T2342" s="10">
        <f t="shared" si="221"/>
        <v>42673.642800925925</v>
      </c>
    </row>
    <row r="2343" spans="1:20" ht="42.6" hidden="1" customHeight="1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5">
        <f t="shared" si="216"/>
        <v>0</v>
      </c>
      <c r="P2343" s="6" t="e">
        <f t="shared" si="217"/>
        <v>#DIV/0!</v>
      </c>
      <c r="Q2343" t="str">
        <f t="shared" si="218"/>
        <v>technology</v>
      </c>
      <c r="R2343" t="str">
        <f t="shared" si="219"/>
        <v>web</v>
      </c>
      <c r="S2343" s="10">
        <f t="shared" si="220"/>
        <v>42167.813703703709</v>
      </c>
      <c r="T2343" s="10">
        <f t="shared" si="221"/>
        <v>42197.813703703709</v>
      </c>
    </row>
    <row r="2344" spans="1:20" ht="42.6" hidden="1" customHeight="1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5">
        <f t="shared" si="216"/>
        <v>0</v>
      </c>
      <c r="P2344" s="6" t="e">
        <f t="shared" si="217"/>
        <v>#DIV/0!</v>
      </c>
      <c r="Q2344" t="str">
        <f t="shared" si="218"/>
        <v>technology</v>
      </c>
      <c r="R2344" t="str">
        <f t="shared" si="219"/>
        <v>web</v>
      </c>
      <c r="S2344" s="10">
        <f t="shared" si="220"/>
        <v>41897.702199074076</v>
      </c>
      <c r="T2344" s="10">
        <f t="shared" si="221"/>
        <v>41918.208333333336</v>
      </c>
    </row>
    <row r="2345" spans="1:20" ht="42.6" hidden="1" customHeight="1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5">
        <f t="shared" si="216"/>
        <v>0.03</v>
      </c>
      <c r="P2345" s="6">
        <f t="shared" si="217"/>
        <v>300</v>
      </c>
      <c r="Q2345" t="str">
        <f t="shared" si="218"/>
        <v>technology</v>
      </c>
      <c r="R2345" t="str">
        <f t="shared" si="219"/>
        <v>web</v>
      </c>
      <c r="S2345" s="10">
        <f t="shared" si="220"/>
        <v>42327.825289351851</v>
      </c>
      <c r="T2345" s="10">
        <f t="shared" si="221"/>
        <v>42377.82430555555</v>
      </c>
    </row>
    <row r="2346" spans="1:20" ht="42.6" hidden="1" customHeight="1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5">
        <f t="shared" si="216"/>
        <v>1E-3</v>
      </c>
      <c r="P2346" s="6">
        <f t="shared" si="217"/>
        <v>1</v>
      </c>
      <c r="Q2346" t="str">
        <f t="shared" si="218"/>
        <v>technology</v>
      </c>
      <c r="R2346" t="str">
        <f t="shared" si="219"/>
        <v>web</v>
      </c>
      <c r="S2346" s="10">
        <f t="shared" si="220"/>
        <v>42515.727650462963</v>
      </c>
      <c r="T2346" s="10">
        <f t="shared" si="221"/>
        <v>42545.727650462963</v>
      </c>
    </row>
    <row r="2347" spans="1:20" ht="42.6" hidden="1" customHeight="1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5">
        <f t="shared" si="216"/>
        <v>0</v>
      </c>
      <c r="P2347" s="6" t="e">
        <f t="shared" si="217"/>
        <v>#DIV/0!</v>
      </c>
      <c r="Q2347" t="str">
        <f t="shared" si="218"/>
        <v>technology</v>
      </c>
      <c r="R2347" t="str">
        <f t="shared" si="219"/>
        <v>web</v>
      </c>
      <c r="S2347" s="10">
        <f t="shared" si="220"/>
        <v>42060.001805555556</v>
      </c>
      <c r="T2347" s="10">
        <f t="shared" si="221"/>
        <v>42094.985416666663</v>
      </c>
    </row>
    <row r="2348" spans="1:20" ht="42.6" hidden="1" customHeight="1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5">
        <f t="shared" si="216"/>
        <v>6.4999999999999997E-4</v>
      </c>
      <c r="P2348" s="6">
        <f t="shared" si="217"/>
        <v>13</v>
      </c>
      <c r="Q2348" t="str">
        <f t="shared" si="218"/>
        <v>technology</v>
      </c>
      <c r="R2348" t="str">
        <f t="shared" si="219"/>
        <v>web</v>
      </c>
      <c r="S2348" s="10">
        <f t="shared" si="220"/>
        <v>42615.79896990741</v>
      </c>
      <c r="T2348" s="10">
        <f t="shared" si="221"/>
        <v>42660.79896990741</v>
      </c>
    </row>
    <row r="2349" spans="1:20" ht="42.6" hidden="1" customHeight="1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5">
        <f t="shared" si="216"/>
        <v>1.4999999999999999E-2</v>
      </c>
      <c r="P2349" s="6">
        <f t="shared" si="217"/>
        <v>15</v>
      </c>
      <c r="Q2349" t="str">
        <f t="shared" si="218"/>
        <v>technology</v>
      </c>
      <c r="R2349" t="str">
        <f t="shared" si="219"/>
        <v>web</v>
      </c>
      <c r="S2349" s="10">
        <f t="shared" si="220"/>
        <v>42577.607361111113</v>
      </c>
      <c r="T2349" s="10">
        <f t="shared" si="221"/>
        <v>42607.607361111113</v>
      </c>
    </row>
    <row r="2350" spans="1:20" ht="42.6" hidden="1" customHeight="1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5">
        <f t="shared" si="216"/>
        <v>3.8571428571428572E-3</v>
      </c>
      <c r="P2350" s="6">
        <f t="shared" si="217"/>
        <v>54</v>
      </c>
      <c r="Q2350" t="str">
        <f t="shared" si="218"/>
        <v>technology</v>
      </c>
      <c r="R2350" t="str">
        <f t="shared" si="219"/>
        <v>web</v>
      </c>
      <c r="S2350" s="10">
        <f t="shared" si="220"/>
        <v>42360.932152777779</v>
      </c>
      <c r="T2350" s="10">
        <f t="shared" si="221"/>
        <v>42420.932152777779</v>
      </c>
    </row>
    <row r="2351" spans="1:20" ht="42.6" hidden="1" customHeight="1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5">
        <f t="shared" si="216"/>
        <v>0</v>
      </c>
      <c r="P2351" s="6" t="e">
        <f t="shared" si="217"/>
        <v>#DIV/0!</v>
      </c>
      <c r="Q2351" t="str">
        <f t="shared" si="218"/>
        <v>technology</v>
      </c>
      <c r="R2351" t="str">
        <f t="shared" si="219"/>
        <v>web</v>
      </c>
      <c r="S2351" s="10">
        <f t="shared" si="220"/>
        <v>42198.775787037041</v>
      </c>
      <c r="T2351" s="10">
        <f t="shared" si="221"/>
        <v>42227.775787037041</v>
      </c>
    </row>
    <row r="2352" spans="1:20" ht="42.6" hidden="1" customHeight="1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5">
        <f t="shared" si="216"/>
        <v>0</v>
      </c>
      <c r="P2352" s="6" t="e">
        <f t="shared" si="217"/>
        <v>#DIV/0!</v>
      </c>
      <c r="Q2352" t="str">
        <f t="shared" si="218"/>
        <v>technology</v>
      </c>
      <c r="R2352" t="str">
        <f t="shared" si="219"/>
        <v>web</v>
      </c>
      <c r="S2352" s="10">
        <f t="shared" si="220"/>
        <v>42708.842245370368</v>
      </c>
      <c r="T2352" s="10">
        <f t="shared" si="221"/>
        <v>42738.842245370368</v>
      </c>
    </row>
    <row r="2353" spans="1:20" ht="42.6" hidden="1" customHeight="1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5">
        <f t="shared" si="216"/>
        <v>5.7142857142857143E-3</v>
      </c>
      <c r="P2353" s="6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0">
        <f t="shared" si="220"/>
        <v>42094.101145833338</v>
      </c>
      <c r="T2353" s="10">
        <f t="shared" si="221"/>
        <v>42124.101145833338</v>
      </c>
    </row>
    <row r="2354" spans="1:20" ht="42.6" hidden="1" customHeight="1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5">
        <f t="shared" si="216"/>
        <v>0</v>
      </c>
      <c r="P2354" s="6" t="e">
        <f t="shared" si="217"/>
        <v>#DIV/0!</v>
      </c>
      <c r="Q2354" t="str">
        <f t="shared" si="218"/>
        <v>technology</v>
      </c>
      <c r="R2354" t="str">
        <f t="shared" si="219"/>
        <v>web</v>
      </c>
      <c r="S2354" s="10">
        <f t="shared" si="220"/>
        <v>42101.633703703701</v>
      </c>
      <c r="T2354" s="10">
        <f t="shared" si="221"/>
        <v>42161.633703703701</v>
      </c>
    </row>
    <row r="2355" spans="1:20" ht="42.6" hidden="1" customHeight="1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5">
        <f t="shared" si="216"/>
        <v>0</v>
      </c>
      <c r="P2355" s="6" t="e">
        <f t="shared" si="217"/>
        <v>#DIV/0!</v>
      </c>
      <c r="Q2355" t="str">
        <f t="shared" si="218"/>
        <v>technology</v>
      </c>
      <c r="R2355" t="str">
        <f t="shared" si="219"/>
        <v>web</v>
      </c>
      <c r="S2355" s="10">
        <f t="shared" si="220"/>
        <v>42103.676180555558</v>
      </c>
      <c r="T2355" s="10">
        <f t="shared" si="221"/>
        <v>42115.676180555558</v>
      </c>
    </row>
    <row r="2356" spans="1:20" ht="42.6" hidden="1" customHeight="1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5">
        <f t="shared" si="216"/>
        <v>7.1428571428571429E-4</v>
      </c>
      <c r="P2356" s="6">
        <f t="shared" si="217"/>
        <v>25</v>
      </c>
      <c r="Q2356" t="str">
        <f t="shared" si="218"/>
        <v>technology</v>
      </c>
      <c r="R2356" t="str">
        <f t="shared" si="219"/>
        <v>web</v>
      </c>
      <c r="S2356" s="10">
        <f t="shared" si="220"/>
        <v>41954.722916666666</v>
      </c>
      <c r="T2356" s="10">
        <f t="shared" si="221"/>
        <v>42014.722916666666</v>
      </c>
    </row>
    <row r="2357" spans="1:20" ht="42.6" hidden="1" customHeight="1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5">
        <f t="shared" si="216"/>
        <v>6.875E-3</v>
      </c>
      <c r="P2357" s="6">
        <f t="shared" si="217"/>
        <v>27.5</v>
      </c>
      <c r="Q2357" t="str">
        <f t="shared" si="218"/>
        <v>technology</v>
      </c>
      <c r="R2357" t="str">
        <f t="shared" si="219"/>
        <v>web</v>
      </c>
      <c r="S2357" s="10">
        <f t="shared" si="220"/>
        <v>42096.918240740735</v>
      </c>
      <c r="T2357" s="10">
        <f t="shared" si="221"/>
        <v>42126.918240740735</v>
      </c>
    </row>
    <row r="2358" spans="1:20" ht="42.6" hidden="1" customHeight="1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5">
        <f t="shared" si="216"/>
        <v>0</v>
      </c>
      <c r="P2358" s="6" t="e">
        <f t="shared" si="217"/>
        <v>#DIV/0!</v>
      </c>
      <c r="Q2358" t="str">
        <f t="shared" si="218"/>
        <v>technology</v>
      </c>
      <c r="R2358" t="str">
        <f t="shared" si="219"/>
        <v>web</v>
      </c>
      <c r="S2358" s="10">
        <f t="shared" si="220"/>
        <v>42130.78361111111</v>
      </c>
      <c r="T2358" s="10">
        <f t="shared" si="221"/>
        <v>42160.78361111111</v>
      </c>
    </row>
    <row r="2359" spans="1:20" ht="42.6" hidden="1" customHeight="1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5">
        <f t="shared" si="216"/>
        <v>0</v>
      </c>
      <c r="P2359" s="6" t="e">
        <f t="shared" si="217"/>
        <v>#DIV/0!</v>
      </c>
      <c r="Q2359" t="str">
        <f t="shared" si="218"/>
        <v>technology</v>
      </c>
      <c r="R2359" t="str">
        <f t="shared" si="219"/>
        <v>web</v>
      </c>
      <c r="S2359" s="10">
        <f t="shared" si="220"/>
        <v>42264.620115740734</v>
      </c>
      <c r="T2359" s="10">
        <f t="shared" si="221"/>
        <v>42294.620115740734</v>
      </c>
    </row>
    <row r="2360" spans="1:20" ht="42.6" hidden="1" customHeight="1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5">
        <f t="shared" si="216"/>
        <v>0</v>
      </c>
      <c r="P2360" s="6" t="e">
        <f t="shared" si="217"/>
        <v>#DIV/0!</v>
      </c>
      <c r="Q2360" t="str">
        <f t="shared" si="218"/>
        <v>technology</v>
      </c>
      <c r="R2360" t="str">
        <f t="shared" si="219"/>
        <v>web</v>
      </c>
      <c r="S2360" s="10">
        <f t="shared" si="220"/>
        <v>41978.930972222224</v>
      </c>
      <c r="T2360" s="10">
        <f t="shared" si="221"/>
        <v>42035.027083333334</v>
      </c>
    </row>
    <row r="2361" spans="1:20" ht="42.6" hidden="1" customHeight="1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5">
        <f t="shared" si="216"/>
        <v>0.14680000000000001</v>
      </c>
      <c r="P2361" s="6">
        <f t="shared" si="217"/>
        <v>367</v>
      </c>
      <c r="Q2361" t="str">
        <f t="shared" si="218"/>
        <v>technology</v>
      </c>
      <c r="R2361" t="str">
        <f t="shared" si="219"/>
        <v>web</v>
      </c>
      <c r="S2361" s="10">
        <f t="shared" si="220"/>
        <v>42159.649583333332</v>
      </c>
      <c r="T2361" s="10">
        <f t="shared" si="221"/>
        <v>42219.649583333332</v>
      </c>
    </row>
    <row r="2362" spans="1:20" ht="42.6" hidden="1" customHeight="1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5">
        <f t="shared" si="216"/>
        <v>4.0000000000000002E-4</v>
      </c>
      <c r="P2362" s="6">
        <f t="shared" si="217"/>
        <v>2</v>
      </c>
      <c r="Q2362" t="str">
        <f t="shared" si="218"/>
        <v>technology</v>
      </c>
      <c r="R2362" t="str">
        <f t="shared" si="219"/>
        <v>web</v>
      </c>
      <c r="S2362" s="10">
        <f t="shared" si="220"/>
        <v>42377.70694444445</v>
      </c>
      <c r="T2362" s="10">
        <f t="shared" si="221"/>
        <v>42407.70694444445</v>
      </c>
    </row>
    <row r="2363" spans="1:20" ht="42.6" hidden="1" customHeight="1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5">
        <f t="shared" si="216"/>
        <v>0</v>
      </c>
      <c r="P2363" s="6" t="e">
        <f t="shared" si="217"/>
        <v>#DIV/0!</v>
      </c>
      <c r="Q2363" t="str">
        <f t="shared" si="218"/>
        <v>technology</v>
      </c>
      <c r="R2363" t="str">
        <f t="shared" si="219"/>
        <v>web</v>
      </c>
      <c r="S2363" s="10">
        <f t="shared" si="220"/>
        <v>42466.858888888892</v>
      </c>
      <c r="T2363" s="10">
        <f t="shared" si="221"/>
        <v>42490.916666666672</v>
      </c>
    </row>
    <row r="2364" spans="1:20" ht="42.6" hidden="1" customHeight="1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5">
        <f t="shared" si="216"/>
        <v>0.2857142857142857</v>
      </c>
      <c r="P2364" s="6">
        <f t="shared" si="217"/>
        <v>60</v>
      </c>
      <c r="Q2364" t="str">
        <f t="shared" si="218"/>
        <v>technology</v>
      </c>
      <c r="R2364" t="str">
        <f t="shared" si="219"/>
        <v>web</v>
      </c>
      <c r="S2364" s="10">
        <f t="shared" si="220"/>
        <v>41954.688310185185</v>
      </c>
      <c r="T2364" s="10">
        <f t="shared" si="221"/>
        <v>41984.688310185185</v>
      </c>
    </row>
    <row r="2365" spans="1:20" ht="42.6" hidden="1" customHeight="1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5">
        <f t="shared" si="216"/>
        <v>0</v>
      </c>
      <c r="P2365" s="6" t="e">
        <f t="shared" si="217"/>
        <v>#DIV/0!</v>
      </c>
      <c r="Q2365" t="str">
        <f t="shared" si="218"/>
        <v>technology</v>
      </c>
      <c r="R2365" t="str">
        <f t="shared" si="219"/>
        <v>web</v>
      </c>
      <c r="S2365" s="10">
        <f t="shared" si="220"/>
        <v>42322.011574074073</v>
      </c>
      <c r="T2365" s="10">
        <f t="shared" si="221"/>
        <v>42367.011574074073</v>
      </c>
    </row>
    <row r="2366" spans="1:20" ht="42.6" hidden="1" customHeight="1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5">
        <f t="shared" si="216"/>
        <v>0</v>
      </c>
      <c r="P2366" s="6" t="e">
        <f t="shared" si="217"/>
        <v>#DIV/0!</v>
      </c>
      <c r="Q2366" t="str">
        <f t="shared" si="218"/>
        <v>technology</v>
      </c>
      <c r="R2366" t="str">
        <f t="shared" si="219"/>
        <v>web</v>
      </c>
      <c r="S2366" s="10">
        <f t="shared" si="220"/>
        <v>42248.934675925921</v>
      </c>
      <c r="T2366" s="10">
        <f t="shared" si="221"/>
        <v>42303.934675925921</v>
      </c>
    </row>
    <row r="2367" spans="1:20" ht="42.6" hidden="1" customHeight="1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5">
        <f t="shared" si="216"/>
        <v>0</v>
      </c>
      <c r="P2367" s="6" t="e">
        <f t="shared" si="217"/>
        <v>#DIV/0!</v>
      </c>
      <c r="Q2367" t="str">
        <f t="shared" si="218"/>
        <v>technology</v>
      </c>
      <c r="R2367" t="str">
        <f t="shared" si="219"/>
        <v>web</v>
      </c>
      <c r="S2367" s="10">
        <f t="shared" si="220"/>
        <v>42346.736400462964</v>
      </c>
      <c r="T2367" s="10">
        <f t="shared" si="221"/>
        <v>42386.958333333328</v>
      </c>
    </row>
    <row r="2368" spans="1:20" ht="42.6" hidden="1" customHeight="1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5">
        <f t="shared" si="216"/>
        <v>0.1052</v>
      </c>
      <c r="P2368" s="6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0">
        <f t="shared" si="220"/>
        <v>42268.531631944439</v>
      </c>
      <c r="T2368" s="10">
        <f t="shared" si="221"/>
        <v>42298.531631944439</v>
      </c>
    </row>
    <row r="2369" spans="1:20" ht="42.6" hidden="1" customHeight="1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5">
        <f t="shared" si="216"/>
        <v>1.34E-2</v>
      </c>
      <c r="P2369" s="6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0">
        <f t="shared" si="220"/>
        <v>42425.970092592594</v>
      </c>
      <c r="T2369" s="10">
        <f t="shared" si="221"/>
        <v>42485.928425925929</v>
      </c>
    </row>
    <row r="2370" spans="1:20" ht="42.6" hidden="1" customHeight="1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5">
        <f t="shared" si="216"/>
        <v>2.5000000000000001E-3</v>
      </c>
      <c r="P2370" s="6">
        <f t="shared" si="217"/>
        <v>50</v>
      </c>
      <c r="Q2370" t="str">
        <f t="shared" si="218"/>
        <v>technology</v>
      </c>
      <c r="R2370" t="str">
        <f t="shared" si="219"/>
        <v>web</v>
      </c>
      <c r="S2370" s="10">
        <f t="shared" si="220"/>
        <v>42063.721817129626</v>
      </c>
      <c r="T2370" s="10">
        <f t="shared" si="221"/>
        <v>42108.680150462969</v>
      </c>
    </row>
    <row r="2371" spans="1:20" ht="42.6" hidden="1" customHeight="1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5">
        <f t="shared" ref="O2371:O2434" si="222">E2371/D2371</f>
        <v>0</v>
      </c>
      <c r="P2371" s="6" t="e">
        <f t="shared" ref="P2371:P2434" si="223">E2371/L2371</f>
        <v>#DIV/0!</v>
      </c>
      <c r="Q2371" t="str">
        <f t="shared" ref="Q2371:Q2434" si="224">LEFT(N2371,(FIND("/",N2371))-1)</f>
        <v>technology</v>
      </c>
      <c r="R2371" t="str">
        <f t="shared" ref="R2371:R2434" si="225">RIGHT(N2371,LEN(N2371)-FIND("/",N2371))</f>
        <v>web</v>
      </c>
      <c r="S2371" s="10">
        <f t="shared" ref="S2371:S2434" si="226">(((J2371/60)/60)/24)+DATE(1970,1,1)</f>
        <v>42380.812627314815</v>
      </c>
      <c r="T2371" s="10">
        <f t="shared" ref="T2371:T2434" si="227">(((I2371/60)/60)/24)+DATE(1970,1,1)</f>
        <v>42410.812627314815</v>
      </c>
    </row>
    <row r="2372" spans="1:20" ht="42.6" hidden="1" customHeight="1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5">
        <f t="shared" si="222"/>
        <v>3.2799999999999999E-3</v>
      </c>
      <c r="P2372" s="6">
        <f t="shared" si="223"/>
        <v>20.5</v>
      </c>
      <c r="Q2372" t="str">
        <f t="shared" si="224"/>
        <v>technology</v>
      </c>
      <c r="R2372" t="str">
        <f t="shared" si="225"/>
        <v>web</v>
      </c>
      <c r="S2372" s="10">
        <f t="shared" si="226"/>
        <v>41961.18913194444</v>
      </c>
      <c r="T2372" s="10">
        <f t="shared" si="227"/>
        <v>41991.18913194444</v>
      </c>
    </row>
    <row r="2373" spans="1:20" ht="42.6" hidden="1" customHeight="1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5">
        <f t="shared" si="222"/>
        <v>0</v>
      </c>
      <c r="P2373" s="6" t="e">
        <f t="shared" si="223"/>
        <v>#DIV/0!</v>
      </c>
      <c r="Q2373" t="str">
        <f t="shared" si="224"/>
        <v>technology</v>
      </c>
      <c r="R2373" t="str">
        <f t="shared" si="225"/>
        <v>web</v>
      </c>
      <c r="S2373" s="10">
        <f t="shared" si="226"/>
        <v>42150.777731481481</v>
      </c>
      <c r="T2373" s="10">
        <f t="shared" si="227"/>
        <v>42180.777731481481</v>
      </c>
    </row>
    <row r="2374" spans="1:20" ht="42.6" hidden="1" customHeight="1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5">
        <f t="shared" si="222"/>
        <v>3.272727272727273E-2</v>
      </c>
      <c r="P2374" s="6">
        <f t="shared" si="223"/>
        <v>30</v>
      </c>
      <c r="Q2374" t="str">
        <f t="shared" si="224"/>
        <v>technology</v>
      </c>
      <c r="R2374" t="str">
        <f t="shared" si="225"/>
        <v>web</v>
      </c>
      <c r="S2374" s="10">
        <f t="shared" si="226"/>
        <v>42088.069108796291</v>
      </c>
      <c r="T2374" s="10">
        <f t="shared" si="227"/>
        <v>42118.069108796291</v>
      </c>
    </row>
    <row r="2375" spans="1:20" ht="42.6" hidden="1" customHeight="1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5">
        <f t="shared" si="222"/>
        <v>5.8823529411764708E-5</v>
      </c>
      <c r="P2375" s="6">
        <f t="shared" si="223"/>
        <v>50</v>
      </c>
      <c r="Q2375" t="str">
        <f t="shared" si="224"/>
        <v>technology</v>
      </c>
      <c r="R2375" t="str">
        <f t="shared" si="225"/>
        <v>web</v>
      </c>
      <c r="S2375" s="10">
        <f t="shared" si="226"/>
        <v>42215.662314814821</v>
      </c>
      <c r="T2375" s="10">
        <f t="shared" si="227"/>
        <v>42245.662314814821</v>
      </c>
    </row>
    <row r="2376" spans="1:20" ht="42.6" hidden="1" customHeight="1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5">
        <f t="shared" si="222"/>
        <v>4.5454545454545455E-4</v>
      </c>
      <c r="P2376" s="6">
        <f t="shared" si="223"/>
        <v>10</v>
      </c>
      <c r="Q2376" t="str">
        <f t="shared" si="224"/>
        <v>technology</v>
      </c>
      <c r="R2376" t="str">
        <f t="shared" si="225"/>
        <v>web</v>
      </c>
      <c r="S2376" s="10">
        <f t="shared" si="226"/>
        <v>42017.843287037031</v>
      </c>
      <c r="T2376" s="10">
        <f t="shared" si="227"/>
        <v>42047.843287037031</v>
      </c>
    </row>
    <row r="2377" spans="1:20" ht="42.6" hidden="1" customHeight="1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5">
        <f t="shared" si="222"/>
        <v>0</v>
      </c>
      <c r="P2377" s="6" t="e">
        <f t="shared" si="223"/>
        <v>#DIV/0!</v>
      </c>
      <c r="Q2377" t="str">
        <f t="shared" si="224"/>
        <v>technology</v>
      </c>
      <c r="R2377" t="str">
        <f t="shared" si="225"/>
        <v>web</v>
      </c>
      <c r="S2377" s="10">
        <f t="shared" si="226"/>
        <v>42592.836076388892</v>
      </c>
      <c r="T2377" s="10">
        <f t="shared" si="227"/>
        <v>42622.836076388892</v>
      </c>
    </row>
    <row r="2378" spans="1:20" ht="42.6" hidden="1" customHeight="1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5">
        <f t="shared" si="222"/>
        <v>0.10877666666666666</v>
      </c>
      <c r="P2378" s="6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0">
        <f t="shared" si="226"/>
        <v>42318.925532407404</v>
      </c>
      <c r="T2378" s="10">
        <f t="shared" si="227"/>
        <v>42348.925532407404</v>
      </c>
    </row>
    <row r="2379" spans="1:20" ht="42.6" hidden="1" customHeight="1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5">
        <f t="shared" si="222"/>
        <v>0</v>
      </c>
      <c r="P2379" s="6" t="e">
        <f t="shared" si="223"/>
        <v>#DIV/0!</v>
      </c>
      <c r="Q2379" t="str">
        <f t="shared" si="224"/>
        <v>technology</v>
      </c>
      <c r="R2379" t="str">
        <f t="shared" si="225"/>
        <v>web</v>
      </c>
      <c r="S2379" s="10">
        <f t="shared" si="226"/>
        <v>42669.870173611111</v>
      </c>
      <c r="T2379" s="10">
        <f t="shared" si="227"/>
        <v>42699.911840277782</v>
      </c>
    </row>
    <row r="2380" spans="1:20" ht="42.6" hidden="1" customHeight="1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5">
        <f t="shared" si="222"/>
        <v>0</v>
      </c>
      <c r="P2380" s="6" t="e">
        <f t="shared" si="223"/>
        <v>#DIV/0!</v>
      </c>
      <c r="Q2380" t="str">
        <f t="shared" si="224"/>
        <v>technology</v>
      </c>
      <c r="R2380" t="str">
        <f t="shared" si="225"/>
        <v>web</v>
      </c>
      <c r="S2380" s="10">
        <f t="shared" si="226"/>
        <v>42213.013078703705</v>
      </c>
      <c r="T2380" s="10">
        <f t="shared" si="227"/>
        <v>42242.013078703705</v>
      </c>
    </row>
    <row r="2381" spans="1:20" ht="42.6" hidden="1" customHeight="1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5">
        <f t="shared" si="222"/>
        <v>0</v>
      </c>
      <c r="P2381" s="6" t="e">
        <f t="shared" si="223"/>
        <v>#DIV/0!</v>
      </c>
      <c r="Q2381" t="str">
        <f t="shared" si="224"/>
        <v>technology</v>
      </c>
      <c r="R2381" t="str">
        <f t="shared" si="225"/>
        <v>web</v>
      </c>
      <c r="S2381" s="10">
        <f t="shared" si="226"/>
        <v>42237.016388888893</v>
      </c>
      <c r="T2381" s="10">
        <f t="shared" si="227"/>
        <v>42282.016388888893</v>
      </c>
    </row>
    <row r="2382" spans="1:20" ht="42.6" hidden="1" customHeight="1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5">
        <f t="shared" si="222"/>
        <v>3.6666666666666666E-3</v>
      </c>
      <c r="P2382" s="6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0">
        <f t="shared" si="226"/>
        <v>42248.793310185181</v>
      </c>
      <c r="T2382" s="10">
        <f t="shared" si="227"/>
        <v>42278.793310185181</v>
      </c>
    </row>
    <row r="2383" spans="1:20" ht="42.6" hidden="1" customHeight="1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5">
        <f t="shared" si="222"/>
        <v>1.8193398957730169E-2</v>
      </c>
      <c r="P2383" s="6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0">
        <f t="shared" si="226"/>
        <v>42074.935740740737</v>
      </c>
      <c r="T2383" s="10">
        <f t="shared" si="227"/>
        <v>42104.935740740737</v>
      </c>
    </row>
    <row r="2384" spans="1:20" ht="42.6" hidden="1" customHeight="1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5">
        <f t="shared" si="222"/>
        <v>2.5000000000000001E-2</v>
      </c>
      <c r="P2384" s="6">
        <f t="shared" si="223"/>
        <v>37.5</v>
      </c>
      <c r="Q2384" t="str">
        <f t="shared" si="224"/>
        <v>technology</v>
      </c>
      <c r="R2384" t="str">
        <f t="shared" si="225"/>
        <v>web</v>
      </c>
      <c r="S2384" s="10">
        <f t="shared" si="226"/>
        <v>42195.187534722223</v>
      </c>
      <c r="T2384" s="10">
        <f t="shared" si="227"/>
        <v>42220.187534722223</v>
      </c>
    </row>
    <row r="2385" spans="1:20" ht="42.6" hidden="1" customHeight="1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5">
        <f t="shared" si="222"/>
        <v>4.3499999999999997E-2</v>
      </c>
      <c r="P2385" s="6">
        <f t="shared" si="223"/>
        <v>145</v>
      </c>
      <c r="Q2385" t="str">
        <f t="shared" si="224"/>
        <v>technology</v>
      </c>
      <c r="R2385" t="str">
        <f t="shared" si="225"/>
        <v>web</v>
      </c>
      <c r="S2385" s="10">
        <f t="shared" si="226"/>
        <v>42027.056793981479</v>
      </c>
      <c r="T2385" s="10">
        <f t="shared" si="227"/>
        <v>42057.056793981479</v>
      </c>
    </row>
    <row r="2386" spans="1:20" ht="42.6" hidden="1" customHeight="1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5">
        <f t="shared" si="222"/>
        <v>8.0000000000000002E-3</v>
      </c>
      <c r="P2386" s="6">
        <f t="shared" si="223"/>
        <v>1</v>
      </c>
      <c r="Q2386" t="str">
        <f t="shared" si="224"/>
        <v>technology</v>
      </c>
      <c r="R2386" t="str">
        <f t="shared" si="225"/>
        <v>web</v>
      </c>
      <c r="S2386" s="10">
        <f t="shared" si="226"/>
        <v>41927.067627314813</v>
      </c>
      <c r="T2386" s="10">
        <f t="shared" si="227"/>
        <v>41957.109293981484</v>
      </c>
    </row>
    <row r="2387" spans="1:20" ht="42.6" hidden="1" customHeight="1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5">
        <f t="shared" si="222"/>
        <v>1.2123076923076924E-2</v>
      </c>
      <c r="P2387" s="6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0">
        <f t="shared" si="226"/>
        <v>42191.70175925926</v>
      </c>
      <c r="T2387" s="10">
        <f t="shared" si="227"/>
        <v>42221.70175925926</v>
      </c>
    </row>
    <row r="2388" spans="1:20" ht="42.6" hidden="1" customHeight="1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5">
        <f t="shared" si="222"/>
        <v>0</v>
      </c>
      <c r="P2388" s="6" t="e">
        <f t="shared" si="223"/>
        <v>#DIV/0!</v>
      </c>
      <c r="Q2388" t="str">
        <f t="shared" si="224"/>
        <v>technology</v>
      </c>
      <c r="R2388" t="str">
        <f t="shared" si="225"/>
        <v>web</v>
      </c>
      <c r="S2388" s="10">
        <f t="shared" si="226"/>
        <v>41954.838240740741</v>
      </c>
      <c r="T2388" s="10">
        <f t="shared" si="227"/>
        <v>42014.838240740741</v>
      </c>
    </row>
    <row r="2389" spans="1:20" ht="42.6" hidden="1" customHeight="1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5">
        <f t="shared" si="222"/>
        <v>6.8399999999999997E-3</v>
      </c>
      <c r="P2389" s="6">
        <f t="shared" si="223"/>
        <v>342</v>
      </c>
      <c r="Q2389" t="str">
        <f t="shared" si="224"/>
        <v>technology</v>
      </c>
      <c r="R2389" t="str">
        <f t="shared" si="225"/>
        <v>web</v>
      </c>
      <c r="S2389" s="10">
        <f t="shared" si="226"/>
        <v>42528.626620370371</v>
      </c>
      <c r="T2389" s="10">
        <f t="shared" si="227"/>
        <v>42573.626620370371</v>
      </c>
    </row>
    <row r="2390" spans="1:20" ht="42.6" hidden="1" customHeight="1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5">
        <f t="shared" si="222"/>
        <v>1.2513513513513513E-2</v>
      </c>
      <c r="P2390" s="6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0">
        <f t="shared" si="226"/>
        <v>41989.853692129633</v>
      </c>
      <c r="T2390" s="10">
        <f t="shared" si="227"/>
        <v>42019.811805555553</v>
      </c>
    </row>
    <row r="2391" spans="1:20" ht="42.6" hidden="1" customHeight="1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5">
        <f t="shared" si="222"/>
        <v>1.8749999999999999E-3</v>
      </c>
      <c r="P2391" s="6">
        <f t="shared" si="223"/>
        <v>30</v>
      </c>
      <c r="Q2391" t="str">
        <f t="shared" si="224"/>
        <v>technology</v>
      </c>
      <c r="R2391" t="str">
        <f t="shared" si="225"/>
        <v>web</v>
      </c>
      <c r="S2391" s="10">
        <f t="shared" si="226"/>
        <v>42179.653379629628</v>
      </c>
      <c r="T2391" s="10">
        <f t="shared" si="227"/>
        <v>42210.915972222225</v>
      </c>
    </row>
    <row r="2392" spans="1:20" ht="42.6" hidden="1" customHeight="1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5">
        <f t="shared" si="222"/>
        <v>0</v>
      </c>
      <c r="P2392" s="6" t="e">
        <f t="shared" si="223"/>
        <v>#DIV/0!</v>
      </c>
      <c r="Q2392" t="str">
        <f t="shared" si="224"/>
        <v>technology</v>
      </c>
      <c r="R2392" t="str">
        <f t="shared" si="225"/>
        <v>web</v>
      </c>
      <c r="S2392" s="10">
        <f t="shared" si="226"/>
        <v>41968.262314814812</v>
      </c>
      <c r="T2392" s="10">
        <f t="shared" si="227"/>
        <v>42008.262314814812</v>
      </c>
    </row>
    <row r="2393" spans="1:20" ht="42.6" hidden="1" customHeight="1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5">
        <f t="shared" si="222"/>
        <v>1.25E-3</v>
      </c>
      <c r="P2393" s="6">
        <f t="shared" si="223"/>
        <v>25</v>
      </c>
      <c r="Q2393" t="str">
        <f t="shared" si="224"/>
        <v>technology</v>
      </c>
      <c r="R2393" t="str">
        <f t="shared" si="225"/>
        <v>web</v>
      </c>
      <c r="S2393" s="10">
        <f t="shared" si="226"/>
        <v>42064.794490740736</v>
      </c>
      <c r="T2393" s="10">
        <f t="shared" si="227"/>
        <v>42094.752824074079</v>
      </c>
    </row>
    <row r="2394" spans="1:20" ht="42.6" hidden="1" customHeight="1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5">
        <f t="shared" si="222"/>
        <v>0</v>
      </c>
      <c r="P2394" s="6" t="e">
        <f t="shared" si="223"/>
        <v>#DIV/0!</v>
      </c>
      <c r="Q2394" t="str">
        <f t="shared" si="224"/>
        <v>technology</v>
      </c>
      <c r="R2394" t="str">
        <f t="shared" si="225"/>
        <v>web</v>
      </c>
      <c r="S2394" s="10">
        <f t="shared" si="226"/>
        <v>42276.120636574073</v>
      </c>
      <c r="T2394" s="10">
        <f t="shared" si="227"/>
        <v>42306.120636574073</v>
      </c>
    </row>
    <row r="2395" spans="1:20" ht="42.6" hidden="1" customHeight="1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5">
        <f t="shared" si="222"/>
        <v>5.0000000000000001E-4</v>
      </c>
      <c r="P2395" s="6">
        <f t="shared" si="223"/>
        <v>50</v>
      </c>
      <c r="Q2395" t="str">
        <f t="shared" si="224"/>
        <v>technology</v>
      </c>
      <c r="R2395" t="str">
        <f t="shared" si="225"/>
        <v>web</v>
      </c>
      <c r="S2395" s="10">
        <f t="shared" si="226"/>
        <v>42194.648344907408</v>
      </c>
      <c r="T2395" s="10">
        <f t="shared" si="227"/>
        <v>42224.648344907408</v>
      </c>
    </row>
    <row r="2396" spans="1:20" ht="42.6" hidden="1" customHeight="1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5">
        <f t="shared" si="222"/>
        <v>5.9999999999999995E-4</v>
      </c>
      <c r="P2396" s="6">
        <f t="shared" si="223"/>
        <v>1.5</v>
      </c>
      <c r="Q2396" t="str">
        <f t="shared" si="224"/>
        <v>technology</v>
      </c>
      <c r="R2396" t="str">
        <f t="shared" si="225"/>
        <v>web</v>
      </c>
      <c r="S2396" s="10">
        <f t="shared" si="226"/>
        <v>42031.362187499995</v>
      </c>
      <c r="T2396" s="10">
        <f t="shared" si="227"/>
        <v>42061.362187499995</v>
      </c>
    </row>
    <row r="2397" spans="1:20" ht="42.6" hidden="1" customHeight="1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5">
        <f t="shared" si="222"/>
        <v>0</v>
      </c>
      <c r="P2397" s="6" t="e">
        <f t="shared" si="223"/>
        <v>#DIV/0!</v>
      </c>
      <c r="Q2397" t="str">
        <f t="shared" si="224"/>
        <v>technology</v>
      </c>
      <c r="R2397" t="str">
        <f t="shared" si="225"/>
        <v>web</v>
      </c>
      <c r="S2397" s="10">
        <f t="shared" si="226"/>
        <v>42717.121377314819</v>
      </c>
      <c r="T2397" s="10">
        <f t="shared" si="227"/>
        <v>42745.372916666667</v>
      </c>
    </row>
    <row r="2398" spans="1:20" ht="42.6" hidden="1" customHeight="1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5">
        <f t="shared" si="222"/>
        <v>2E-3</v>
      </c>
      <c r="P2398" s="6">
        <f t="shared" si="223"/>
        <v>10</v>
      </c>
      <c r="Q2398" t="str">
        <f t="shared" si="224"/>
        <v>technology</v>
      </c>
      <c r="R2398" t="str">
        <f t="shared" si="225"/>
        <v>web</v>
      </c>
      <c r="S2398" s="10">
        <f t="shared" si="226"/>
        <v>42262.849050925928</v>
      </c>
      <c r="T2398" s="10">
        <f t="shared" si="227"/>
        <v>42292.849050925928</v>
      </c>
    </row>
    <row r="2399" spans="1:20" ht="42.6" hidden="1" customHeight="1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5">
        <f t="shared" si="222"/>
        <v>0</v>
      </c>
      <c r="P2399" s="6" t="e">
        <f t="shared" si="223"/>
        <v>#DIV/0!</v>
      </c>
      <c r="Q2399" t="str">
        <f t="shared" si="224"/>
        <v>technology</v>
      </c>
      <c r="R2399" t="str">
        <f t="shared" si="225"/>
        <v>web</v>
      </c>
      <c r="S2399" s="10">
        <f t="shared" si="226"/>
        <v>41976.88490740741</v>
      </c>
      <c r="T2399" s="10">
        <f t="shared" si="227"/>
        <v>42006.88490740741</v>
      </c>
    </row>
    <row r="2400" spans="1:20" ht="42.6" hidden="1" customHeight="1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5">
        <f t="shared" si="222"/>
        <v>0</v>
      </c>
      <c r="P2400" s="6" t="e">
        <f t="shared" si="223"/>
        <v>#DIV/0!</v>
      </c>
      <c r="Q2400" t="str">
        <f t="shared" si="224"/>
        <v>technology</v>
      </c>
      <c r="R2400" t="str">
        <f t="shared" si="225"/>
        <v>web</v>
      </c>
      <c r="S2400" s="10">
        <f t="shared" si="226"/>
        <v>42157.916481481487</v>
      </c>
      <c r="T2400" s="10">
        <f t="shared" si="227"/>
        <v>42187.916481481487</v>
      </c>
    </row>
    <row r="2401" spans="1:20" ht="42.6" hidden="1" customHeight="1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5">
        <f t="shared" si="222"/>
        <v>0</v>
      </c>
      <c r="P2401" s="6" t="e">
        <f t="shared" si="223"/>
        <v>#DIV/0!</v>
      </c>
      <c r="Q2401" t="str">
        <f t="shared" si="224"/>
        <v>technology</v>
      </c>
      <c r="R2401" t="str">
        <f t="shared" si="225"/>
        <v>web</v>
      </c>
      <c r="S2401" s="10">
        <f t="shared" si="226"/>
        <v>41956.853078703702</v>
      </c>
      <c r="T2401" s="10">
        <f t="shared" si="227"/>
        <v>41991.853078703702</v>
      </c>
    </row>
    <row r="2402" spans="1:20" ht="42.6" hidden="1" customHeight="1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5">
        <f t="shared" si="222"/>
        <v>0</v>
      </c>
      <c r="P2402" s="6" t="e">
        <f t="shared" si="223"/>
        <v>#DIV/0!</v>
      </c>
      <c r="Q2402" t="str">
        <f t="shared" si="224"/>
        <v>technology</v>
      </c>
      <c r="R2402" t="str">
        <f t="shared" si="225"/>
        <v>web</v>
      </c>
      <c r="S2402" s="10">
        <f t="shared" si="226"/>
        <v>42444.268101851849</v>
      </c>
      <c r="T2402" s="10">
        <f t="shared" si="227"/>
        <v>42474.268101851849</v>
      </c>
    </row>
    <row r="2403" spans="1:20" ht="42.6" customHeight="1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5">
        <f t="shared" si="222"/>
        <v>7.1785714285714283E-3</v>
      </c>
      <c r="P2403" s="6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0">
        <f t="shared" si="226"/>
        <v>42374.822870370372</v>
      </c>
      <c r="T2403" s="10">
        <f t="shared" si="227"/>
        <v>42434.822870370372</v>
      </c>
    </row>
    <row r="2404" spans="1:20" ht="42.6" customHeight="1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5">
        <f t="shared" si="222"/>
        <v>4.3333333333333331E-3</v>
      </c>
      <c r="P2404" s="6">
        <f t="shared" si="223"/>
        <v>52</v>
      </c>
      <c r="Q2404" t="str">
        <f t="shared" si="224"/>
        <v>food</v>
      </c>
      <c r="R2404" t="str">
        <f t="shared" si="225"/>
        <v>food trucks</v>
      </c>
      <c r="S2404" s="10">
        <f t="shared" si="226"/>
        <v>42107.679756944446</v>
      </c>
      <c r="T2404" s="10">
        <f t="shared" si="227"/>
        <v>42137.679756944446</v>
      </c>
    </row>
    <row r="2405" spans="1:20" ht="42.6" customHeight="1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5">
        <f t="shared" si="222"/>
        <v>0.16833333333333333</v>
      </c>
      <c r="P2405" s="6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0">
        <f t="shared" si="226"/>
        <v>42399.882615740738</v>
      </c>
      <c r="T2405" s="10">
        <f t="shared" si="227"/>
        <v>42459.840949074074</v>
      </c>
    </row>
    <row r="2406" spans="1:20" ht="42.6" customHeight="1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5">
        <f t="shared" si="222"/>
        <v>0</v>
      </c>
      <c r="P2406" s="6" t="e">
        <f t="shared" si="223"/>
        <v>#DIV/0!</v>
      </c>
      <c r="Q2406" t="str">
        <f t="shared" si="224"/>
        <v>food</v>
      </c>
      <c r="R2406" t="str">
        <f t="shared" si="225"/>
        <v>food trucks</v>
      </c>
      <c r="S2406" s="10">
        <f t="shared" si="226"/>
        <v>42342.03943287037</v>
      </c>
      <c r="T2406" s="10">
        <f t="shared" si="227"/>
        <v>42372.03943287037</v>
      </c>
    </row>
    <row r="2407" spans="1:20" ht="42.6" customHeight="1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5">
        <f t="shared" si="222"/>
        <v>0.22520000000000001</v>
      </c>
      <c r="P2407" s="6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0">
        <f t="shared" si="226"/>
        <v>42595.585358796292</v>
      </c>
      <c r="T2407" s="10">
        <f t="shared" si="227"/>
        <v>42616.585358796292</v>
      </c>
    </row>
    <row r="2408" spans="1:20" ht="42.6" customHeight="1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5">
        <f t="shared" si="222"/>
        <v>0.41384615384615386</v>
      </c>
      <c r="P2408" s="6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0">
        <f t="shared" si="226"/>
        <v>41983.110995370371</v>
      </c>
      <c r="T2408" s="10">
        <f t="shared" si="227"/>
        <v>42023.110995370371</v>
      </c>
    </row>
    <row r="2409" spans="1:20" ht="42.6" customHeight="1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5">
        <f t="shared" si="222"/>
        <v>0.25259090909090909</v>
      </c>
      <c r="P2409" s="6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0">
        <f t="shared" si="226"/>
        <v>42082.575555555552</v>
      </c>
      <c r="T2409" s="10">
        <f t="shared" si="227"/>
        <v>42105.25</v>
      </c>
    </row>
    <row r="2410" spans="1:20" ht="42.6" customHeight="1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5">
        <f t="shared" si="222"/>
        <v>2E-3</v>
      </c>
      <c r="P2410" s="6">
        <f t="shared" si="223"/>
        <v>15</v>
      </c>
      <c r="Q2410" t="str">
        <f t="shared" si="224"/>
        <v>food</v>
      </c>
      <c r="R2410" t="str">
        <f t="shared" si="225"/>
        <v>food trucks</v>
      </c>
      <c r="S2410" s="10">
        <f t="shared" si="226"/>
        <v>41919.140706018516</v>
      </c>
      <c r="T2410" s="10">
        <f t="shared" si="227"/>
        <v>41949.182372685187</v>
      </c>
    </row>
    <row r="2411" spans="1:20" ht="42.6" customHeight="1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5">
        <f t="shared" si="222"/>
        <v>1.84E-2</v>
      </c>
      <c r="P2411" s="6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0">
        <f t="shared" si="226"/>
        <v>42204.875868055555</v>
      </c>
      <c r="T2411" s="10">
        <f t="shared" si="227"/>
        <v>42234.875868055555</v>
      </c>
    </row>
    <row r="2412" spans="1:20" ht="42.6" customHeight="1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5">
        <f t="shared" si="222"/>
        <v>0</v>
      </c>
      <c r="P2412" s="6" t="e">
        <f t="shared" si="223"/>
        <v>#DIV/0!</v>
      </c>
      <c r="Q2412" t="str">
        <f t="shared" si="224"/>
        <v>food</v>
      </c>
      <c r="R2412" t="str">
        <f t="shared" si="225"/>
        <v>food trucks</v>
      </c>
      <c r="S2412" s="10">
        <f t="shared" si="226"/>
        <v>42224.408275462964</v>
      </c>
      <c r="T2412" s="10">
        <f t="shared" si="227"/>
        <v>42254.408275462964</v>
      </c>
    </row>
    <row r="2413" spans="1:20" ht="42.6" customHeight="1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5">
        <f t="shared" si="222"/>
        <v>6.0400000000000002E-3</v>
      </c>
      <c r="P2413" s="6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0">
        <f t="shared" si="226"/>
        <v>42211.732430555552</v>
      </c>
      <c r="T2413" s="10">
        <f t="shared" si="227"/>
        <v>42241.732430555552</v>
      </c>
    </row>
    <row r="2414" spans="1:20" ht="42.6" customHeight="1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5">
        <f t="shared" si="222"/>
        <v>0</v>
      </c>
      <c r="P2414" s="6" t="e">
        <f t="shared" si="223"/>
        <v>#DIV/0!</v>
      </c>
      <c r="Q2414" t="str">
        <f t="shared" si="224"/>
        <v>food</v>
      </c>
      <c r="R2414" t="str">
        <f t="shared" si="225"/>
        <v>food trucks</v>
      </c>
      <c r="S2414" s="10">
        <f t="shared" si="226"/>
        <v>42655.736956018518</v>
      </c>
      <c r="T2414" s="10">
        <f t="shared" si="227"/>
        <v>42700.778622685189</v>
      </c>
    </row>
    <row r="2415" spans="1:20" ht="42.6" customHeight="1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5">
        <f t="shared" si="222"/>
        <v>8.3333333333333332E-3</v>
      </c>
      <c r="P2415" s="6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0">
        <f t="shared" si="226"/>
        <v>41760.10974537037</v>
      </c>
      <c r="T2415" s="10">
        <f t="shared" si="227"/>
        <v>41790.979166666664</v>
      </c>
    </row>
    <row r="2416" spans="1:20" ht="42.6" customHeight="1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5">
        <f t="shared" si="222"/>
        <v>3.0666666666666665E-2</v>
      </c>
      <c r="P2416" s="6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0">
        <f t="shared" si="226"/>
        <v>42198.695138888885</v>
      </c>
      <c r="T2416" s="10">
        <f t="shared" si="227"/>
        <v>42238.165972222225</v>
      </c>
    </row>
    <row r="2417" spans="1:20" ht="42.6" customHeight="1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5">
        <f t="shared" si="222"/>
        <v>5.5833333333333334E-3</v>
      </c>
      <c r="P2417" s="6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0">
        <f t="shared" si="226"/>
        <v>42536.862800925926</v>
      </c>
      <c r="T2417" s="10">
        <f t="shared" si="227"/>
        <v>42566.862800925926</v>
      </c>
    </row>
    <row r="2418" spans="1:20" ht="42.6" customHeight="1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5">
        <f t="shared" si="222"/>
        <v>2.5000000000000001E-4</v>
      </c>
      <c r="P2418" s="6">
        <f t="shared" si="223"/>
        <v>5</v>
      </c>
      <c r="Q2418" t="str">
        <f t="shared" si="224"/>
        <v>food</v>
      </c>
      <c r="R2418" t="str">
        <f t="shared" si="225"/>
        <v>food trucks</v>
      </c>
      <c r="S2418" s="10">
        <f t="shared" si="226"/>
        <v>42019.737766203703</v>
      </c>
      <c r="T2418" s="10">
        <f t="shared" si="227"/>
        <v>42077.625</v>
      </c>
    </row>
    <row r="2419" spans="1:20" ht="42.6" customHeight="1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5">
        <f t="shared" si="222"/>
        <v>0</v>
      </c>
      <c r="P2419" s="6" t="e">
        <f t="shared" si="223"/>
        <v>#DIV/0!</v>
      </c>
      <c r="Q2419" t="str">
        <f t="shared" si="224"/>
        <v>food</v>
      </c>
      <c r="R2419" t="str">
        <f t="shared" si="225"/>
        <v>food trucks</v>
      </c>
      <c r="S2419" s="10">
        <f t="shared" si="226"/>
        <v>41831.884108796294</v>
      </c>
      <c r="T2419" s="10">
        <f t="shared" si="227"/>
        <v>41861.884108796294</v>
      </c>
    </row>
    <row r="2420" spans="1:20" ht="42.6" customHeight="1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5">
        <f t="shared" si="222"/>
        <v>2.0000000000000001E-4</v>
      </c>
      <c r="P2420" s="6">
        <f t="shared" si="223"/>
        <v>1</v>
      </c>
      <c r="Q2420" t="str">
        <f t="shared" si="224"/>
        <v>food</v>
      </c>
      <c r="R2420" t="str">
        <f t="shared" si="225"/>
        <v>food trucks</v>
      </c>
      <c r="S2420" s="10">
        <f t="shared" si="226"/>
        <v>42027.856990740736</v>
      </c>
      <c r="T2420" s="10">
        <f t="shared" si="227"/>
        <v>42087.815324074079</v>
      </c>
    </row>
    <row r="2421" spans="1:20" ht="42.6" customHeight="1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5">
        <f t="shared" si="222"/>
        <v>0</v>
      </c>
      <c r="P2421" s="6" t="e">
        <f t="shared" si="223"/>
        <v>#DIV/0!</v>
      </c>
      <c r="Q2421" t="str">
        <f t="shared" si="224"/>
        <v>food</v>
      </c>
      <c r="R2421" t="str">
        <f t="shared" si="225"/>
        <v>food trucks</v>
      </c>
      <c r="S2421" s="10">
        <f t="shared" si="226"/>
        <v>41993.738298611104</v>
      </c>
      <c r="T2421" s="10">
        <f t="shared" si="227"/>
        <v>42053.738298611104</v>
      </c>
    </row>
    <row r="2422" spans="1:20" ht="42.6" customHeight="1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5">
        <f t="shared" si="222"/>
        <v>0.14825133372851215</v>
      </c>
      <c r="P2422" s="6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0">
        <f t="shared" si="226"/>
        <v>41893.028877314813</v>
      </c>
      <c r="T2422" s="10">
        <f t="shared" si="227"/>
        <v>41953.070543981477</v>
      </c>
    </row>
    <row r="2423" spans="1:20" ht="42.6" customHeight="1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5">
        <f t="shared" si="222"/>
        <v>1.6666666666666666E-4</v>
      </c>
      <c r="P2423" s="6">
        <f t="shared" si="223"/>
        <v>1</v>
      </c>
      <c r="Q2423" t="str">
        <f t="shared" si="224"/>
        <v>food</v>
      </c>
      <c r="R2423" t="str">
        <f t="shared" si="225"/>
        <v>food trucks</v>
      </c>
      <c r="S2423" s="10">
        <f t="shared" si="226"/>
        <v>42026.687453703707</v>
      </c>
      <c r="T2423" s="10">
        <f t="shared" si="227"/>
        <v>42056.687453703707</v>
      </c>
    </row>
    <row r="2424" spans="1:20" ht="42.6" customHeight="1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5">
        <f t="shared" si="222"/>
        <v>2E-3</v>
      </c>
      <c r="P2424" s="6">
        <f t="shared" si="223"/>
        <v>1</v>
      </c>
      <c r="Q2424" t="str">
        <f t="shared" si="224"/>
        <v>food</v>
      </c>
      <c r="R2424" t="str">
        <f t="shared" si="225"/>
        <v>food trucks</v>
      </c>
      <c r="S2424" s="10">
        <f t="shared" si="226"/>
        <v>42044.724953703699</v>
      </c>
      <c r="T2424" s="10">
        <f t="shared" si="227"/>
        <v>42074.683287037042</v>
      </c>
    </row>
    <row r="2425" spans="1:20" ht="42.6" customHeight="1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5">
        <f t="shared" si="222"/>
        <v>1.3333333333333334E-4</v>
      </c>
      <c r="P2425" s="6">
        <f t="shared" si="223"/>
        <v>8</v>
      </c>
      <c r="Q2425" t="str">
        <f t="shared" si="224"/>
        <v>food</v>
      </c>
      <c r="R2425" t="str">
        <f t="shared" si="225"/>
        <v>food trucks</v>
      </c>
      <c r="S2425" s="10">
        <f t="shared" si="226"/>
        <v>41974.704745370371</v>
      </c>
      <c r="T2425" s="10">
        <f t="shared" si="227"/>
        <v>42004.704745370371</v>
      </c>
    </row>
    <row r="2426" spans="1:20" ht="42.6" customHeight="1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5">
        <f t="shared" si="222"/>
        <v>1.24E-2</v>
      </c>
      <c r="P2426" s="6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0">
        <f t="shared" si="226"/>
        <v>41909.892453703702</v>
      </c>
      <c r="T2426" s="10">
        <f t="shared" si="227"/>
        <v>41939.892453703702</v>
      </c>
    </row>
    <row r="2427" spans="1:20" ht="42.6" customHeight="1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5">
        <f t="shared" si="222"/>
        <v>2.8571428571428574E-4</v>
      </c>
      <c r="P2427" s="6">
        <f t="shared" si="223"/>
        <v>1</v>
      </c>
      <c r="Q2427" t="str">
        <f t="shared" si="224"/>
        <v>food</v>
      </c>
      <c r="R2427" t="str">
        <f t="shared" si="225"/>
        <v>food trucks</v>
      </c>
      <c r="S2427" s="10">
        <f t="shared" si="226"/>
        <v>42502.913761574076</v>
      </c>
      <c r="T2427" s="10">
        <f t="shared" si="227"/>
        <v>42517.919444444444</v>
      </c>
    </row>
    <row r="2428" spans="1:20" ht="42.6" customHeight="1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5">
        <f t="shared" si="222"/>
        <v>0</v>
      </c>
      <c r="P2428" s="6" t="e">
        <f t="shared" si="223"/>
        <v>#DIV/0!</v>
      </c>
      <c r="Q2428" t="str">
        <f t="shared" si="224"/>
        <v>food</v>
      </c>
      <c r="R2428" t="str">
        <f t="shared" si="225"/>
        <v>food trucks</v>
      </c>
      <c r="S2428" s="10">
        <f t="shared" si="226"/>
        <v>42164.170046296291</v>
      </c>
      <c r="T2428" s="10">
        <f t="shared" si="227"/>
        <v>42224.170046296291</v>
      </c>
    </row>
    <row r="2429" spans="1:20" ht="42.6" customHeight="1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5">
        <f t="shared" si="222"/>
        <v>2.0000000000000002E-5</v>
      </c>
      <c r="P2429" s="6">
        <f t="shared" si="223"/>
        <v>1</v>
      </c>
      <c r="Q2429" t="str">
        <f t="shared" si="224"/>
        <v>food</v>
      </c>
      <c r="R2429" t="str">
        <f t="shared" si="225"/>
        <v>food trucks</v>
      </c>
      <c r="S2429" s="10">
        <f t="shared" si="226"/>
        <v>42412.318668981476</v>
      </c>
      <c r="T2429" s="10">
        <f t="shared" si="227"/>
        <v>42452.277002314819</v>
      </c>
    </row>
    <row r="2430" spans="1:20" ht="42.6" customHeight="1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5">
        <f t="shared" si="222"/>
        <v>2.8571428571428571E-5</v>
      </c>
      <c r="P2430" s="6">
        <f t="shared" si="223"/>
        <v>1</v>
      </c>
      <c r="Q2430" t="str">
        <f t="shared" si="224"/>
        <v>food</v>
      </c>
      <c r="R2430" t="str">
        <f t="shared" si="225"/>
        <v>food trucks</v>
      </c>
      <c r="S2430" s="10">
        <f t="shared" si="226"/>
        <v>42045.784155092595</v>
      </c>
      <c r="T2430" s="10">
        <f t="shared" si="227"/>
        <v>42075.742488425924</v>
      </c>
    </row>
    <row r="2431" spans="1:20" ht="42.6" customHeight="1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5">
        <f t="shared" si="222"/>
        <v>1.4321428571428572E-2</v>
      </c>
      <c r="P2431" s="6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0">
        <f t="shared" si="226"/>
        <v>42734.879236111112</v>
      </c>
      <c r="T2431" s="10">
        <f t="shared" si="227"/>
        <v>42771.697222222225</v>
      </c>
    </row>
    <row r="2432" spans="1:20" ht="42.6" customHeight="1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5">
        <f t="shared" si="222"/>
        <v>7.0000000000000001E-3</v>
      </c>
      <c r="P2432" s="6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0">
        <f t="shared" si="226"/>
        <v>42382.130833333329</v>
      </c>
      <c r="T2432" s="10">
        <f t="shared" si="227"/>
        <v>42412.130833333329</v>
      </c>
    </row>
    <row r="2433" spans="1:20" ht="42.6" customHeight="1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5">
        <f t="shared" si="222"/>
        <v>2.0000000000000002E-5</v>
      </c>
      <c r="P2433" s="6">
        <f t="shared" si="223"/>
        <v>1</v>
      </c>
      <c r="Q2433" t="str">
        <f t="shared" si="224"/>
        <v>food</v>
      </c>
      <c r="R2433" t="str">
        <f t="shared" si="225"/>
        <v>food trucks</v>
      </c>
      <c r="S2433" s="10">
        <f t="shared" si="226"/>
        <v>42489.099687499998</v>
      </c>
      <c r="T2433" s="10">
        <f t="shared" si="227"/>
        <v>42549.099687499998</v>
      </c>
    </row>
    <row r="2434" spans="1:20" ht="42.6" customHeight="1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5">
        <f t="shared" si="222"/>
        <v>1.4285714285714287E-4</v>
      </c>
      <c r="P2434" s="6">
        <f t="shared" si="223"/>
        <v>1</v>
      </c>
      <c r="Q2434" t="str">
        <f t="shared" si="224"/>
        <v>food</v>
      </c>
      <c r="R2434" t="str">
        <f t="shared" si="225"/>
        <v>food trucks</v>
      </c>
      <c r="S2434" s="10">
        <f t="shared" si="226"/>
        <v>42041.218715277777</v>
      </c>
      <c r="T2434" s="10">
        <f t="shared" si="227"/>
        <v>42071.218715277777</v>
      </c>
    </row>
    <row r="2435" spans="1:20" ht="42.6" customHeight="1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5">
        <f t="shared" ref="O2435:O2498" si="228">E2435/D2435</f>
        <v>0</v>
      </c>
      <c r="P2435" s="6" t="e">
        <f t="shared" ref="P2435:P2498" si="229">E2435/L2435</f>
        <v>#DIV/0!</v>
      </c>
      <c r="Q2435" t="str">
        <f t="shared" ref="Q2435:Q2498" si="230">LEFT(N2435,(FIND("/",N2435))-1)</f>
        <v>food</v>
      </c>
      <c r="R2435" t="str">
        <f t="shared" ref="R2435:R2498" si="231">RIGHT(N2435,LEN(N2435)-FIND("/",N2435))</f>
        <v>food trucks</v>
      </c>
      <c r="S2435" s="10">
        <f t="shared" ref="S2435:S2498" si="232">(((J2435/60)/60)/24)+DATE(1970,1,1)</f>
        <v>42397.89980324074</v>
      </c>
      <c r="T2435" s="10">
        <f t="shared" ref="T2435:T2498" si="233">(((I2435/60)/60)/24)+DATE(1970,1,1)</f>
        <v>42427.89980324074</v>
      </c>
    </row>
    <row r="2436" spans="1:20" ht="42.6" customHeight="1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5">
        <f t="shared" si="228"/>
        <v>1.2999999999999999E-3</v>
      </c>
      <c r="P2436" s="6">
        <f t="shared" si="229"/>
        <v>13</v>
      </c>
      <c r="Q2436" t="str">
        <f t="shared" si="230"/>
        <v>food</v>
      </c>
      <c r="R2436" t="str">
        <f t="shared" si="231"/>
        <v>food trucks</v>
      </c>
      <c r="S2436" s="10">
        <f t="shared" si="232"/>
        <v>42180.18604166666</v>
      </c>
      <c r="T2436" s="10">
        <f t="shared" si="233"/>
        <v>42220.18604166666</v>
      </c>
    </row>
    <row r="2437" spans="1:20" ht="42.6" customHeight="1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5">
        <f t="shared" si="228"/>
        <v>4.8960000000000002E-3</v>
      </c>
      <c r="P2437" s="6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0">
        <f t="shared" si="232"/>
        <v>42252.277615740735</v>
      </c>
      <c r="T2437" s="10">
        <f t="shared" si="233"/>
        <v>42282.277615740735</v>
      </c>
    </row>
    <row r="2438" spans="1:20" ht="42.6" customHeight="1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5">
        <f t="shared" si="228"/>
        <v>3.8461538461538462E-4</v>
      </c>
      <c r="P2438" s="6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0">
        <f t="shared" si="232"/>
        <v>42338.615393518514</v>
      </c>
      <c r="T2438" s="10">
        <f t="shared" si="233"/>
        <v>42398.615393518514</v>
      </c>
    </row>
    <row r="2439" spans="1:20" ht="42.6" customHeight="1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5">
        <f t="shared" si="228"/>
        <v>0</v>
      </c>
      <c r="P2439" s="6" t="e">
        <f t="shared" si="229"/>
        <v>#DIV/0!</v>
      </c>
      <c r="Q2439" t="str">
        <f t="shared" si="230"/>
        <v>food</v>
      </c>
      <c r="R2439" t="str">
        <f t="shared" si="231"/>
        <v>food trucks</v>
      </c>
      <c r="S2439" s="10">
        <f t="shared" si="232"/>
        <v>42031.965138888889</v>
      </c>
      <c r="T2439" s="10">
        <f t="shared" si="233"/>
        <v>42080.75</v>
      </c>
    </row>
    <row r="2440" spans="1:20" ht="42.6" customHeight="1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5">
        <f t="shared" si="228"/>
        <v>3.3333333333333335E-3</v>
      </c>
      <c r="P2440" s="6">
        <f t="shared" si="229"/>
        <v>50</v>
      </c>
      <c r="Q2440" t="str">
        <f t="shared" si="230"/>
        <v>food</v>
      </c>
      <c r="R2440" t="str">
        <f t="shared" si="231"/>
        <v>food trucks</v>
      </c>
      <c r="S2440" s="10">
        <f t="shared" si="232"/>
        <v>42285.91506944444</v>
      </c>
      <c r="T2440" s="10">
        <f t="shared" si="233"/>
        <v>42345.956736111111</v>
      </c>
    </row>
    <row r="2441" spans="1:20" ht="42.6" customHeight="1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5">
        <f t="shared" si="228"/>
        <v>0</v>
      </c>
      <c r="P2441" s="6" t="e">
        <f t="shared" si="229"/>
        <v>#DIV/0!</v>
      </c>
      <c r="Q2441" t="str">
        <f t="shared" si="230"/>
        <v>food</v>
      </c>
      <c r="R2441" t="str">
        <f t="shared" si="231"/>
        <v>food trucks</v>
      </c>
      <c r="S2441" s="10">
        <f t="shared" si="232"/>
        <v>42265.818622685183</v>
      </c>
      <c r="T2441" s="10">
        <f t="shared" si="233"/>
        <v>42295.818622685183</v>
      </c>
    </row>
    <row r="2442" spans="1:20" ht="42.6" customHeight="1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5">
        <f t="shared" si="228"/>
        <v>2E-3</v>
      </c>
      <c r="P2442" s="6">
        <f t="shared" si="229"/>
        <v>5</v>
      </c>
      <c r="Q2442" t="str">
        <f t="shared" si="230"/>
        <v>food</v>
      </c>
      <c r="R2442" t="str">
        <f t="shared" si="231"/>
        <v>food trucks</v>
      </c>
      <c r="S2442" s="10">
        <f t="shared" si="232"/>
        <v>42383.899456018517</v>
      </c>
      <c r="T2442" s="10">
        <f t="shared" si="233"/>
        <v>42413.899456018517</v>
      </c>
    </row>
    <row r="2443" spans="1:20" ht="42.6" hidden="1" customHeight="1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5">
        <f t="shared" si="228"/>
        <v>1.0788</v>
      </c>
      <c r="P2443" s="6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10">
        <f t="shared" si="232"/>
        <v>42187.125625000001</v>
      </c>
      <c r="T2443" s="10">
        <f t="shared" si="233"/>
        <v>42208.207638888889</v>
      </c>
    </row>
    <row r="2444" spans="1:20" ht="42.6" hidden="1" customHeight="1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5">
        <f t="shared" si="228"/>
        <v>1.2594166666666666</v>
      </c>
      <c r="P2444" s="6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10">
        <f t="shared" si="232"/>
        <v>42052.666990740734</v>
      </c>
      <c r="T2444" s="10">
        <f t="shared" si="233"/>
        <v>42082.625324074077</v>
      </c>
    </row>
    <row r="2445" spans="1:20" ht="42.6" hidden="1" customHeight="1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5">
        <f t="shared" si="228"/>
        <v>2.0251494999999999</v>
      </c>
      <c r="P2445" s="6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10">
        <f t="shared" si="232"/>
        <v>41836.625254629631</v>
      </c>
      <c r="T2445" s="10">
        <f t="shared" si="233"/>
        <v>41866.625254629631</v>
      </c>
    </row>
    <row r="2446" spans="1:20" ht="42.6" hidden="1" customHeight="1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5">
        <f t="shared" si="228"/>
        <v>1.0860000000000001</v>
      </c>
      <c r="P2446" s="6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10">
        <f t="shared" si="232"/>
        <v>42485.754525462966</v>
      </c>
      <c r="T2446" s="10">
        <f t="shared" si="233"/>
        <v>42515.754525462966</v>
      </c>
    </row>
    <row r="2447" spans="1:20" ht="42.6" hidden="1" customHeight="1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5">
        <f t="shared" si="228"/>
        <v>1.728</v>
      </c>
      <c r="P2447" s="6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10">
        <f t="shared" si="232"/>
        <v>42243.190057870372</v>
      </c>
      <c r="T2447" s="10">
        <f t="shared" si="233"/>
        <v>42273.190057870372</v>
      </c>
    </row>
    <row r="2448" spans="1:20" ht="42.6" hidden="1" customHeight="1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5">
        <f t="shared" si="228"/>
        <v>1.6798</v>
      </c>
      <c r="P2448" s="6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10">
        <f t="shared" si="232"/>
        <v>42670.602673611109</v>
      </c>
      <c r="T2448" s="10">
        <f t="shared" si="233"/>
        <v>42700.64434027778</v>
      </c>
    </row>
    <row r="2449" spans="1:20" ht="42.6" hidden="1" customHeight="1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5">
        <f t="shared" si="228"/>
        <v>4.2720000000000002</v>
      </c>
      <c r="P2449" s="6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10">
        <f t="shared" si="232"/>
        <v>42654.469826388886</v>
      </c>
      <c r="T2449" s="10">
        <f t="shared" si="233"/>
        <v>42686.166666666672</v>
      </c>
    </row>
    <row r="2450" spans="1:20" ht="42.6" hidden="1" customHeight="1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5">
        <f t="shared" si="228"/>
        <v>1.075</v>
      </c>
      <c r="P2450" s="6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10">
        <f t="shared" si="232"/>
        <v>42607.316122685181</v>
      </c>
      <c r="T2450" s="10">
        <f t="shared" si="233"/>
        <v>42613.233333333337</v>
      </c>
    </row>
    <row r="2451" spans="1:20" ht="42.6" hidden="1" customHeight="1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5">
        <f t="shared" si="228"/>
        <v>1.08</v>
      </c>
      <c r="P2451" s="6">
        <f t="shared" si="229"/>
        <v>90</v>
      </c>
      <c r="Q2451" t="str">
        <f t="shared" si="230"/>
        <v>food</v>
      </c>
      <c r="R2451" t="str">
        <f t="shared" si="231"/>
        <v>small batch</v>
      </c>
      <c r="S2451" s="10">
        <f t="shared" si="232"/>
        <v>41943.142534722225</v>
      </c>
      <c r="T2451" s="10">
        <f t="shared" si="233"/>
        <v>41973.184201388889</v>
      </c>
    </row>
    <row r="2452" spans="1:20" ht="42.6" hidden="1" customHeight="1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5">
        <f t="shared" si="228"/>
        <v>1.0153353333333335</v>
      </c>
      <c r="P2452" s="6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10">
        <f t="shared" si="232"/>
        <v>41902.07240740741</v>
      </c>
      <c r="T2452" s="10">
        <f t="shared" si="233"/>
        <v>41940.132638888892</v>
      </c>
    </row>
    <row r="2453" spans="1:20" ht="42.6" hidden="1" customHeight="1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5">
        <f t="shared" si="228"/>
        <v>1.1545000000000001</v>
      </c>
      <c r="P2453" s="6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10">
        <f t="shared" si="232"/>
        <v>42779.908449074079</v>
      </c>
      <c r="T2453" s="10">
        <f t="shared" si="233"/>
        <v>42799.908449074079</v>
      </c>
    </row>
    <row r="2454" spans="1:20" ht="42.6" hidden="1" customHeight="1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5">
        <f t="shared" si="228"/>
        <v>1.335</v>
      </c>
      <c r="P2454" s="6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10">
        <f t="shared" si="232"/>
        <v>42338.84375</v>
      </c>
      <c r="T2454" s="10">
        <f t="shared" si="233"/>
        <v>42367.958333333328</v>
      </c>
    </row>
    <row r="2455" spans="1:20" ht="42.6" hidden="1" customHeight="1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5">
        <f t="shared" si="228"/>
        <v>1.5469999999999999</v>
      </c>
      <c r="P2455" s="6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10">
        <f t="shared" si="232"/>
        <v>42738.692233796297</v>
      </c>
      <c r="T2455" s="10">
        <f t="shared" si="233"/>
        <v>42768.692233796297</v>
      </c>
    </row>
    <row r="2456" spans="1:20" ht="42.6" hidden="1" customHeight="1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5">
        <f t="shared" si="228"/>
        <v>1.0084571428571429</v>
      </c>
      <c r="P2456" s="6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10">
        <f t="shared" si="232"/>
        <v>42770.201481481476</v>
      </c>
      <c r="T2456" s="10">
        <f t="shared" si="233"/>
        <v>42805.201481481476</v>
      </c>
    </row>
    <row r="2457" spans="1:20" ht="42.6" hidden="1" customHeight="1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5">
        <f t="shared" si="228"/>
        <v>1.82</v>
      </c>
      <c r="P2457" s="6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10">
        <f t="shared" si="232"/>
        <v>42452.781828703708</v>
      </c>
      <c r="T2457" s="10">
        <f t="shared" si="233"/>
        <v>42480.781828703708</v>
      </c>
    </row>
    <row r="2458" spans="1:20" ht="42.6" hidden="1" customHeight="1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5">
        <f t="shared" si="228"/>
        <v>1.8086666666666666</v>
      </c>
      <c r="P2458" s="6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10">
        <f t="shared" si="232"/>
        <v>42761.961099537039</v>
      </c>
      <c r="T2458" s="10">
        <f t="shared" si="233"/>
        <v>42791.961099537039</v>
      </c>
    </row>
    <row r="2459" spans="1:20" ht="42.6" hidden="1" customHeight="1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5">
        <f t="shared" si="228"/>
        <v>1.0230434782608695</v>
      </c>
      <c r="P2459" s="6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10">
        <f t="shared" si="232"/>
        <v>42423.602500000001</v>
      </c>
      <c r="T2459" s="10">
        <f t="shared" si="233"/>
        <v>42453.560833333337</v>
      </c>
    </row>
    <row r="2460" spans="1:20" ht="42.6" hidden="1" customHeight="1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5">
        <f t="shared" si="228"/>
        <v>1.1017999999999999</v>
      </c>
      <c r="P2460" s="6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10">
        <f t="shared" si="232"/>
        <v>42495.871736111112</v>
      </c>
      <c r="T2460" s="10">
        <f t="shared" si="233"/>
        <v>42530.791666666672</v>
      </c>
    </row>
    <row r="2461" spans="1:20" ht="42.6" hidden="1" customHeight="1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5">
        <f t="shared" si="228"/>
        <v>1.0225</v>
      </c>
      <c r="P2461" s="6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10">
        <f t="shared" si="232"/>
        <v>42407.637557870374</v>
      </c>
      <c r="T2461" s="10">
        <f t="shared" si="233"/>
        <v>42452.595891203702</v>
      </c>
    </row>
    <row r="2462" spans="1:20" ht="42.6" hidden="1" customHeight="1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5">
        <f t="shared" si="228"/>
        <v>1.0078823529411765</v>
      </c>
      <c r="P2462" s="6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10">
        <f t="shared" si="232"/>
        <v>42704.187118055561</v>
      </c>
      <c r="T2462" s="10">
        <f t="shared" si="233"/>
        <v>42738.178472222222</v>
      </c>
    </row>
    <row r="2463" spans="1:20" ht="42.6" hidden="1" customHeight="1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5">
        <f t="shared" si="228"/>
        <v>1.038</v>
      </c>
      <c r="P2463" s="6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10">
        <f t="shared" si="232"/>
        <v>40784.012696759259</v>
      </c>
      <c r="T2463" s="10">
        <f t="shared" si="233"/>
        <v>40817.125</v>
      </c>
    </row>
    <row r="2464" spans="1:20" ht="42.6" hidden="1" customHeight="1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5">
        <f t="shared" si="228"/>
        <v>1.1070833333333334</v>
      </c>
      <c r="P2464" s="6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10">
        <f t="shared" si="232"/>
        <v>41089.186296296299</v>
      </c>
      <c r="T2464" s="10">
        <f t="shared" si="233"/>
        <v>41109.186296296299</v>
      </c>
    </row>
    <row r="2465" spans="1:20" ht="42.6" hidden="1" customHeight="1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5">
        <f t="shared" si="228"/>
        <v>1.1625000000000001</v>
      </c>
      <c r="P2465" s="6">
        <f t="shared" si="229"/>
        <v>31</v>
      </c>
      <c r="Q2465" t="str">
        <f t="shared" si="230"/>
        <v>music</v>
      </c>
      <c r="R2465" t="str">
        <f t="shared" si="231"/>
        <v>indie rock</v>
      </c>
      <c r="S2465" s="10">
        <f t="shared" si="232"/>
        <v>41341.111400462964</v>
      </c>
      <c r="T2465" s="10">
        <f t="shared" si="233"/>
        <v>41380.791666666664</v>
      </c>
    </row>
    <row r="2466" spans="1:20" ht="42.6" hidden="1" customHeight="1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5">
        <f t="shared" si="228"/>
        <v>1.111</v>
      </c>
      <c r="P2466" s="6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10">
        <f t="shared" si="232"/>
        <v>42248.90042824074</v>
      </c>
      <c r="T2466" s="10">
        <f t="shared" si="233"/>
        <v>42277.811805555553</v>
      </c>
    </row>
    <row r="2467" spans="1:20" ht="42.6" hidden="1" customHeight="1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5">
        <f t="shared" si="228"/>
        <v>1.8014285714285714</v>
      </c>
      <c r="P2467" s="6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10">
        <f t="shared" si="232"/>
        <v>41145.719305555554</v>
      </c>
      <c r="T2467" s="10">
        <f t="shared" si="233"/>
        <v>41175.719305555554</v>
      </c>
    </row>
    <row r="2468" spans="1:20" ht="42.6" hidden="1" customHeight="1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5">
        <f t="shared" si="228"/>
        <v>1</v>
      </c>
      <c r="P2468" s="6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10">
        <f t="shared" si="232"/>
        <v>41373.102465277778</v>
      </c>
      <c r="T2468" s="10">
        <f t="shared" si="233"/>
        <v>41403.102465277778</v>
      </c>
    </row>
    <row r="2469" spans="1:20" ht="42.6" hidden="1" customHeight="1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5">
        <f t="shared" si="228"/>
        <v>1.1850000000000001</v>
      </c>
      <c r="P2469" s="6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10">
        <f t="shared" si="232"/>
        <v>41025.874201388891</v>
      </c>
      <c r="T2469" s="10">
        <f t="shared" si="233"/>
        <v>41039.708333333336</v>
      </c>
    </row>
    <row r="2470" spans="1:20" ht="42.6" hidden="1" customHeight="1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5">
        <f t="shared" si="228"/>
        <v>1.0721700000000001</v>
      </c>
      <c r="P2470" s="6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10">
        <f t="shared" si="232"/>
        <v>41174.154178240737</v>
      </c>
      <c r="T2470" s="10">
        <f t="shared" si="233"/>
        <v>41210.208333333336</v>
      </c>
    </row>
    <row r="2471" spans="1:20" ht="42.6" hidden="1" customHeight="1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5">
        <f t="shared" si="228"/>
        <v>1.1366666666666667</v>
      </c>
      <c r="P2471" s="6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10">
        <f t="shared" si="232"/>
        <v>40557.429733796293</v>
      </c>
      <c r="T2471" s="10">
        <f t="shared" si="233"/>
        <v>40582.429733796293</v>
      </c>
    </row>
    <row r="2472" spans="1:20" ht="42.6" hidden="1" customHeight="1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5">
        <f t="shared" si="228"/>
        <v>1.0316400000000001</v>
      </c>
      <c r="P2472" s="6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10">
        <f t="shared" si="232"/>
        <v>41023.07471064815</v>
      </c>
      <c r="T2472" s="10">
        <f t="shared" si="233"/>
        <v>41053.07471064815</v>
      </c>
    </row>
    <row r="2473" spans="1:20" ht="42.6" hidden="1" customHeight="1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5">
        <f t="shared" si="228"/>
        <v>1.28</v>
      </c>
      <c r="P2473" s="6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10">
        <f t="shared" si="232"/>
        <v>40893.992962962962</v>
      </c>
      <c r="T2473" s="10">
        <f t="shared" si="233"/>
        <v>40933.992962962962</v>
      </c>
    </row>
    <row r="2474" spans="1:20" ht="42.6" hidden="1" customHeight="1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5">
        <f t="shared" si="228"/>
        <v>1.3576026666666667</v>
      </c>
      <c r="P2474" s="6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10">
        <f t="shared" si="232"/>
        <v>40354.11550925926</v>
      </c>
      <c r="T2474" s="10">
        <f t="shared" si="233"/>
        <v>40425.043749999997</v>
      </c>
    </row>
    <row r="2475" spans="1:20" ht="42.6" hidden="1" customHeight="1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5">
        <f t="shared" si="228"/>
        <v>1</v>
      </c>
      <c r="P2475" s="6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10">
        <f t="shared" si="232"/>
        <v>41193.748483796298</v>
      </c>
      <c r="T2475" s="10">
        <f t="shared" si="233"/>
        <v>41223.790150462963</v>
      </c>
    </row>
    <row r="2476" spans="1:20" ht="42.6" hidden="1" customHeight="1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5">
        <f t="shared" si="228"/>
        <v>1.0000360000000001</v>
      </c>
      <c r="P2476" s="6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10">
        <f t="shared" si="232"/>
        <v>40417.011296296296</v>
      </c>
      <c r="T2476" s="10">
        <f t="shared" si="233"/>
        <v>40462.011296296296</v>
      </c>
    </row>
    <row r="2477" spans="1:20" ht="42.6" hidden="1" customHeight="1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5">
        <f t="shared" si="228"/>
        <v>1.0471999999999999</v>
      </c>
      <c r="P2477" s="6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10">
        <f t="shared" si="232"/>
        <v>40310.287673611114</v>
      </c>
      <c r="T2477" s="10">
        <f t="shared" si="233"/>
        <v>40369.916666666664</v>
      </c>
    </row>
    <row r="2478" spans="1:20" ht="42.6" hidden="1" customHeight="1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5">
        <f t="shared" si="228"/>
        <v>1.050225</v>
      </c>
      <c r="P2478" s="6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10">
        <f t="shared" si="232"/>
        <v>41913.328356481477</v>
      </c>
      <c r="T2478" s="10">
        <f t="shared" si="233"/>
        <v>41946.370023148149</v>
      </c>
    </row>
    <row r="2479" spans="1:20" ht="42.6" hidden="1" customHeight="1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5">
        <f t="shared" si="228"/>
        <v>1.7133333333333334</v>
      </c>
      <c r="P2479" s="6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10">
        <f t="shared" si="232"/>
        <v>41088.691493055558</v>
      </c>
      <c r="T2479" s="10">
        <f t="shared" si="233"/>
        <v>41133.691493055558</v>
      </c>
    </row>
    <row r="2480" spans="1:20" ht="42.6" hidden="1" customHeight="1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5">
        <f t="shared" si="228"/>
        <v>1.2749999999999999</v>
      </c>
      <c r="P2480" s="6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10">
        <f t="shared" si="232"/>
        <v>41257.950381944444</v>
      </c>
      <c r="T2480" s="10">
        <f t="shared" si="233"/>
        <v>41287.950381944444</v>
      </c>
    </row>
    <row r="2481" spans="1:20" ht="42.6" hidden="1" customHeight="1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5">
        <f t="shared" si="228"/>
        <v>1.3344333333333334</v>
      </c>
      <c r="P2481" s="6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10">
        <f t="shared" si="232"/>
        <v>41107.726782407408</v>
      </c>
      <c r="T2481" s="10">
        <f t="shared" si="233"/>
        <v>41118.083333333336</v>
      </c>
    </row>
    <row r="2482" spans="1:20" ht="42.6" hidden="1" customHeight="1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5">
        <f t="shared" si="228"/>
        <v>1</v>
      </c>
      <c r="P2482" s="6">
        <f t="shared" si="229"/>
        <v>250</v>
      </c>
      <c r="Q2482" t="str">
        <f t="shared" si="230"/>
        <v>music</v>
      </c>
      <c r="R2482" t="str">
        <f t="shared" si="231"/>
        <v>indie rock</v>
      </c>
      <c r="S2482" s="10">
        <f t="shared" si="232"/>
        <v>42227.936157407406</v>
      </c>
      <c r="T2482" s="10">
        <f t="shared" si="233"/>
        <v>42287.936157407406</v>
      </c>
    </row>
    <row r="2483" spans="1:20" ht="42.6" hidden="1" customHeight="1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5">
        <f t="shared" si="228"/>
        <v>1.1291099999999998</v>
      </c>
      <c r="P2483" s="6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10">
        <f t="shared" si="232"/>
        <v>40999.645925925928</v>
      </c>
      <c r="T2483" s="10">
        <f t="shared" si="233"/>
        <v>41029.645925925928</v>
      </c>
    </row>
    <row r="2484" spans="1:20" ht="42.6" hidden="1" customHeight="1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5">
        <f t="shared" si="228"/>
        <v>1.0009999999999999</v>
      </c>
      <c r="P2484" s="6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10">
        <f t="shared" si="232"/>
        <v>40711.782210648147</v>
      </c>
      <c r="T2484" s="10">
        <f t="shared" si="233"/>
        <v>40756.782210648147</v>
      </c>
    </row>
    <row r="2485" spans="1:20" ht="42.6" hidden="1" customHeight="1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5">
        <f t="shared" si="228"/>
        <v>1.1372727272727272</v>
      </c>
      <c r="P2485" s="6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10">
        <f t="shared" si="232"/>
        <v>40970.750034722223</v>
      </c>
      <c r="T2485" s="10">
        <f t="shared" si="233"/>
        <v>41030.708368055559</v>
      </c>
    </row>
    <row r="2486" spans="1:20" ht="42.6" hidden="1" customHeight="1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5">
        <f t="shared" si="228"/>
        <v>1.1931742857142855</v>
      </c>
      <c r="P2486" s="6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10">
        <f t="shared" si="232"/>
        <v>40771.916701388887</v>
      </c>
      <c r="T2486" s="10">
        <f t="shared" si="233"/>
        <v>40801.916701388887</v>
      </c>
    </row>
    <row r="2487" spans="1:20" ht="42.6" hidden="1" customHeight="1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5">
        <f t="shared" si="228"/>
        <v>1.0325</v>
      </c>
      <c r="P2487" s="6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10">
        <f t="shared" si="232"/>
        <v>40793.998599537037</v>
      </c>
      <c r="T2487" s="10">
        <f t="shared" si="233"/>
        <v>40828.998599537037</v>
      </c>
    </row>
    <row r="2488" spans="1:20" ht="42.6" hidden="1" customHeight="1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5">
        <f t="shared" si="228"/>
        <v>2.6566666666666667</v>
      </c>
      <c r="P2488" s="6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10">
        <f t="shared" si="232"/>
        <v>40991.708055555559</v>
      </c>
      <c r="T2488" s="10">
        <f t="shared" si="233"/>
        <v>41021.708055555559</v>
      </c>
    </row>
    <row r="2489" spans="1:20" ht="42.6" hidden="1" customHeight="1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5">
        <f t="shared" si="228"/>
        <v>1.0005066666666667</v>
      </c>
      <c r="P2489" s="6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10">
        <f t="shared" si="232"/>
        <v>41026.083298611113</v>
      </c>
      <c r="T2489" s="10">
        <f t="shared" si="233"/>
        <v>41056.083298611113</v>
      </c>
    </row>
    <row r="2490" spans="1:20" ht="42.6" hidden="1" customHeight="1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5">
        <f t="shared" si="228"/>
        <v>1.0669999999999999</v>
      </c>
      <c r="P2490" s="6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10">
        <f t="shared" si="232"/>
        <v>40833.633194444446</v>
      </c>
      <c r="T2490" s="10">
        <f t="shared" si="233"/>
        <v>40863.674861111111</v>
      </c>
    </row>
    <row r="2491" spans="1:20" ht="42.6" hidden="1" customHeight="1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5">
        <f t="shared" si="228"/>
        <v>1.3367142857142857</v>
      </c>
      <c r="P2491" s="6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10">
        <f t="shared" si="232"/>
        <v>41373.690266203703</v>
      </c>
      <c r="T2491" s="10">
        <f t="shared" si="233"/>
        <v>41403.690266203703</v>
      </c>
    </row>
    <row r="2492" spans="1:20" ht="42.6" hidden="1" customHeight="1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5">
        <f t="shared" si="228"/>
        <v>1.214</v>
      </c>
      <c r="P2492" s="6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10">
        <f t="shared" si="232"/>
        <v>41023.227731481478</v>
      </c>
      <c r="T2492" s="10">
        <f t="shared" si="233"/>
        <v>41083.227731481478</v>
      </c>
    </row>
    <row r="2493" spans="1:20" ht="42.6" hidden="1" customHeight="1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5">
        <f t="shared" si="228"/>
        <v>1.032</v>
      </c>
      <c r="P2493" s="6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10">
        <f t="shared" si="232"/>
        <v>40542.839282407411</v>
      </c>
      <c r="T2493" s="10">
        <f t="shared" si="233"/>
        <v>40559.07708333333</v>
      </c>
    </row>
    <row r="2494" spans="1:20" ht="42.6" hidden="1" customHeight="1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5">
        <f t="shared" si="228"/>
        <v>1.25</v>
      </c>
      <c r="P2494" s="6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10">
        <f t="shared" si="232"/>
        <v>41024.985972222225</v>
      </c>
      <c r="T2494" s="10">
        <f t="shared" si="233"/>
        <v>41076.415972222225</v>
      </c>
    </row>
    <row r="2495" spans="1:20" ht="42.6" hidden="1" customHeight="1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5">
        <f t="shared" si="228"/>
        <v>1.2869999999999999</v>
      </c>
      <c r="P2495" s="6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10">
        <f t="shared" si="232"/>
        <v>41348.168287037035</v>
      </c>
      <c r="T2495" s="10">
        <f t="shared" si="233"/>
        <v>41393.168287037035</v>
      </c>
    </row>
    <row r="2496" spans="1:20" ht="42.6" hidden="1" customHeight="1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5">
        <f t="shared" si="228"/>
        <v>1.0100533333333332</v>
      </c>
      <c r="P2496" s="6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10">
        <f t="shared" si="232"/>
        <v>41022.645185185182</v>
      </c>
      <c r="T2496" s="10">
        <f t="shared" si="233"/>
        <v>41052.645185185182</v>
      </c>
    </row>
    <row r="2497" spans="1:20" ht="42.6" hidden="1" customHeight="1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5">
        <f t="shared" si="228"/>
        <v>1.2753666666666665</v>
      </c>
      <c r="P2497" s="6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10">
        <f t="shared" si="232"/>
        <v>41036.946469907409</v>
      </c>
      <c r="T2497" s="10">
        <f t="shared" si="233"/>
        <v>41066.946469907409</v>
      </c>
    </row>
    <row r="2498" spans="1:20" ht="42.6" hidden="1" customHeight="1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5">
        <f t="shared" si="228"/>
        <v>1</v>
      </c>
      <c r="P2498" s="6">
        <f t="shared" si="229"/>
        <v>600</v>
      </c>
      <c r="Q2498" t="str">
        <f t="shared" si="230"/>
        <v>music</v>
      </c>
      <c r="R2498" t="str">
        <f t="shared" si="231"/>
        <v>indie rock</v>
      </c>
      <c r="S2498" s="10">
        <f t="shared" si="232"/>
        <v>41327.996435185189</v>
      </c>
      <c r="T2498" s="10">
        <f t="shared" si="233"/>
        <v>41362.954768518517</v>
      </c>
    </row>
    <row r="2499" spans="1:20" ht="42.6" hidden="1" customHeight="1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5">
        <f t="shared" ref="O2499:O2562" si="234">E2499/D2499</f>
        <v>1.127715</v>
      </c>
      <c r="P2499" s="6">
        <f t="shared" ref="P2499:P2562" si="235">E2499/L2499</f>
        <v>80.551071428571419</v>
      </c>
      <c r="Q2499" t="str">
        <f t="shared" ref="Q2499:Q2562" si="236">LEFT(N2499,(FIND("/",N2499))-1)</f>
        <v>music</v>
      </c>
      <c r="R2499" t="str">
        <f t="shared" ref="R2499:R2562" si="237">RIGHT(N2499,LEN(N2499)-FIND("/",N2499))</f>
        <v>indie rock</v>
      </c>
      <c r="S2499" s="10">
        <f t="shared" ref="S2499:S2562" si="238">(((J2499/60)/60)/24)+DATE(1970,1,1)</f>
        <v>40730.878912037035</v>
      </c>
      <c r="T2499" s="10">
        <f t="shared" ref="T2499:T2562" si="239">(((I2499/60)/60)/24)+DATE(1970,1,1)</f>
        <v>40760.878912037035</v>
      </c>
    </row>
    <row r="2500" spans="1:20" ht="42.6" hidden="1" customHeight="1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5">
        <f t="shared" si="234"/>
        <v>1.056</v>
      </c>
      <c r="P2500" s="6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10">
        <f t="shared" si="238"/>
        <v>42017.967442129629</v>
      </c>
      <c r="T2500" s="10">
        <f t="shared" si="239"/>
        <v>42031.967442129629</v>
      </c>
    </row>
    <row r="2501" spans="1:20" ht="42.6" hidden="1" customHeight="1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5">
        <f t="shared" si="234"/>
        <v>2.0262500000000001</v>
      </c>
      <c r="P2501" s="6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10">
        <f t="shared" si="238"/>
        <v>41226.648576388885</v>
      </c>
      <c r="T2501" s="10">
        <f t="shared" si="239"/>
        <v>41274.75</v>
      </c>
    </row>
    <row r="2502" spans="1:20" ht="42.6" hidden="1" customHeight="1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5">
        <f t="shared" si="234"/>
        <v>1.1333333333333333</v>
      </c>
      <c r="P2502" s="6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10">
        <f t="shared" si="238"/>
        <v>41053.772858796299</v>
      </c>
      <c r="T2502" s="10">
        <f t="shared" si="239"/>
        <v>41083.772858796299</v>
      </c>
    </row>
    <row r="2503" spans="1:20" ht="42.6" customHeight="1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5">
        <f t="shared" si="234"/>
        <v>2.5545454545454545E-2</v>
      </c>
      <c r="P2503" s="6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0">
        <f t="shared" si="238"/>
        <v>42244.776666666665</v>
      </c>
      <c r="T2503" s="10">
        <f t="shared" si="239"/>
        <v>42274.776666666665</v>
      </c>
    </row>
    <row r="2504" spans="1:20" ht="42.6" customHeight="1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5">
        <f t="shared" si="234"/>
        <v>7.8181818181818181E-4</v>
      </c>
      <c r="P2504" s="6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0">
        <f t="shared" si="238"/>
        <v>41858.825439814813</v>
      </c>
      <c r="T2504" s="10">
        <f t="shared" si="239"/>
        <v>41903.825439814813</v>
      </c>
    </row>
    <row r="2505" spans="1:20" ht="42.6" customHeight="1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5">
        <f t="shared" si="234"/>
        <v>0</v>
      </c>
      <c r="P2505" s="6" t="e">
        <f t="shared" si="235"/>
        <v>#DIV/0!</v>
      </c>
      <c r="Q2505" t="str">
        <f t="shared" si="236"/>
        <v>food</v>
      </c>
      <c r="R2505" t="str">
        <f t="shared" si="237"/>
        <v>restaurants</v>
      </c>
      <c r="S2505" s="10">
        <f t="shared" si="238"/>
        <v>42498.899398148147</v>
      </c>
      <c r="T2505" s="10">
        <f t="shared" si="239"/>
        <v>42528.879166666666</v>
      </c>
    </row>
    <row r="2506" spans="1:20" ht="42.6" customHeight="1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5">
        <f t="shared" si="234"/>
        <v>0</v>
      </c>
      <c r="P2506" s="6" t="e">
        <f t="shared" si="235"/>
        <v>#DIV/0!</v>
      </c>
      <c r="Q2506" t="str">
        <f t="shared" si="236"/>
        <v>food</v>
      </c>
      <c r="R2506" t="str">
        <f t="shared" si="237"/>
        <v>restaurants</v>
      </c>
      <c r="S2506" s="10">
        <f t="shared" si="238"/>
        <v>41928.015439814815</v>
      </c>
      <c r="T2506" s="10">
        <f t="shared" si="239"/>
        <v>41958.057106481487</v>
      </c>
    </row>
    <row r="2507" spans="1:20" ht="42.6" customHeight="1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5">
        <f t="shared" si="234"/>
        <v>0</v>
      </c>
      <c r="P2507" s="6" t="e">
        <f t="shared" si="235"/>
        <v>#DIV/0!</v>
      </c>
      <c r="Q2507" t="str">
        <f t="shared" si="236"/>
        <v>food</v>
      </c>
      <c r="R2507" t="str">
        <f t="shared" si="237"/>
        <v>restaurants</v>
      </c>
      <c r="S2507" s="10">
        <f t="shared" si="238"/>
        <v>42047.05574074074</v>
      </c>
      <c r="T2507" s="10">
        <f t="shared" si="239"/>
        <v>42077.014074074075</v>
      </c>
    </row>
    <row r="2508" spans="1:20" ht="42.6" customHeight="1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5">
        <f t="shared" si="234"/>
        <v>6.0000000000000001E-3</v>
      </c>
      <c r="P2508" s="6">
        <f t="shared" si="235"/>
        <v>15</v>
      </c>
      <c r="Q2508" t="str">
        <f t="shared" si="236"/>
        <v>food</v>
      </c>
      <c r="R2508" t="str">
        <f t="shared" si="237"/>
        <v>restaurants</v>
      </c>
      <c r="S2508" s="10">
        <f t="shared" si="238"/>
        <v>42258.297094907408</v>
      </c>
      <c r="T2508" s="10">
        <f t="shared" si="239"/>
        <v>42280.875</v>
      </c>
    </row>
    <row r="2509" spans="1:20" ht="42.6" customHeight="1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5">
        <f t="shared" si="234"/>
        <v>0</v>
      </c>
      <c r="P2509" s="6" t="e">
        <f t="shared" si="235"/>
        <v>#DIV/0!</v>
      </c>
      <c r="Q2509" t="str">
        <f t="shared" si="236"/>
        <v>food</v>
      </c>
      <c r="R2509" t="str">
        <f t="shared" si="237"/>
        <v>restaurants</v>
      </c>
      <c r="S2509" s="10">
        <f t="shared" si="238"/>
        <v>42105.072962962964</v>
      </c>
      <c r="T2509" s="10">
        <f t="shared" si="239"/>
        <v>42135.072962962964</v>
      </c>
    </row>
    <row r="2510" spans="1:20" ht="42.6" customHeight="1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5">
        <f t="shared" si="234"/>
        <v>0</v>
      </c>
      <c r="P2510" s="6" t="e">
        <f t="shared" si="235"/>
        <v>#DIV/0!</v>
      </c>
      <c r="Q2510" t="str">
        <f t="shared" si="236"/>
        <v>food</v>
      </c>
      <c r="R2510" t="str">
        <f t="shared" si="237"/>
        <v>restaurants</v>
      </c>
      <c r="S2510" s="10">
        <f t="shared" si="238"/>
        <v>41835.951782407406</v>
      </c>
      <c r="T2510" s="10">
        <f t="shared" si="239"/>
        <v>41865.951782407406</v>
      </c>
    </row>
    <row r="2511" spans="1:20" ht="42.6" customHeight="1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5">
        <f t="shared" si="234"/>
        <v>1.0526315789473684E-2</v>
      </c>
      <c r="P2511" s="6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0">
        <f t="shared" si="238"/>
        <v>42058.809594907405</v>
      </c>
      <c r="T2511" s="10">
        <f t="shared" si="239"/>
        <v>42114.767928240741</v>
      </c>
    </row>
    <row r="2512" spans="1:20" ht="42.6" customHeight="1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5">
        <f t="shared" si="234"/>
        <v>1.5E-3</v>
      </c>
      <c r="P2512" s="6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0">
        <f t="shared" si="238"/>
        <v>42078.997361111105</v>
      </c>
      <c r="T2512" s="10">
        <f t="shared" si="239"/>
        <v>42138.997361111105</v>
      </c>
    </row>
    <row r="2513" spans="1:20" ht="42.6" customHeight="1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5">
        <f t="shared" si="234"/>
        <v>0</v>
      </c>
      <c r="P2513" s="6" t="e">
        <f t="shared" si="235"/>
        <v>#DIV/0!</v>
      </c>
      <c r="Q2513" t="str">
        <f t="shared" si="236"/>
        <v>food</v>
      </c>
      <c r="R2513" t="str">
        <f t="shared" si="237"/>
        <v>restaurants</v>
      </c>
      <c r="S2513" s="10">
        <f t="shared" si="238"/>
        <v>42371.446909722217</v>
      </c>
      <c r="T2513" s="10">
        <f t="shared" si="239"/>
        <v>42401.446909722217</v>
      </c>
    </row>
    <row r="2514" spans="1:20" ht="42.6" customHeight="1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5">
        <f t="shared" si="234"/>
        <v>0</v>
      </c>
      <c r="P2514" s="6" t="e">
        <f t="shared" si="235"/>
        <v>#DIV/0!</v>
      </c>
      <c r="Q2514" t="str">
        <f t="shared" si="236"/>
        <v>food</v>
      </c>
      <c r="R2514" t="str">
        <f t="shared" si="237"/>
        <v>restaurants</v>
      </c>
      <c r="S2514" s="10">
        <f t="shared" si="238"/>
        <v>41971.876863425925</v>
      </c>
      <c r="T2514" s="10">
        <f t="shared" si="239"/>
        <v>41986.876863425925</v>
      </c>
    </row>
    <row r="2515" spans="1:20" ht="42.6" customHeight="1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5">
        <f t="shared" si="234"/>
        <v>0</v>
      </c>
      <c r="P2515" s="6" t="e">
        <f t="shared" si="235"/>
        <v>#DIV/0!</v>
      </c>
      <c r="Q2515" t="str">
        <f t="shared" si="236"/>
        <v>food</v>
      </c>
      <c r="R2515" t="str">
        <f t="shared" si="237"/>
        <v>restaurants</v>
      </c>
      <c r="S2515" s="10">
        <f t="shared" si="238"/>
        <v>42732.00681712963</v>
      </c>
      <c r="T2515" s="10">
        <f t="shared" si="239"/>
        <v>42792.00681712963</v>
      </c>
    </row>
    <row r="2516" spans="1:20" ht="42.6" customHeight="1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5">
        <f t="shared" si="234"/>
        <v>1.7500000000000002E-2</v>
      </c>
      <c r="P2516" s="6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0">
        <f t="shared" si="238"/>
        <v>41854.389780092592</v>
      </c>
      <c r="T2516" s="10">
        <f t="shared" si="239"/>
        <v>41871.389780092592</v>
      </c>
    </row>
    <row r="2517" spans="1:20" ht="42.6" customHeight="1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5">
        <f t="shared" si="234"/>
        <v>0.186</v>
      </c>
      <c r="P2517" s="6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0">
        <f t="shared" si="238"/>
        <v>42027.839733796296</v>
      </c>
      <c r="T2517" s="10">
        <f t="shared" si="239"/>
        <v>42057.839733796296</v>
      </c>
    </row>
    <row r="2518" spans="1:20" ht="42.6" customHeight="1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5">
        <f t="shared" si="234"/>
        <v>0</v>
      </c>
      <c r="P2518" s="6" t="e">
        <f t="shared" si="235"/>
        <v>#DIV/0!</v>
      </c>
      <c r="Q2518" t="str">
        <f t="shared" si="236"/>
        <v>food</v>
      </c>
      <c r="R2518" t="str">
        <f t="shared" si="237"/>
        <v>restaurants</v>
      </c>
      <c r="S2518" s="10">
        <f t="shared" si="238"/>
        <v>41942.653379629628</v>
      </c>
      <c r="T2518" s="10">
        <f t="shared" si="239"/>
        <v>41972.6950462963</v>
      </c>
    </row>
    <row r="2519" spans="1:20" ht="42.6" customHeight="1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5">
        <f t="shared" si="234"/>
        <v>9.8166666666666666E-2</v>
      </c>
      <c r="P2519" s="6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0">
        <f t="shared" si="238"/>
        <v>42052.802430555559</v>
      </c>
      <c r="T2519" s="10">
        <f t="shared" si="239"/>
        <v>42082.760763888888</v>
      </c>
    </row>
    <row r="2520" spans="1:20" ht="42.6" customHeight="1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5">
        <f t="shared" si="234"/>
        <v>0</v>
      </c>
      <c r="P2520" s="6" t="e">
        <f t="shared" si="235"/>
        <v>#DIV/0!</v>
      </c>
      <c r="Q2520" t="str">
        <f t="shared" si="236"/>
        <v>food</v>
      </c>
      <c r="R2520" t="str">
        <f t="shared" si="237"/>
        <v>restaurants</v>
      </c>
      <c r="S2520" s="10">
        <f t="shared" si="238"/>
        <v>41926.680879629632</v>
      </c>
      <c r="T2520" s="10">
        <f t="shared" si="239"/>
        <v>41956.722546296296</v>
      </c>
    </row>
    <row r="2521" spans="1:20" ht="42.6" customHeight="1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5">
        <f t="shared" si="234"/>
        <v>4.3333333333333331E-4</v>
      </c>
      <c r="P2521" s="6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0">
        <f t="shared" si="238"/>
        <v>41809.155138888891</v>
      </c>
      <c r="T2521" s="10">
        <f t="shared" si="239"/>
        <v>41839.155138888891</v>
      </c>
    </row>
    <row r="2522" spans="1:20" ht="42.6" customHeight="1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5">
        <f t="shared" si="234"/>
        <v>0</v>
      </c>
      <c r="P2522" s="6" t="e">
        <f t="shared" si="235"/>
        <v>#DIV/0!</v>
      </c>
      <c r="Q2522" t="str">
        <f t="shared" si="236"/>
        <v>food</v>
      </c>
      <c r="R2522" t="str">
        <f t="shared" si="237"/>
        <v>restaurants</v>
      </c>
      <c r="S2522" s="10">
        <f t="shared" si="238"/>
        <v>42612.600520833337</v>
      </c>
      <c r="T2522" s="10">
        <f t="shared" si="239"/>
        <v>42658.806249999994</v>
      </c>
    </row>
    <row r="2523" spans="1:20" ht="42.6" hidden="1" customHeight="1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5">
        <f t="shared" si="234"/>
        <v>1.0948792000000001</v>
      </c>
      <c r="P2523" s="6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10">
        <f t="shared" si="238"/>
        <v>42269.967835648145</v>
      </c>
      <c r="T2523" s="10">
        <f t="shared" si="239"/>
        <v>42290.967835648145</v>
      </c>
    </row>
    <row r="2524" spans="1:20" ht="42.6" hidden="1" customHeight="1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5">
        <f t="shared" si="234"/>
        <v>1</v>
      </c>
      <c r="P2524" s="6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10">
        <f t="shared" si="238"/>
        <v>42460.573611111111</v>
      </c>
      <c r="T2524" s="10">
        <f t="shared" si="239"/>
        <v>42482.619444444441</v>
      </c>
    </row>
    <row r="2525" spans="1:20" ht="42.6" hidden="1" customHeight="1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5">
        <f t="shared" si="234"/>
        <v>1.5644444444444445</v>
      </c>
      <c r="P2525" s="6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10">
        <f t="shared" si="238"/>
        <v>41930.975601851853</v>
      </c>
      <c r="T2525" s="10">
        <f t="shared" si="239"/>
        <v>41961.017268518524</v>
      </c>
    </row>
    <row r="2526" spans="1:20" ht="42.6" hidden="1" customHeight="1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5">
        <f t="shared" si="234"/>
        <v>1.016</v>
      </c>
      <c r="P2526" s="6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10">
        <f t="shared" si="238"/>
        <v>41961.807372685187</v>
      </c>
      <c r="T2526" s="10">
        <f t="shared" si="239"/>
        <v>41994.1875</v>
      </c>
    </row>
    <row r="2527" spans="1:20" ht="42.6" hidden="1" customHeight="1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5">
        <f t="shared" si="234"/>
        <v>1.00325</v>
      </c>
      <c r="P2527" s="6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10">
        <f t="shared" si="238"/>
        <v>41058.844571759262</v>
      </c>
      <c r="T2527" s="10">
        <f t="shared" si="239"/>
        <v>41088.844571759262</v>
      </c>
    </row>
    <row r="2528" spans="1:20" ht="42.6" hidden="1" customHeight="1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5">
        <f t="shared" si="234"/>
        <v>1.1294999999999999</v>
      </c>
      <c r="P2528" s="6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10">
        <f t="shared" si="238"/>
        <v>41953.091134259259</v>
      </c>
      <c r="T2528" s="10">
        <f t="shared" si="239"/>
        <v>41981.207638888889</v>
      </c>
    </row>
    <row r="2529" spans="1:20" ht="42.6" hidden="1" customHeight="1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5">
        <f t="shared" si="234"/>
        <v>1.02125</v>
      </c>
      <c r="P2529" s="6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10">
        <f t="shared" si="238"/>
        <v>41546.75105324074</v>
      </c>
      <c r="T2529" s="10">
        <f t="shared" si="239"/>
        <v>41565.165972222225</v>
      </c>
    </row>
    <row r="2530" spans="1:20" ht="42.6" hidden="1" customHeight="1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5">
        <f t="shared" si="234"/>
        <v>1.0724974999999999</v>
      </c>
      <c r="P2530" s="6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10">
        <f t="shared" si="238"/>
        <v>42217.834525462968</v>
      </c>
      <c r="T2530" s="10">
        <f t="shared" si="239"/>
        <v>42236.458333333328</v>
      </c>
    </row>
    <row r="2531" spans="1:20" ht="42.6" hidden="1" customHeight="1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5">
        <f t="shared" si="234"/>
        <v>1.0428333333333333</v>
      </c>
      <c r="P2531" s="6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10">
        <f t="shared" si="238"/>
        <v>40948.080729166664</v>
      </c>
      <c r="T2531" s="10">
        <f t="shared" si="239"/>
        <v>40993.0390625</v>
      </c>
    </row>
    <row r="2532" spans="1:20" ht="42.6" hidden="1" customHeight="1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5">
        <f t="shared" si="234"/>
        <v>1</v>
      </c>
      <c r="P2532" s="6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10">
        <f t="shared" si="238"/>
        <v>42081.864641203705</v>
      </c>
      <c r="T2532" s="10">
        <f t="shared" si="239"/>
        <v>42114.201388888891</v>
      </c>
    </row>
    <row r="2533" spans="1:20" ht="42.6" hidden="1" customHeight="1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5">
        <f t="shared" si="234"/>
        <v>1.004</v>
      </c>
      <c r="P2533" s="6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10">
        <f t="shared" si="238"/>
        <v>42208.680023148147</v>
      </c>
      <c r="T2533" s="10">
        <f t="shared" si="239"/>
        <v>42231.165972222225</v>
      </c>
    </row>
    <row r="2534" spans="1:20" ht="42.6" hidden="1" customHeight="1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5">
        <f t="shared" si="234"/>
        <v>1.26125</v>
      </c>
      <c r="P2534" s="6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10">
        <f t="shared" si="238"/>
        <v>41107.849143518521</v>
      </c>
      <c r="T2534" s="10">
        <f t="shared" si="239"/>
        <v>41137.849143518521</v>
      </c>
    </row>
    <row r="2535" spans="1:20" ht="42.6" hidden="1" customHeight="1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5">
        <f t="shared" si="234"/>
        <v>1.1066666666666667</v>
      </c>
      <c r="P2535" s="6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10">
        <f t="shared" si="238"/>
        <v>41304.751284722224</v>
      </c>
      <c r="T2535" s="10">
        <f t="shared" si="239"/>
        <v>41334.750787037039</v>
      </c>
    </row>
    <row r="2536" spans="1:20" ht="42.6" hidden="1" customHeight="1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5">
        <f t="shared" si="234"/>
        <v>1.05</v>
      </c>
      <c r="P2536" s="6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10">
        <f t="shared" si="238"/>
        <v>40127.700370370374</v>
      </c>
      <c r="T2536" s="10">
        <f t="shared" si="239"/>
        <v>40179.25</v>
      </c>
    </row>
    <row r="2537" spans="1:20" ht="42.6" hidden="1" customHeight="1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5">
        <f t="shared" si="234"/>
        <v>1.03775</v>
      </c>
      <c r="P2537" s="6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10">
        <f t="shared" si="238"/>
        <v>41943.791030092594</v>
      </c>
      <c r="T2537" s="10">
        <f t="shared" si="239"/>
        <v>41974.832696759258</v>
      </c>
    </row>
    <row r="2538" spans="1:20" ht="42.6" hidden="1" customHeight="1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5">
        <f t="shared" si="234"/>
        <v>1.1599999999999999</v>
      </c>
      <c r="P2538" s="6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10">
        <f t="shared" si="238"/>
        <v>41464.106087962966</v>
      </c>
      <c r="T2538" s="10">
        <f t="shared" si="239"/>
        <v>41485.106087962966</v>
      </c>
    </row>
    <row r="2539" spans="1:20" ht="42.6" hidden="1" customHeight="1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5">
        <f t="shared" si="234"/>
        <v>1.1000000000000001</v>
      </c>
      <c r="P2539" s="6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10">
        <f t="shared" si="238"/>
        <v>40696.648784722223</v>
      </c>
      <c r="T2539" s="10">
        <f t="shared" si="239"/>
        <v>40756.648784722223</v>
      </c>
    </row>
    <row r="2540" spans="1:20" ht="42.6" hidden="1" customHeight="1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5">
        <f t="shared" si="234"/>
        <v>1.130176111111111</v>
      </c>
      <c r="P2540" s="6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10">
        <f t="shared" si="238"/>
        <v>41298.509965277779</v>
      </c>
      <c r="T2540" s="10">
        <f t="shared" si="239"/>
        <v>41329.207638888889</v>
      </c>
    </row>
    <row r="2541" spans="1:20" ht="42.6" hidden="1" customHeight="1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5">
        <f t="shared" si="234"/>
        <v>1.0024999999999999</v>
      </c>
      <c r="P2541" s="6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10">
        <f t="shared" si="238"/>
        <v>41977.902222222227</v>
      </c>
      <c r="T2541" s="10">
        <f t="shared" si="239"/>
        <v>42037.902222222227</v>
      </c>
    </row>
    <row r="2542" spans="1:20" ht="42.6" hidden="1" customHeight="1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5">
        <f t="shared" si="234"/>
        <v>1.034</v>
      </c>
      <c r="P2542" s="6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10">
        <f t="shared" si="238"/>
        <v>40785.675011574072</v>
      </c>
      <c r="T2542" s="10">
        <f t="shared" si="239"/>
        <v>40845.675011574072</v>
      </c>
    </row>
    <row r="2543" spans="1:20" ht="42.6" hidden="1" customHeight="1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5">
        <f t="shared" si="234"/>
        <v>1.0702857142857143</v>
      </c>
      <c r="P2543" s="6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10">
        <f t="shared" si="238"/>
        <v>41483.449282407404</v>
      </c>
      <c r="T2543" s="10">
        <f t="shared" si="239"/>
        <v>41543.449282407404</v>
      </c>
    </row>
    <row r="2544" spans="1:20" ht="42.6" hidden="1" customHeight="1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5">
        <f t="shared" si="234"/>
        <v>1.0357142857142858</v>
      </c>
      <c r="P2544" s="6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10">
        <f t="shared" si="238"/>
        <v>41509.426585648151</v>
      </c>
      <c r="T2544" s="10">
        <f t="shared" si="239"/>
        <v>41548.165972222225</v>
      </c>
    </row>
    <row r="2545" spans="1:20" ht="42.6" hidden="1" customHeight="1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5">
        <f t="shared" si="234"/>
        <v>1.5640000000000001</v>
      </c>
      <c r="P2545" s="6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10">
        <f t="shared" si="238"/>
        <v>40514.107615740737</v>
      </c>
      <c r="T2545" s="10">
        <f t="shared" si="239"/>
        <v>40545.125</v>
      </c>
    </row>
    <row r="2546" spans="1:20" ht="42.6" hidden="1" customHeight="1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5">
        <f t="shared" si="234"/>
        <v>1.0082</v>
      </c>
      <c r="P2546" s="6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10">
        <f t="shared" si="238"/>
        <v>41068.520474537036</v>
      </c>
      <c r="T2546" s="10">
        <f t="shared" si="239"/>
        <v>41098.520474537036</v>
      </c>
    </row>
    <row r="2547" spans="1:20" ht="42.6" hidden="1" customHeight="1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5">
        <f t="shared" si="234"/>
        <v>1.9530000000000001</v>
      </c>
      <c r="P2547" s="6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10">
        <f t="shared" si="238"/>
        <v>42027.13817129629</v>
      </c>
      <c r="T2547" s="10">
        <f t="shared" si="239"/>
        <v>42062.020833333328</v>
      </c>
    </row>
    <row r="2548" spans="1:20" ht="42.6" hidden="1" customHeight="1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5">
        <f t="shared" si="234"/>
        <v>1.1171428571428572</v>
      </c>
      <c r="P2548" s="6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10">
        <f t="shared" si="238"/>
        <v>41524.858553240738</v>
      </c>
      <c r="T2548" s="10">
        <f t="shared" si="239"/>
        <v>41552.208333333336</v>
      </c>
    </row>
    <row r="2549" spans="1:20" ht="42.6" hidden="1" customHeight="1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5">
        <f t="shared" si="234"/>
        <v>1.1985454545454546</v>
      </c>
      <c r="P2549" s="6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10">
        <f t="shared" si="238"/>
        <v>40973.773182870369</v>
      </c>
      <c r="T2549" s="10">
        <f t="shared" si="239"/>
        <v>41003.731516203705</v>
      </c>
    </row>
    <row r="2550" spans="1:20" ht="42.6" hidden="1" customHeight="1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5">
        <f t="shared" si="234"/>
        <v>1.0185</v>
      </c>
      <c r="P2550" s="6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10">
        <f t="shared" si="238"/>
        <v>42618.625428240746</v>
      </c>
      <c r="T2550" s="10">
        <f t="shared" si="239"/>
        <v>42643.185416666667</v>
      </c>
    </row>
    <row r="2551" spans="1:20" ht="42.6" hidden="1" customHeight="1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5">
        <f t="shared" si="234"/>
        <v>1.0280254777070064</v>
      </c>
      <c r="P2551" s="6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10">
        <f t="shared" si="238"/>
        <v>41390.757754629631</v>
      </c>
      <c r="T2551" s="10">
        <f t="shared" si="239"/>
        <v>41425.708333333336</v>
      </c>
    </row>
    <row r="2552" spans="1:20" ht="42.6" hidden="1" customHeight="1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5">
        <f t="shared" si="234"/>
        <v>1.0084615384615385</v>
      </c>
      <c r="P2552" s="6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10">
        <f t="shared" si="238"/>
        <v>42228.634328703702</v>
      </c>
      <c r="T2552" s="10">
        <f t="shared" si="239"/>
        <v>42285.165972222225</v>
      </c>
    </row>
    <row r="2553" spans="1:20" ht="42.6" hidden="1" customHeight="1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5">
        <f t="shared" si="234"/>
        <v>1.0273469387755103</v>
      </c>
      <c r="P2553" s="6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10">
        <f t="shared" si="238"/>
        <v>40961.252141203702</v>
      </c>
      <c r="T2553" s="10">
        <f t="shared" si="239"/>
        <v>40989.866666666669</v>
      </c>
    </row>
    <row r="2554" spans="1:20" ht="42.6" hidden="1" customHeight="1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5">
        <f t="shared" si="234"/>
        <v>1.0649999999999999</v>
      </c>
      <c r="P2554" s="6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10">
        <f t="shared" si="238"/>
        <v>42769.809965277775</v>
      </c>
      <c r="T2554" s="10">
        <f t="shared" si="239"/>
        <v>42799.809965277775</v>
      </c>
    </row>
    <row r="2555" spans="1:20" ht="42.6" hidden="1" customHeight="1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5">
        <f t="shared" si="234"/>
        <v>1.5553333333333332</v>
      </c>
      <c r="P2555" s="6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10">
        <f t="shared" si="238"/>
        <v>41113.199155092596</v>
      </c>
      <c r="T2555" s="10">
        <f t="shared" si="239"/>
        <v>41173.199155092596</v>
      </c>
    </row>
    <row r="2556" spans="1:20" ht="42.6" hidden="1" customHeight="1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5">
        <f t="shared" si="234"/>
        <v>1.228</v>
      </c>
      <c r="P2556" s="6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10">
        <f t="shared" si="238"/>
        <v>42125.078275462962</v>
      </c>
      <c r="T2556" s="10">
        <f t="shared" si="239"/>
        <v>42156.165972222225</v>
      </c>
    </row>
    <row r="2557" spans="1:20" ht="42.6" hidden="1" customHeight="1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5">
        <f t="shared" si="234"/>
        <v>1.0734999999999999</v>
      </c>
      <c r="P2557" s="6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10">
        <f t="shared" si="238"/>
        <v>41026.655011574076</v>
      </c>
      <c r="T2557" s="10">
        <f t="shared" si="239"/>
        <v>41057.655011574076</v>
      </c>
    </row>
    <row r="2558" spans="1:20" ht="42.6" hidden="1" customHeight="1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5">
        <f t="shared" si="234"/>
        <v>1.0550335570469798</v>
      </c>
      <c r="P2558" s="6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10">
        <f t="shared" si="238"/>
        <v>41222.991400462961</v>
      </c>
      <c r="T2558" s="10">
        <f t="shared" si="239"/>
        <v>41267.991400462961</v>
      </c>
    </row>
    <row r="2559" spans="1:20" ht="42.6" hidden="1" customHeight="1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5">
        <f t="shared" si="234"/>
        <v>1.1844444444444444</v>
      </c>
      <c r="P2559" s="6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10">
        <f t="shared" si="238"/>
        <v>41744.745208333334</v>
      </c>
      <c r="T2559" s="10">
        <f t="shared" si="239"/>
        <v>41774.745208333334</v>
      </c>
    </row>
    <row r="2560" spans="1:20" ht="42.6" hidden="1" customHeight="1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5">
        <f t="shared" si="234"/>
        <v>1.0888</v>
      </c>
      <c r="P2560" s="6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10">
        <f t="shared" si="238"/>
        <v>42093.860023148154</v>
      </c>
      <c r="T2560" s="10">
        <f t="shared" si="239"/>
        <v>42125.582638888889</v>
      </c>
    </row>
    <row r="2561" spans="1:20" ht="42.6" hidden="1" customHeight="1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5">
        <f t="shared" si="234"/>
        <v>1.1125</v>
      </c>
      <c r="P2561" s="6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10">
        <f t="shared" si="238"/>
        <v>40829.873657407406</v>
      </c>
      <c r="T2561" s="10">
        <f t="shared" si="239"/>
        <v>40862.817361111112</v>
      </c>
    </row>
    <row r="2562" spans="1:20" ht="42.6" hidden="1" customHeight="1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5">
        <f t="shared" si="234"/>
        <v>1.0009999999999999</v>
      </c>
      <c r="P2562" s="6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10">
        <f t="shared" si="238"/>
        <v>42039.951087962967</v>
      </c>
      <c r="T2562" s="10">
        <f t="shared" si="239"/>
        <v>42069.951087962967</v>
      </c>
    </row>
    <row r="2563" spans="1:20" ht="42.6" hidden="1" customHeight="1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5">
        <f t="shared" ref="O2563:O2626" si="240">E2563/D2563</f>
        <v>0</v>
      </c>
      <c r="P2563" s="6" t="e">
        <f t="shared" ref="P2563:P2626" si="241">E2563/L2563</f>
        <v>#DIV/0!</v>
      </c>
      <c r="Q2563" t="str">
        <f t="shared" ref="Q2563:Q2626" si="242">LEFT(N2563,(FIND("/",N2563))-1)</f>
        <v>food</v>
      </c>
      <c r="R2563" t="str">
        <f t="shared" ref="R2563:R2626" si="243">RIGHT(N2563,LEN(N2563)-FIND("/",N2563))</f>
        <v>food trucks</v>
      </c>
      <c r="S2563" s="10">
        <f t="shared" ref="S2563:S2626" si="244">(((J2563/60)/60)/24)+DATE(1970,1,1)</f>
        <v>42260.528807870374</v>
      </c>
      <c r="T2563" s="10">
        <f t="shared" ref="T2563:T2626" si="245">(((I2563/60)/60)/24)+DATE(1970,1,1)</f>
        <v>42290.528807870374</v>
      </c>
    </row>
    <row r="2564" spans="1:20" ht="42.6" hidden="1" customHeight="1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5">
        <f t="shared" si="240"/>
        <v>7.4999999999999997E-3</v>
      </c>
      <c r="P2564" s="6">
        <f t="shared" si="241"/>
        <v>25</v>
      </c>
      <c r="Q2564" t="str">
        <f t="shared" si="242"/>
        <v>food</v>
      </c>
      <c r="R2564" t="str">
        <f t="shared" si="243"/>
        <v>food trucks</v>
      </c>
      <c r="S2564" s="10">
        <f t="shared" si="244"/>
        <v>42594.524756944447</v>
      </c>
      <c r="T2564" s="10">
        <f t="shared" si="245"/>
        <v>42654.524756944447</v>
      </c>
    </row>
    <row r="2565" spans="1:20" ht="42.6" hidden="1" customHeight="1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5">
        <f t="shared" si="240"/>
        <v>0</v>
      </c>
      <c r="P2565" s="6" t="e">
        <f t="shared" si="241"/>
        <v>#DIV/0!</v>
      </c>
      <c r="Q2565" t="str">
        <f t="shared" si="242"/>
        <v>food</v>
      </c>
      <c r="R2565" t="str">
        <f t="shared" si="243"/>
        <v>food trucks</v>
      </c>
      <c r="S2565" s="10">
        <f t="shared" si="244"/>
        <v>42155.139479166668</v>
      </c>
      <c r="T2565" s="10">
        <f t="shared" si="245"/>
        <v>42215.139479166668</v>
      </c>
    </row>
    <row r="2566" spans="1:20" ht="42.6" hidden="1" customHeight="1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5">
        <f t="shared" si="240"/>
        <v>0</v>
      </c>
      <c r="P2566" s="6" t="e">
        <f t="shared" si="241"/>
        <v>#DIV/0!</v>
      </c>
      <c r="Q2566" t="str">
        <f t="shared" si="242"/>
        <v>food</v>
      </c>
      <c r="R2566" t="str">
        <f t="shared" si="243"/>
        <v>food trucks</v>
      </c>
      <c r="S2566" s="10">
        <f t="shared" si="244"/>
        <v>41822.040497685186</v>
      </c>
      <c r="T2566" s="10">
        <f t="shared" si="245"/>
        <v>41852.040497685186</v>
      </c>
    </row>
    <row r="2567" spans="1:20" ht="42.6" hidden="1" customHeight="1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5">
        <f t="shared" si="240"/>
        <v>0.01</v>
      </c>
      <c r="P2567" s="6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0">
        <f t="shared" si="244"/>
        <v>42440.650335648148</v>
      </c>
      <c r="T2567" s="10">
        <f t="shared" si="245"/>
        <v>42499.868055555555</v>
      </c>
    </row>
    <row r="2568" spans="1:20" ht="42.6" hidden="1" customHeight="1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5">
        <f t="shared" si="240"/>
        <v>0</v>
      </c>
      <c r="P2568" s="6" t="e">
        <f t="shared" si="241"/>
        <v>#DIV/0!</v>
      </c>
      <c r="Q2568" t="str">
        <f t="shared" si="242"/>
        <v>food</v>
      </c>
      <c r="R2568" t="str">
        <f t="shared" si="243"/>
        <v>food trucks</v>
      </c>
      <c r="S2568" s="10">
        <f t="shared" si="244"/>
        <v>41842.980879629627</v>
      </c>
      <c r="T2568" s="10">
        <f t="shared" si="245"/>
        <v>41872.980879629627</v>
      </c>
    </row>
    <row r="2569" spans="1:20" ht="42.6" hidden="1" customHeight="1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5">
        <f t="shared" si="240"/>
        <v>2.6666666666666666E-3</v>
      </c>
      <c r="P2569" s="6">
        <f t="shared" si="241"/>
        <v>60</v>
      </c>
      <c r="Q2569" t="str">
        <f t="shared" si="242"/>
        <v>food</v>
      </c>
      <c r="R2569" t="str">
        <f t="shared" si="243"/>
        <v>food trucks</v>
      </c>
      <c r="S2569" s="10">
        <f t="shared" si="244"/>
        <v>42087.878912037035</v>
      </c>
      <c r="T2569" s="10">
        <f t="shared" si="245"/>
        <v>42117.878912037035</v>
      </c>
    </row>
    <row r="2570" spans="1:20" ht="42.6" hidden="1" customHeight="1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5">
        <f t="shared" si="240"/>
        <v>5.0000000000000001E-3</v>
      </c>
      <c r="P2570" s="6">
        <f t="shared" si="241"/>
        <v>50</v>
      </c>
      <c r="Q2570" t="str">
        <f t="shared" si="242"/>
        <v>food</v>
      </c>
      <c r="R2570" t="str">
        <f t="shared" si="243"/>
        <v>food trucks</v>
      </c>
      <c r="S2570" s="10">
        <f t="shared" si="244"/>
        <v>42584.666597222225</v>
      </c>
      <c r="T2570" s="10">
        <f t="shared" si="245"/>
        <v>42614.666597222225</v>
      </c>
    </row>
    <row r="2571" spans="1:20" ht="42.6" hidden="1" customHeight="1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5">
        <f t="shared" si="240"/>
        <v>2.2307692307692306E-2</v>
      </c>
      <c r="P2571" s="6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0">
        <f t="shared" si="244"/>
        <v>42234.105462962965</v>
      </c>
      <c r="T2571" s="10">
        <f t="shared" si="245"/>
        <v>42264.105462962965</v>
      </c>
    </row>
    <row r="2572" spans="1:20" ht="42.6" hidden="1" customHeight="1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5">
        <f t="shared" si="240"/>
        <v>8.4285714285714294E-3</v>
      </c>
      <c r="P2572" s="6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0">
        <f t="shared" si="244"/>
        <v>42744.903182870374</v>
      </c>
      <c r="T2572" s="10">
        <f t="shared" si="245"/>
        <v>42774.903182870374</v>
      </c>
    </row>
    <row r="2573" spans="1:20" ht="42.6" hidden="1" customHeight="1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5">
        <f t="shared" si="240"/>
        <v>2.5000000000000001E-3</v>
      </c>
      <c r="P2573" s="6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0">
        <f t="shared" si="244"/>
        <v>42449.341678240744</v>
      </c>
      <c r="T2573" s="10">
        <f t="shared" si="245"/>
        <v>42509.341678240744</v>
      </c>
    </row>
    <row r="2574" spans="1:20" ht="42.6" hidden="1" customHeight="1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5">
        <f t="shared" si="240"/>
        <v>0</v>
      </c>
      <c r="P2574" s="6" t="e">
        <f t="shared" si="241"/>
        <v>#DIV/0!</v>
      </c>
      <c r="Q2574" t="str">
        <f t="shared" si="242"/>
        <v>food</v>
      </c>
      <c r="R2574" t="str">
        <f t="shared" si="243"/>
        <v>food trucks</v>
      </c>
      <c r="S2574" s="10">
        <f t="shared" si="244"/>
        <v>42077.119409722218</v>
      </c>
      <c r="T2574" s="10">
        <f t="shared" si="245"/>
        <v>42107.119409722218</v>
      </c>
    </row>
    <row r="2575" spans="1:20" ht="42.6" hidden="1" customHeight="1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5">
        <f t="shared" si="240"/>
        <v>0</v>
      </c>
      <c r="P2575" s="6" t="e">
        <f t="shared" si="241"/>
        <v>#DIV/0!</v>
      </c>
      <c r="Q2575" t="str">
        <f t="shared" si="242"/>
        <v>food</v>
      </c>
      <c r="R2575" t="str">
        <f t="shared" si="243"/>
        <v>food trucks</v>
      </c>
      <c r="S2575" s="10">
        <f t="shared" si="244"/>
        <v>41829.592002314814</v>
      </c>
      <c r="T2575" s="10">
        <f t="shared" si="245"/>
        <v>41874.592002314814</v>
      </c>
    </row>
    <row r="2576" spans="1:20" ht="42.6" hidden="1" customHeight="1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5">
        <f t="shared" si="240"/>
        <v>0</v>
      </c>
      <c r="P2576" s="6" t="e">
        <f t="shared" si="241"/>
        <v>#DIV/0!</v>
      </c>
      <c r="Q2576" t="str">
        <f t="shared" si="242"/>
        <v>food</v>
      </c>
      <c r="R2576" t="str">
        <f t="shared" si="243"/>
        <v>food trucks</v>
      </c>
      <c r="S2576" s="10">
        <f t="shared" si="244"/>
        <v>42487.825752314813</v>
      </c>
      <c r="T2576" s="10">
        <f t="shared" si="245"/>
        <v>42508.825752314813</v>
      </c>
    </row>
    <row r="2577" spans="1:20" ht="42.6" hidden="1" customHeight="1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5">
        <f t="shared" si="240"/>
        <v>0</v>
      </c>
      <c r="P2577" s="6" t="e">
        <f t="shared" si="241"/>
        <v>#DIV/0!</v>
      </c>
      <c r="Q2577" t="str">
        <f t="shared" si="242"/>
        <v>food</v>
      </c>
      <c r="R2577" t="str">
        <f t="shared" si="243"/>
        <v>food trucks</v>
      </c>
      <c r="S2577" s="10">
        <f t="shared" si="244"/>
        <v>41986.108726851846</v>
      </c>
      <c r="T2577" s="10">
        <f t="shared" si="245"/>
        <v>42016.108726851846</v>
      </c>
    </row>
    <row r="2578" spans="1:20" ht="42.6" hidden="1" customHeight="1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5">
        <f t="shared" si="240"/>
        <v>0</v>
      </c>
      <c r="P2578" s="6" t="e">
        <f t="shared" si="241"/>
        <v>#DIV/0!</v>
      </c>
      <c r="Q2578" t="str">
        <f t="shared" si="242"/>
        <v>food</v>
      </c>
      <c r="R2578" t="str">
        <f t="shared" si="243"/>
        <v>food trucks</v>
      </c>
      <c r="S2578" s="10">
        <f t="shared" si="244"/>
        <v>42060.00980324074</v>
      </c>
      <c r="T2578" s="10">
        <f t="shared" si="245"/>
        <v>42104.968136574069</v>
      </c>
    </row>
    <row r="2579" spans="1:20" ht="42.6" hidden="1" customHeight="1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5">
        <f t="shared" si="240"/>
        <v>0</v>
      </c>
      <c r="P2579" s="6" t="e">
        <f t="shared" si="241"/>
        <v>#DIV/0!</v>
      </c>
      <c r="Q2579" t="str">
        <f t="shared" si="242"/>
        <v>food</v>
      </c>
      <c r="R2579" t="str">
        <f t="shared" si="243"/>
        <v>food trucks</v>
      </c>
      <c r="S2579" s="10">
        <f t="shared" si="244"/>
        <v>41830.820567129631</v>
      </c>
      <c r="T2579" s="10">
        <f t="shared" si="245"/>
        <v>41855.820567129631</v>
      </c>
    </row>
    <row r="2580" spans="1:20" ht="42.6" hidden="1" customHeight="1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5">
        <f t="shared" si="240"/>
        <v>0</v>
      </c>
      <c r="P2580" s="6" t="e">
        <f t="shared" si="241"/>
        <v>#DIV/0!</v>
      </c>
      <c r="Q2580" t="str">
        <f t="shared" si="242"/>
        <v>food</v>
      </c>
      <c r="R2580" t="str">
        <f t="shared" si="243"/>
        <v>food trucks</v>
      </c>
      <c r="S2580" s="10">
        <f t="shared" si="244"/>
        <v>42238.022905092599</v>
      </c>
      <c r="T2580" s="10">
        <f t="shared" si="245"/>
        <v>42286.708333333328</v>
      </c>
    </row>
    <row r="2581" spans="1:20" ht="42.6" hidden="1" customHeight="1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5">
        <f t="shared" si="240"/>
        <v>1.3849999999999999E-3</v>
      </c>
      <c r="P2581" s="6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0">
        <f t="shared" si="244"/>
        <v>41837.829895833333</v>
      </c>
      <c r="T2581" s="10">
        <f t="shared" si="245"/>
        <v>41897.829895833333</v>
      </c>
    </row>
    <row r="2582" spans="1:20" ht="42.6" hidden="1" customHeight="1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5">
        <f t="shared" si="240"/>
        <v>6.0000000000000001E-3</v>
      </c>
      <c r="P2582" s="6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0">
        <f t="shared" si="244"/>
        <v>42110.326423611114</v>
      </c>
      <c r="T2582" s="10">
        <f t="shared" si="245"/>
        <v>42140.125</v>
      </c>
    </row>
    <row r="2583" spans="1:20" ht="42.6" customHeight="1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5">
        <f t="shared" si="240"/>
        <v>0.106</v>
      </c>
      <c r="P2583" s="6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0">
        <f t="shared" si="244"/>
        <v>42294.628449074073</v>
      </c>
      <c r="T2583" s="10">
        <f t="shared" si="245"/>
        <v>42324.670115740737</v>
      </c>
    </row>
    <row r="2584" spans="1:20" ht="42.6" customHeight="1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5">
        <f t="shared" si="240"/>
        <v>1.1111111111111112E-5</v>
      </c>
      <c r="P2584" s="6">
        <f t="shared" si="241"/>
        <v>1</v>
      </c>
      <c r="Q2584" t="str">
        <f t="shared" si="242"/>
        <v>food</v>
      </c>
      <c r="R2584" t="str">
        <f t="shared" si="243"/>
        <v>food trucks</v>
      </c>
      <c r="S2584" s="10">
        <f t="shared" si="244"/>
        <v>42642.988819444443</v>
      </c>
      <c r="T2584" s="10">
        <f t="shared" si="245"/>
        <v>42672.988819444443</v>
      </c>
    </row>
    <row r="2585" spans="1:20" ht="42.6" customHeight="1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5">
        <f t="shared" si="240"/>
        <v>5.0000000000000001E-3</v>
      </c>
      <c r="P2585" s="6">
        <f t="shared" si="241"/>
        <v>1</v>
      </c>
      <c r="Q2585" t="str">
        <f t="shared" si="242"/>
        <v>food</v>
      </c>
      <c r="R2585" t="str">
        <f t="shared" si="243"/>
        <v>food trucks</v>
      </c>
      <c r="S2585" s="10">
        <f t="shared" si="244"/>
        <v>42019.76944444445</v>
      </c>
      <c r="T2585" s="10">
        <f t="shared" si="245"/>
        <v>42079.727777777778</v>
      </c>
    </row>
    <row r="2586" spans="1:20" ht="42.6" customHeight="1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5">
        <f t="shared" si="240"/>
        <v>0</v>
      </c>
      <c r="P2586" s="6" t="e">
        <f t="shared" si="241"/>
        <v>#DIV/0!</v>
      </c>
      <c r="Q2586" t="str">
        <f t="shared" si="242"/>
        <v>food</v>
      </c>
      <c r="R2586" t="str">
        <f t="shared" si="243"/>
        <v>food trucks</v>
      </c>
      <c r="S2586" s="10">
        <f t="shared" si="244"/>
        <v>42140.173252314817</v>
      </c>
      <c r="T2586" s="10">
        <f t="shared" si="245"/>
        <v>42170.173252314817</v>
      </c>
    </row>
    <row r="2587" spans="1:20" ht="42.6" customHeight="1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5">
        <f t="shared" si="240"/>
        <v>1.6666666666666668E-3</v>
      </c>
      <c r="P2587" s="6">
        <f t="shared" si="241"/>
        <v>50</v>
      </c>
      <c r="Q2587" t="str">
        <f t="shared" si="242"/>
        <v>food</v>
      </c>
      <c r="R2587" t="str">
        <f t="shared" si="243"/>
        <v>food trucks</v>
      </c>
      <c r="S2587" s="10">
        <f t="shared" si="244"/>
        <v>41795.963333333333</v>
      </c>
      <c r="T2587" s="10">
        <f t="shared" si="245"/>
        <v>41825.963333333333</v>
      </c>
    </row>
    <row r="2588" spans="1:20" ht="42.6" customHeight="1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5">
        <f t="shared" si="240"/>
        <v>1.6666666666666668E-3</v>
      </c>
      <c r="P2588" s="6">
        <f t="shared" si="241"/>
        <v>5</v>
      </c>
      <c r="Q2588" t="str">
        <f t="shared" si="242"/>
        <v>food</v>
      </c>
      <c r="R2588" t="str">
        <f t="shared" si="243"/>
        <v>food trucks</v>
      </c>
      <c r="S2588" s="10">
        <f t="shared" si="244"/>
        <v>42333.330277777779</v>
      </c>
      <c r="T2588" s="10">
        <f t="shared" si="245"/>
        <v>42363.330277777779</v>
      </c>
    </row>
    <row r="2589" spans="1:20" ht="42.6" customHeight="1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5">
        <f t="shared" si="240"/>
        <v>2.4340000000000001E-2</v>
      </c>
      <c r="P2589" s="6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0">
        <f t="shared" si="244"/>
        <v>42338.675381944442</v>
      </c>
      <c r="T2589" s="10">
        <f t="shared" si="245"/>
        <v>42368.675381944442</v>
      </c>
    </row>
    <row r="2590" spans="1:20" ht="42.6" customHeight="1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5">
        <f t="shared" si="240"/>
        <v>3.8833333333333331E-2</v>
      </c>
      <c r="P2590" s="6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0">
        <f t="shared" si="244"/>
        <v>42042.676226851851</v>
      </c>
      <c r="T2590" s="10">
        <f t="shared" si="245"/>
        <v>42094.551388888889</v>
      </c>
    </row>
    <row r="2591" spans="1:20" ht="42.6" customHeight="1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5">
        <f t="shared" si="240"/>
        <v>1E-4</v>
      </c>
      <c r="P2591" s="6">
        <f t="shared" si="241"/>
        <v>5</v>
      </c>
      <c r="Q2591" t="str">
        <f t="shared" si="242"/>
        <v>food</v>
      </c>
      <c r="R2591" t="str">
        <f t="shared" si="243"/>
        <v>food trucks</v>
      </c>
      <c r="S2591" s="10">
        <f t="shared" si="244"/>
        <v>42422.536192129628</v>
      </c>
      <c r="T2591" s="10">
        <f t="shared" si="245"/>
        <v>42452.494525462964</v>
      </c>
    </row>
    <row r="2592" spans="1:20" ht="42.6" customHeight="1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5">
        <f t="shared" si="240"/>
        <v>0</v>
      </c>
      <c r="P2592" s="6" t="e">
        <f t="shared" si="241"/>
        <v>#DIV/0!</v>
      </c>
      <c r="Q2592" t="str">
        <f t="shared" si="242"/>
        <v>food</v>
      </c>
      <c r="R2592" t="str">
        <f t="shared" si="243"/>
        <v>food trucks</v>
      </c>
      <c r="S2592" s="10">
        <f t="shared" si="244"/>
        <v>42388.589085648149</v>
      </c>
      <c r="T2592" s="10">
        <f t="shared" si="245"/>
        <v>42395.589085648149</v>
      </c>
    </row>
    <row r="2593" spans="1:20" ht="42.6" customHeight="1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5">
        <f t="shared" si="240"/>
        <v>1.7333333333333333E-2</v>
      </c>
      <c r="P2593" s="6">
        <f t="shared" si="241"/>
        <v>13</v>
      </c>
      <c r="Q2593" t="str">
        <f t="shared" si="242"/>
        <v>food</v>
      </c>
      <c r="R2593" t="str">
        <f t="shared" si="243"/>
        <v>food trucks</v>
      </c>
      <c r="S2593" s="10">
        <f t="shared" si="244"/>
        <v>42382.906527777777</v>
      </c>
      <c r="T2593" s="10">
        <f t="shared" si="245"/>
        <v>42442.864861111113</v>
      </c>
    </row>
    <row r="2594" spans="1:20" ht="42.6" customHeight="1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5">
        <f t="shared" si="240"/>
        <v>1.6666666666666668E-3</v>
      </c>
      <c r="P2594" s="6">
        <f t="shared" si="241"/>
        <v>50</v>
      </c>
      <c r="Q2594" t="str">
        <f t="shared" si="242"/>
        <v>food</v>
      </c>
      <c r="R2594" t="str">
        <f t="shared" si="243"/>
        <v>food trucks</v>
      </c>
      <c r="S2594" s="10">
        <f t="shared" si="244"/>
        <v>41887.801168981481</v>
      </c>
      <c r="T2594" s="10">
        <f t="shared" si="245"/>
        <v>41917.801168981481</v>
      </c>
    </row>
    <row r="2595" spans="1:20" ht="42.6" customHeight="1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5">
        <f t="shared" si="240"/>
        <v>0</v>
      </c>
      <c r="P2595" s="6" t="e">
        <f t="shared" si="241"/>
        <v>#DIV/0!</v>
      </c>
      <c r="Q2595" t="str">
        <f t="shared" si="242"/>
        <v>food</v>
      </c>
      <c r="R2595" t="str">
        <f t="shared" si="243"/>
        <v>food trucks</v>
      </c>
      <c r="S2595" s="10">
        <f t="shared" si="244"/>
        <v>42089.84520833334</v>
      </c>
      <c r="T2595" s="10">
        <f t="shared" si="245"/>
        <v>42119.84520833334</v>
      </c>
    </row>
    <row r="2596" spans="1:20" ht="42.6" customHeight="1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5">
        <f t="shared" si="240"/>
        <v>1.2500000000000001E-5</v>
      </c>
      <c r="P2596" s="6">
        <f t="shared" si="241"/>
        <v>1</v>
      </c>
      <c r="Q2596" t="str">
        <f t="shared" si="242"/>
        <v>food</v>
      </c>
      <c r="R2596" t="str">
        <f t="shared" si="243"/>
        <v>food trucks</v>
      </c>
      <c r="S2596" s="10">
        <f t="shared" si="244"/>
        <v>41828.967916666668</v>
      </c>
      <c r="T2596" s="10">
        <f t="shared" si="245"/>
        <v>41858.967916666668</v>
      </c>
    </row>
    <row r="2597" spans="1:20" ht="42.6" customHeight="1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5">
        <f t="shared" si="240"/>
        <v>0.12166666666666667</v>
      </c>
      <c r="P2597" s="6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0">
        <f t="shared" si="244"/>
        <v>42760.244212962964</v>
      </c>
      <c r="T2597" s="10">
        <f t="shared" si="245"/>
        <v>42790.244212962964</v>
      </c>
    </row>
    <row r="2598" spans="1:20" ht="42.6" customHeight="1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5">
        <f t="shared" si="240"/>
        <v>0.23588571428571428</v>
      </c>
      <c r="P2598" s="6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0">
        <f t="shared" si="244"/>
        <v>41828.664456018516</v>
      </c>
      <c r="T2598" s="10">
        <f t="shared" si="245"/>
        <v>41858.664456018516</v>
      </c>
    </row>
    <row r="2599" spans="1:20" ht="42.6" customHeight="1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5">
        <f t="shared" si="240"/>
        <v>5.6666666666666664E-2</v>
      </c>
      <c r="P2599" s="6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0">
        <f t="shared" si="244"/>
        <v>42510.341631944444</v>
      </c>
      <c r="T2599" s="10">
        <f t="shared" si="245"/>
        <v>42540.341631944444</v>
      </c>
    </row>
    <row r="2600" spans="1:20" ht="42.6" customHeight="1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5">
        <f t="shared" si="240"/>
        <v>0.39</v>
      </c>
      <c r="P2600" s="6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0">
        <f t="shared" si="244"/>
        <v>42240.840289351851</v>
      </c>
      <c r="T2600" s="10">
        <f t="shared" si="245"/>
        <v>42270.840289351851</v>
      </c>
    </row>
    <row r="2601" spans="1:20" ht="42.6" customHeight="1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5">
        <f t="shared" si="240"/>
        <v>9.9546510341776348E-3</v>
      </c>
      <c r="P2601" s="6">
        <f t="shared" si="241"/>
        <v>18</v>
      </c>
      <c r="Q2601" t="str">
        <f t="shared" si="242"/>
        <v>food</v>
      </c>
      <c r="R2601" t="str">
        <f t="shared" si="243"/>
        <v>food trucks</v>
      </c>
      <c r="S2601" s="10">
        <f t="shared" si="244"/>
        <v>41809.754016203704</v>
      </c>
      <c r="T2601" s="10">
        <f t="shared" si="245"/>
        <v>41854.754016203704</v>
      </c>
    </row>
    <row r="2602" spans="1:20" ht="42.6" customHeight="1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5">
        <f t="shared" si="240"/>
        <v>6.9320000000000007E-2</v>
      </c>
      <c r="P2602" s="6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0">
        <f t="shared" si="244"/>
        <v>42394.900462962964</v>
      </c>
      <c r="T2602" s="10">
        <f t="shared" si="245"/>
        <v>42454.858796296292</v>
      </c>
    </row>
    <row r="2603" spans="1:20" ht="42.6" hidden="1" customHeight="1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5">
        <f t="shared" si="240"/>
        <v>6.6139999999999999</v>
      </c>
      <c r="P2603" s="6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10">
        <f t="shared" si="244"/>
        <v>41150.902187499996</v>
      </c>
      <c r="T2603" s="10">
        <f t="shared" si="245"/>
        <v>41165.165972222225</v>
      </c>
    </row>
    <row r="2604" spans="1:20" ht="42.6" hidden="1" customHeight="1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5">
        <f t="shared" si="240"/>
        <v>3.2609166666666667</v>
      </c>
      <c r="P2604" s="6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10">
        <f t="shared" si="244"/>
        <v>41915.747314814813</v>
      </c>
      <c r="T2604" s="10">
        <f t="shared" si="245"/>
        <v>41955.888888888891</v>
      </c>
    </row>
    <row r="2605" spans="1:20" ht="42.6" hidden="1" customHeight="1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5">
        <f t="shared" si="240"/>
        <v>1.0148571428571429</v>
      </c>
      <c r="P2605" s="6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10">
        <f t="shared" si="244"/>
        <v>41617.912662037037</v>
      </c>
      <c r="T2605" s="10">
        <f t="shared" si="245"/>
        <v>41631.912662037037</v>
      </c>
    </row>
    <row r="2606" spans="1:20" ht="42.6" hidden="1" customHeight="1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5">
        <f t="shared" si="240"/>
        <v>1.0421799999999999</v>
      </c>
      <c r="P2606" s="6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10">
        <f t="shared" si="244"/>
        <v>40998.051192129627</v>
      </c>
      <c r="T2606" s="10">
        <f t="shared" si="245"/>
        <v>41028.051192129627</v>
      </c>
    </row>
    <row r="2607" spans="1:20" ht="42.6" hidden="1" customHeight="1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5">
        <f t="shared" si="240"/>
        <v>1.0742157000000001</v>
      </c>
      <c r="P2607" s="6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10">
        <f t="shared" si="244"/>
        <v>42508.541550925926</v>
      </c>
      <c r="T2607" s="10">
        <f t="shared" si="245"/>
        <v>42538.541550925926</v>
      </c>
    </row>
    <row r="2608" spans="1:20" ht="42.6" hidden="1" customHeight="1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5">
        <f t="shared" si="240"/>
        <v>1.1005454545454545</v>
      </c>
      <c r="P2608" s="6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10">
        <f t="shared" si="244"/>
        <v>41726.712754629632</v>
      </c>
      <c r="T2608" s="10">
        <f t="shared" si="245"/>
        <v>41758.712754629632</v>
      </c>
    </row>
    <row r="2609" spans="1:20" ht="42.6" hidden="1" customHeight="1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5">
        <f t="shared" si="240"/>
        <v>4.077</v>
      </c>
      <c r="P2609" s="6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10">
        <f t="shared" si="244"/>
        <v>42184.874675925923</v>
      </c>
      <c r="T2609" s="10">
        <f t="shared" si="245"/>
        <v>42228.083333333328</v>
      </c>
    </row>
    <row r="2610" spans="1:20" ht="42.6" hidden="1" customHeight="1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5">
        <f t="shared" si="240"/>
        <v>2.2392500000000002</v>
      </c>
      <c r="P2610" s="6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10">
        <f t="shared" si="244"/>
        <v>42767.801712962959</v>
      </c>
      <c r="T2610" s="10">
        <f t="shared" si="245"/>
        <v>42809</v>
      </c>
    </row>
    <row r="2611" spans="1:20" ht="42.6" hidden="1" customHeight="1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5">
        <f t="shared" si="240"/>
        <v>3.038011142857143</v>
      </c>
      <c r="P2611" s="6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10">
        <f t="shared" si="244"/>
        <v>41075.237858796296</v>
      </c>
      <c r="T2611" s="10">
        <f t="shared" si="245"/>
        <v>41105.237858796296</v>
      </c>
    </row>
    <row r="2612" spans="1:20" ht="42.6" hidden="1" customHeight="1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5">
        <f t="shared" si="240"/>
        <v>1.4132510432681749</v>
      </c>
      <c r="P2612" s="6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10">
        <f t="shared" si="244"/>
        <v>42564.881076388891</v>
      </c>
      <c r="T2612" s="10">
        <f t="shared" si="245"/>
        <v>42604.290972222225</v>
      </c>
    </row>
    <row r="2613" spans="1:20" ht="42.6" hidden="1" customHeight="1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5">
        <f t="shared" si="240"/>
        <v>27.906363636363636</v>
      </c>
      <c r="P2613" s="6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10">
        <f t="shared" si="244"/>
        <v>42704.335810185185</v>
      </c>
      <c r="T2613" s="10">
        <f t="shared" si="245"/>
        <v>42737.957638888889</v>
      </c>
    </row>
    <row r="2614" spans="1:20" ht="42.6" hidden="1" customHeight="1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5">
        <f t="shared" si="240"/>
        <v>1.7176130000000001</v>
      </c>
      <c r="P2614" s="6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10">
        <f t="shared" si="244"/>
        <v>41982.143171296295</v>
      </c>
      <c r="T2614" s="10">
        <f t="shared" si="245"/>
        <v>42013.143171296295</v>
      </c>
    </row>
    <row r="2615" spans="1:20" ht="42.6" hidden="1" customHeight="1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5">
        <f t="shared" si="240"/>
        <v>1.0101333333333333</v>
      </c>
      <c r="P2615" s="6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10">
        <f t="shared" si="244"/>
        <v>41143.81821759259</v>
      </c>
      <c r="T2615" s="10">
        <f t="shared" si="245"/>
        <v>41173.81821759259</v>
      </c>
    </row>
    <row r="2616" spans="1:20" ht="42.6" hidden="1" customHeight="1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5">
        <f t="shared" si="240"/>
        <v>1.02</v>
      </c>
      <c r="P2616" s="6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10">
        <f t="shared" si="244"/>
        <v>41730.708472222221</v>
      </c>
      <c r="T2616" s="10">
        <f t="shared" si="245"/>
        <v>41759.208333333336</v>
      </c>
    </row>
    <row r="2617" spans="1:20" ht="42.6" hidden="1" customHeight="1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5">
        <f t="shared" si="240"/>
        <v>1.6976511744127936</v>
      </c>
      <c r="P2617" s="6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10">
        <f t="shared" si="244"/>
        <v>42453.49726851852</v>
      </c>
      <c r="T2617" s="10">
        <f t="shared" si="245"/>
        <v>42490.5</v>
      </c>
    </row>
    <row r="2618" spans="1:20" ht="42.6" hidden="1" customHeight="1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5">
        <f t="shared" si="240"/>
        <v>1.14534</v>
      </c>
      <c r="P2618" s="6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10">
        <f t="shared" si="244"/>
        <v>42211.99454861111</v>
      </c>
      <c r="T2618" s="10">
        <f t="shared" si="245"/>
        <v>42241.99454861111</v>
      </c>
    </row>
    <row r="2619" spans="1:20" ht="42.6" hidden="1" customHeight="1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5">
        <f t="shared" si="240"/>
        <v>8.7759999999999998</v>
      </c>
      <c r="P2619" s="6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10">
        <f t="shared" si="244"/>
        <v>41902.874432870369</v>
      </c>
      <c r="T2619" s="10">
        <f t="shared" si="245"/>
        <v>41932.874432870369</v>
      </c>
    </row>
    <row r="2620" spans="1:20" ht="42.6" hidden="1" customHeight="1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5">
        <f t="shared" si="240"/>
        <v>1.0538666666666667</v>
      </c>
      <c r="P2620" s="6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10">
        <f t="shared" si="244"/>
        <v>42279.792372685188</v>
      </c>
      <c r="T2620" s="10">
        <f t="shared" si="245"/>
        <v>42339.834039351852</v>
      </c>
    </row>
    <row r="2621" spans="1:20" ht="42.6" hidden="1" customHeight="1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5">
        <f t="shared" si="240"/>
        <v>1.8839999999999999</v>
      </c>
      <c r="P2621" s="6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10">
        <f t="shared" si="244"/>
        <v>42273.884305555555</v>
      </c>
      <c r="T2621" s="10">
        <f t="shared" si="245"/>
        <v>42300.458333333328</v>
      </c>
    </row>
    <row r="2622" spans="1:20" ht="42.6" hidden="1" customHeight="1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5">
        <f t="shared" si="240"/>
        <v>1.436523076923077</v>
      </c>
      <c r="P2622" s="6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10">
        <f t="shared" si="244"/>
        <v>42251.16715277778</v>
      </c>
      <c r="T2622" s="10">
        <f t="shared" si="245"/>
        <v>42288.041666666672</v>
      </c>
    </row>
    <row r="2623" spans="1:20" ht="42.6" hidden="1" customHeight="1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5">
        <f t="shared" si="240"/>
        <v>1.4588000000000001</v>
      </c>
      <c r="P2623" s="6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10">
        <f t="shared" si="244"/>
        <v>42115.74754629629</v>
      </c>
      <c r="T2623" s="10">
        <f t="shared" si="245"/>
        <v>42145.74754629629</v>
      </c>
    </row>
    <row r="2624" spans="1:20" ht="42.6" hidden="1" customHeight="1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5">
        <f t="shared" si="240"/>
        <v>1.3118399999999999</v>
      </c>
      <c r="P2624" s="6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10">
        <f t="shared" si="244"/>
        <v>42689.74324074074</v>
      </c>
      <c r="T2624" s="10">
        <f t="shared" si="245"/>
        <v>42734.74324074074</v>
      </c>
    </row>
    <row r="2625" spans="1:20" ht="42.6" hidden="1" customHeight="1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5">
        <f t="shared" si="240"/>
        <v>1.1399999999999999</v>
      </c>
      <c r="P2625" s="6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10">
        <f t="shared" si="244"/>
        <v>42692.256550925929</v>
      </c>
      <c r="T2625" s="10">
        <f t="shared" si="245"/>
        <v>42706.256550925929</v>
      </c>
    </row>
    <row r="2626" spans="1:20" ht="42.6" hidden="1" customHeight="1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5">
        <f t="shared" si="240"/>
        <v>13.794206249999998</v>
      </c>
      <c r="P2626" s="6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10">
        <f t="shared" si="244"/>
        <v>41144.42155092593</v>
      </c>
      <c r="T2626" s="10">
        <f t="shared" si="245"/>
        <v>41165.42155092593</v>
      </c>
    </row>
    <row r="2627" spans="1:20" ht="42.6" hidden="1" customHeight="1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5">
        <f t="shared" ref="O2627:O2690" si="246">E2627/D2627</f>
        <v>9.56</v>
      </c>
      <c r="P2627" s="6">
        <f t="shared" ref="P2627:P2690" si="247">E2627/L2627</f>
        <v>27.576923076923077</v>
      </c>
      <c r="Q2627" t="str">
        <f t="shared" ref="Q2627:Q2690" si="248">LEFT(N2627,(FIND("/",N2627))-1)</f>
        <v>technology</v>
      </c>
      <c r="R2627" t="str">
        <f t="shared" ref="R2627:R2690" si="249">RIGHT(N2627,LEN(N2627)-FIND("/",N2627))</f>
        <v>space exploration</v>
      </c>
      <c r="S2627" s="10">
        <f t="shared" ref="S2627:S2690" si="250">(((J2627/60)/60)/24)+DATE(1970,1,1)</f>
        <v>42658.810277777782</v>
      </c>
      <c r="T2627" s="10">
        <f t="shared" ref="T2627:T2690" si="251">(((I2627/60)/60)/24)+DATE(1970,1,1)</f>
        <v>42683.851944444439</v>
      </c>
    </row>
    <row r="2628" spans="1:20" ht="42.6" hidden="1" customHeight="1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5">
        <f t="shared" si="246"/>
        <v>1.1200000000000001</v>
      </c>
      <c r="P2628" s="6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10">
        <f t="shared" si="250"/>
        <v>42128.628113425926</v>
      </c>
      <c r="T2628" s="10">
        <f t="shared" si="251"/>
        <v>42158.628113425926</v>
      </c>
    </row>
    <row r="2629" spans="1:20" ht="42.6" hidden="1" customHeight="1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5">
        <f t="shared" si="246"/>
        <v>6.4666666666666668</v>
      </c>
      <c r="P2629" s="6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10">
        <f t="shared" si="250"/>
        <v>42304.829409722224</v>
      </c>
      <c r="T2629" s="10">
        <f t="shared" si="251"/>
        <v>42334.871076388896</v>
      </c>
    </row>
    <row r="2630" spans="1:20" ht="42.6" hidden="1" customHeight="1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5">
        <f t="shared" si="246"/>
        <v>1.1036948748510131</v>
      </c>
      <c r="P2630" s="6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10">
        <f t="shared" si="250"/>
        <v>41953.966053240743</v>
      </c>
      <c r="T2630" s="10">
        <f t="shared" si="251"/>
        <v>41973.966053240743</v>
      </c>
    </row>
    <row r="2631" spans="1:20" ht="42.6" hidden="1" customHeight="1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5">
        <f t="shared" si="246"/>
        <v>1.2774000000000001</v>
      </c>
      <c r="P2631" s="6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10">
        <f t="shared" si="250"/>
        <v>42108.538449074069</v>
      </c>
      <c r="T2631" s="10">
        <f t="shared" si="251"/>
        <v>42138.538449074069</v>
      </c>
    </row>
    <row r="2632" spans="1:20" ht="42.6" hidden="1" customHeight="1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5">
        <f t="shared" si="246"/>
        <v>1.579</v>
      </c>
      <c r="P2632" s="6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10">
        <f t="shared" si="250"/>
        <v>42524.105462962965</v>
      </c>
      <c r="T2632" s="10">
        <f t="shared" si="251"/>
        <v>42551.416666666672</v>
      </c>
    </row>
    <row r="2633" spans="1:20" ht="42.6" hidden="1" customHeight="1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5">
        <f t="shared" si="246"/>
        <v>1.1466525000000001</v>
      </c>
      <c r="P2633" s="6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10">
        <f t="shared" si="250"/>
        <v>42218.169293981482</v>
      </c>
      <c r="T2633" s="10">
        <f t="shared" si="251"/>
        <v>42246.169293981482</v>
      </c>
    </row>
    <row r="2634" spans="1:20" ht="42.6" hidden="1" customHeight="1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5">
        <f t="shared" si="246"/>
        <v>1.3700934579439252</v>
      </c>
      <c r="P2634" s="6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10">
        <f t="shared" si="250"/>
        <v>42494.061793981484</v>
      </c>
      <c r="T2634" s="10">
        <f t="shared" si="251"/>
        <v>42519.061793981484</v>
      </c>
    </row>
    <row r="2635" spans="1:20" ht="42.6" hidden="1" customHeight="1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5">
        <f t="shared" si="246"/>
        <v>3.5461999999999998</v>
      </c>
      <c r="P2635" s="6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10">
        <f t="shared" si="250"/>
        <v>41667.823287037041</v>
      </c>
      <c r="T2635" s="10">
        <f t="shared" si="251"/>
        <v>41697.958333333336</v>
      </c>
    </row>
    <row r="2636" spans="1:20" ht="42.6" hidden="1" customHeight="1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5">
        <f t="shared" si="246"/>
        <v>1.0602150537634409</v>
      </c>
      <c r="P2636" s="6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10">
        <f t="shared" si="250"/>
        <v>42612.656493055561</v>
      </c>
      <c r="T2636" s="10">
        <f t="shared" si="251"/>
        <v>42642.656493055561</v>
      </c>
    </row>
    <row r="2637" spans="1:20" ht="42.6" hidden="1" customHeight="1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5">
        <f t="shared" si="246"/>
        <v>1</v>
      </c>
      <c r="P2637" s="6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10">
        <f t="shared" si="250"/>
        <v>42037.950937500005</v>
      </c>
      <c r="T2637" s="10">
        <f t="shared" si="251"/>
        <v>42072.909270833334</v>
      </c>
    </row>
    <row r="2638" spans="1:20" ht="42.6" hidden="1" customHeight="1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5">
        <f t="shared" si="246"/>
        <v>1.873</v>
      </c>
      <c r="P2638" s="6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10">
        <f t="shared" si="250"/>
        <v>42636.614745370374</v>
      </c>
      <c r="T2638" s="10">
        <f t="shared" si="251"/>
        <v>42659.041666666672</v>
      </c>
    </row>
    <row r="2639" spans="1:20" ht="42.6" hidden="1" customHeight="1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5">
        <f t="shared" si="246"/>
        <v>1.6619999999999999</v>
      </c>
      <c r="P2639" s="6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10">
        <f t="shared" si="250"/>
        <v>42639.549479166672</v>
      </c>
      <c r="T2639" s="10">
        <f t="shared" si="251"/>
        <v>42655.549479166672</v>
      </c>
    </row>
    <row r="2640" spans="1:20" ht="42.6" hidden="1" customHeight="1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5">
        <f t="shared" si="246"/>
        <v>1.0172910662824208</v>
      </c>
      <c r="P2640" s="6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10">
        <f t="shared" si="250"/>
        <v>41989.913136574076</v>
      </c>
      <c r="T2640" s="10">
        <f t="shared" si="251"/>
        <v>42019.913136574076</v>
      </c>
    </row>
    <row r="2641" spans="1:20" ht="42.6" hidden="1" customHeight="1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5">
        <f t="shared" si="246"/>
        <v>1.64</v>
      </c>
      <c r="P2641" s="6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10">
        <f t="shared" si="250"/>
        <v>42024.86513888889</v>
      </c>
      <c r="T2641" s="10">
        <f t="shared" si="251"/>
        <v>42054.86513888889</v>
      </c>
    </row>
    <row r="2642" spans="1:20" ht="42.6" hidden="1" customHeight="1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5">
        <f t="shared" si="246"/>
        <v>1.0566666666666666</v>
      </c>
      <c r="P2642" s="6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10">
        <f t="shared" si="250"/>
        <v>42103.160578703704</v>
      </c>
      <c r="T2642" s="10">
        <f t="shared" si="251"/>
        <v>42163.160578703704</v>
      </c>
    </row>
    <row r="2643" spans="1:20" ht="42.6" customHeight="1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5">
        <f t="shared" si="246"/>
        <v>0.01</v>
      </c>
      <c r="P2643" s="6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0">
        <f t="shared" si="250"/>
        <v>41880.827118055553</v>
      </c>
      <c r="T2643" s="10">
        <f t="shared" si="251"/>
        <v>41897.839583333334</v>
      </c>
    </row>
    <row r="2644" spans="1:20" ht="42.6" customHeight="1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5">
        <f t="shared" si="246"/>
        <v>0</v>
      </c>
      <c r="P2644" s="6" t="e">
        <f t="shared" si="247"/>
        <v>#DIV/0!</v>
      </c>
      <c r="Q2644" t="str">
        <f t="shared" si="248"/>
        <v>technology</v>
      </c>
      <c r="R2644" t="str">
        <f t="shared" si="249"/>
        <v>space exploration</v>
      </c>
      <c r="S2644" s="10">
        <f t="shared" si="250"/>
        <v>42536.246620370366</v>
      </c>
      <c r="T2644" s="10">
        <f t="shared" si="251"/>
        <v>42566.289583333331</v>
      </c>
    </row>
    <row r="2645" spans="1:20" ht="42.6" hidden="1" customHeight="1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5">
        <f t="shared" si="246"/>
        <v>0.33559730999999998</v>
      </c>
      <c r="P2645" s="6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0">
        <f t="shared" si="250"/>
        <v>42689.582349537035</v>
      </c>
      <c r="T2645" s="10">
        <f t="shared" si="251"/>
        <v>42725.332638888889</v>
      </c>
    </row>
    <row r="2646" spans="1:20" ht="42.6" hidden="1" customHeight="1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5">
        <f t="shared" si="246"/>
        <v>2.053E-2</v>
      </c>
      <c r="P2646" s="6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0">
        <f t="shared" si="250"/>
        <v>42774.792071759264</v>
      </c>
      <c r="T2646" s="10">
        <f t="shared" si="251"/>
        <v>42804.792071759264</v>
      </c>
    </row>
    <row r="2647" spans="1:20" ht="42.6" hidden="1" customHeight="1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5">
        <f t="shared" si="246"/>
        <v>0.105</v>
      </c>
      <c r="P2647" s="6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0">
        <f t="shared" si="250"/>
        <v>41921.842627314814</v>
      </c>
      <c r="T2647" s="10">
        <f t="shared" si="251"/>
        <v>41951.884293981479</v>
      </c>
    </row>
    <row r="2648" spans="1:20" ht="42.6" hidden="1" customHeight="1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5">
        <f t="shared" si="246"/>
        <v>8.4172839999999999E-2</v>
      </c>
      <c r="P2648" s="6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0">
        <f t="shared" si="250"/>
        <v>42226.313298611116</v>
      </c>
      <c r="T2648" s="10">
        <f t="shared" si="251"/>
        <v>42256.313298611116</v>
      </c>
    </row>
    <row r="2649" spans="1:20" ht="42.6" hidden="1" customHeight="1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5">
        <f t="shared" si="246"/>
        <v>1.44E-2</v>
      </c>
      <c r="P2649" s="6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0">
        <f t="shared" si="250"/>
        <v>42200.261793981481</v>
      </c>
      <c r="T2649" s="10">
        <f t="shared" si="251"/>
        <v>42230.261793981481</v>
      </c>
    </row>
    <row r="2650" spans="1:20" ht="42.6" hidden="1" customHeight="1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5">
        <f t="shared" si="246"/>
        <v>8.8333333333333337E-3</v>
      </c>
      <c r="P2650" s="6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0">
        <f t="shared" si="250"/>
        <v>42408.714814814812</v>
      </c>
      <c r="T2650" s="10">
        <f t="shared" si="251"/>
        <v>42438.714814814812</v>
      </c>
    </row>
    <row r="2651" spans="1:20" ht="42.6" hidden="1" customHeight="1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5">
        <f t="shared" si="246"/>
        <v>9.9200000000000004E-4</v>
      </c>
      <c r="P2651" s="6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0">
        <f t="shared" si="250"/>
        <v>42341.99700231482</v>
      </c>
      <c r="T2651" s="10">
        <f t="shared" si="251"/>
        <v>42401.99700231482</v>
      </c>
    </row>
    <row r="2652" spans="1:20" ht="42.6" hidden="1" customHeight="1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5">
        <f t="shared" si="246"/>
        <v>5.966666666666667E-3</v>
      </c>
      <c r="P2652" s="6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0">
        <f t="shared" si="250"/>
        <v>42695.624340277776</v>
      </c>
      <c r="T2652" s="10">
        <f t="shared" si="251"/>
        <v>42725.624340277776</v>
      </c>
    </row>
    <row r="2653" spans="1:20" ht="42.6" hidden="1" customHeight="1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5">
        <f t="shared" si="246"/>
        <v>1.8689285714285714E-2</v>
      </c>
      <c r="P2653" s="6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0">
        <f t="shared" si="250"/>
        <v>42327.805659722217</v>
      </c>
      <c r="T2653" s="10">
        <f t="shared" si="251"/>
        <v>42355.805659722217</v>
      </c>
    </row>
    <row r="2654" spans="1:20" ht="42.6" hidden="1" customHeight="1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5">
        <f t="shared" si="246"/>
        <v>8.8500000000000002E-3</v>
      </c>
      <c r="P2654" s="6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0">
        <f t="shared" si="250"/>
        <v>41953.158854166672</v>
      </c>
      <c r="T2654" s="10">
        <f t="shared" si="251"/>
        <v>41983.158854166672</v>
      </c>
    </row>
    <row r="2655" spans="1:20" ht="42.6" hidden="1" customHeight="1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5">
        <f t="shared" si="246"/>
        <v>0.1152156862745098</v>
      </c>
      <c r="P2655" s="6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0">
        <f t="shared" si="250"/>
        <v>41771.651932870373</v>
      </c>
      <c r="T2655" s="10">
        <f t="shared" si="251"/>
        <v>41803.166666666664</v>
      </c>
    </row>
    <row r="2656" spans="1:20" ht="42.6" hidden="1" customHeight="1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5">
        <f t="shared" si="246"/>
        <v>5.1000000000000004E-4</v>
      </c>
      <c r="P2656" s="6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0">
        <f t="shared" si="250"/>
        <v>42055.600995370376</v>
      </c>
      <c r="T2656" s="10">
        <f t="shared" si="251"/>
        <v>42115.559328703705</v>
      </c>
    </row>
    <row r="2657" spans="1:20" ht="42.6" hidden="1" customHeight="1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5">
        <f t="shared" si="246"/>
        <v>0.21033333333333334</v>
      </c>
      <c r="P2657" s="6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0">
        <f t="shared" si="250"/>
        <v>42381.866284722222</v>
      </c>
      <c r="T2657" s="10">
        <f t="shared" si="251"/>
        <v>42409.833333333328</v>
      </c>
    </row>
    <row r="2658" spans="1:20" ht="42.6" hidden="1" customHeight="1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5">
        <f t="shared" si="246"/>
        <v>0.11436666666666667</v>
      </c>
      <c r="P2658" s="6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0">
        <f t="shared" si="250"/>
        <v>42767.688518518517</v>
      </c>
      <c r="T2658" s="10">
        <f t="shared" si="251"/>
        <v>42806.791666666672</v>
      </c>
    </row>
    <row r="2659" spans="1:20" ht="42.6" hidden="1" customHeight="1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5">
        <f t="shared" si="246"/>
        <v>0.18737933333333334</v>
      </c>
      <c r="P2659" s="6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0">
        <f t="shared" si="250"/>
        <v>42551.928854166668</v>
      </c>
      <c r="T2659" s="10">
        <f t="shared" si="251"/>
        <v>42585.0625</v>
      </c>
    </row>
    <row r="2660" spans="1:20" ht="42.6" hidden="1" customHeight="1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5">
        <f t="shared" si="246"/>
        <v>9.2857142857142856E-4</v>
      </c>
      <c r="P2660" s="6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0">
        <f t="shared" si="250"/>
        <v>42551.884189814817</v>
      </c>
      <c r="T2660" s="10">
        <f t="shared" si="251"/>
        <v>42581.884189814817</v>
      </c>
    </row>
    <row r="2661" spans="1:20" ht="42.6" hidden="1" customHeight="1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5">
        <f t="shared" si="246"/>
        <v>2.720408163265306E-2</v>
      </c>
      <c r="P2661" s="6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0">
        <f t="shared" si="250"/>
        <v>42082.069560185191</v>
      </c>
      <c r="T2661" s="10">
        <f t="shared" si="251"/>
        <v>42112.069560185191</v>
      </c>
    </row>
    <row r="2662" spans="1:20" ht="42.6" hidden="1" customHeight="1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5">
        <f t="shared" si="246"/>
        <v>9.5E-4</v>
      </c>
      <c r="P2662" s="6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0">
        <f t="shared" si="250"/>
        <v>42272.713171296295</v>
      </c>
      <c r="T2662" s="10">
        <f t="shared" si="251"/>
        <v>42332.754837962959</v>
      </c>
    </row>
    <row r="2663" spans="1:20" ht="42.6" hidden="1" customHeight="1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5">
        <f t="shared" si="246"/>
        <v>1.0289999999999999</v>
      </c>
      <c r="P2663" s="6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10">
        <f t="shared" si="250"/>
        <v>41542.958449074074</v>
      </c>
      <c r="T2663" s="10">
        <f t="shared" si="251"/>
        <v>41572.958449074074</v>
      </c>
    </row>
    <row r="2664" spans="1:20" ht="42.6" hidden="1" customHeight="1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5">
        <f t="shared" si="246"/>
        <v>1.0680000000000001</v>
      </c>
      <c r="P2664" s="6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10">
        <f t="shared" si="250"/>
        <v>42207.746678240743</v>
      </c>
      <c r="T2664" s="10">
        <f t="shared" si="251"/>
        <v>42237.746678240743</v>
      </c>
    </row>
    <row r="2665" spans="1:20" ht="42.6" hidden="1" customHeight="1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5">
        <f t="shared" si="246"/>
        <v>1.0459624999999999</v>
      </c>
      <c r="P2665" s="6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10">
        <f t="shared" si="250"/>
        <v>42222.622766203705</v>
      </c>
      <c r="T2665" s="10">
        <f t="shared" si="251"/>
        <v>42251.625</v>
      </c>
    </row>
    <row r="2666" spans="1:20" ht="42.6" hidden="1" customHeight="1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5">
        <f t="shared" si="246"/>
        <v>1.0342857142857143</v>
      </c>
      <c r="P2666" s="6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10">
        <f t="shared" si="250"/>
        <v>42313.02542824074</v>
      </c>
      <c r="T2666" s="10">
        <f t="shared" si="251"/>
        <v>42347.290972222225</v>
      </c>
    </row>
    <row r="2667" spans="1:20" ht="42.6" hidden="1" customHeight="1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5">
        <f t="shared" si="246"/>
        <v>1.2314285714285715</v>
      </c>
      <c r="P2667" s="6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10">
        <f t="shared" si="250"/>
        <v>42083.895532407405</v>
      </c>
      <c r="T2667" s="10">
        <f t="shared" si="251"/>
        <v>42128.895532407405</v>
      </c>
    </row>
    <row r="2668" spans="1:20" ht="42.6" hidden="1" customHeight="1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5">
        <f t="shared" si="246"/>
        <v>1.592951</v>
      </c>
      <c r="P2668" s="6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10">
        <f t="shared" si="250"/>
        <v>42235.764340277776</v>
      </c>
      <c r="T2668" s="10">
        <f t="shared" si="251"/>
        <v>42272.875</v>
      </c>
    </row>
    <row r="2669" spans="1:20" ht="42.6" hidden="1" customHeight="1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5">
        <f t="shared" si="246"/>
        <v>1.1066666666666667</v>
      </c>
      <c r="P2669" s="6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10">
        <f t="shared" si="250"/>
        <v>42380.926111111112</v>
      </c>
      <c r="T2669" s="10">
        <f t="shared" si="251"/>
        <v>42410.926111111112</v>
      </c>
    </row>
    <row r="2670" spans="1:20" ht="42.6" hidden="1" customHeight="1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5">
        <f t="shared" si="246"/>
        <v>1.7070000000000001</v>
      </c>
      <c r="P2670" s="6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10">
        <f t="shared" si="250"/>
        <v>42275.588715277772</v>
      </c>
      <c r="T2670" s="10">
        <f t="shared" si="251"/>
        <v>42317.60555555555</v>
      </c>
    </row>
    <row r="2671" spans="1:20" ht="42.6" hidden="1" customHeight="1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5">
        <f t="shared" si="246"/>
        <v>1.25125</v>
      </c>
      <c r="P2671" s="6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10">
        <f t="shared" si="250"/>
        <v>42319.035833333335</v>
      </c>
      <c r="T2671" s="10">
        <f t="shared" si="251"/>
        <v>42379.035833333335</v>
      </c>
    </row>
    <row r="2672" spans="1:20" ht="42.6" customHeight="1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5">
        <f t="shared" si="246"/>
        <v>6.4158609339642042E-2</v>
      </c>
      <c r="P2672" s="6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0">
        <f t="shared" si="250"/>
        <v>41821.020601851851</v>
      </c>
      <c r="T2672" s="10">
        <f t="shared" si="251"/>
        <v>41849.020601851851</v>
      </c>
    </row>
    <row r="2673" spans="1:20" ht="42.6" customHeight="1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5">
        <f t="shared" si="246"/>
        <v>0.11344</v>
      </c>
      <c r="P2673" s="6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0">
        <f t="shared" si="250"/>
        <v>41962.749027777783</v>
      </c>
      <c r="T2673" s="10">
        <f t="shared" si="251"/>
        <v>41992.818055555559</v>
      </c>
    </row>
    <row r="2674" spans="1:20" ht="42.6" customHeight="1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5">
        <f t="shared" si="246"/>
        <v>0.33189999999999997</v>
      </c>
      <c r="P2674" s="6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0">
        <f t="shared" si="250"/>
        <v>42344.884143518517</v>
      </c>
      <c r="T2674" s="10">
        <f t="shared" si="251"/>
        <v>42366.25</v>
      </c>
    </row>
    <row r="2675" spans="1:20" ht="42.6" customHeight="1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5">
        <f t="shared" si="246"/>
        <v>0.27579999999999999</v>
      </c>
      <c r="P2675" s="6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0">
        <f t="shared" si="250"/>
        <v>41912.541655092595</v>
      </c>
      <c r="T2675" s="10">
        <f t="shared" si="251"/>
        <v>41941.947916666664</v>
      </c>
    </row>
    <row r="2676" spans="1:20" ht="42.6" customHeight="1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5">
        <f t="shared" si="246"/>
        <v>0.62839999999999996</v>
      </c>
      <c r="P2676" s="6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0">
        <f t="shared" si="250"/>
        <v>42529.632754629631</v>
      </c>
      <c r="T2676" s="10">
        <f t="shared" si="251"/>
        <v>42556.207638888889</v>
      </c>
    </row>
    <row r="2677" spans="1:20" ht="42.6" customHeight="1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5">
        <f t="shared" si="246"/>
        <v>7.5880000000000003E-2</v>
      </c>
      <c r="P2677" s="6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0">
        <f t="shared" si="250"/>
        <v>41923.857511574075</v>
      </c>
      <c r="T2677" s="10">
        <f t="shared" si="251"/>
        <v>41953.899178240739</v>
      </c>
    </row>
    <row r="2678" spans="1:20" ht="42.6" customHeight="1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5">
        <f t="shared" si="246"/>
        <v>0.50380952380952382</v>
      </c>
      <c r="P2678" s="6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0">
        <f t="shared" si="250"/>
        <v>42482.624699074076</v>
      </c>
      <c r="T2678" s="10">
        <f t="shared" si="251"/>
        <v>42512.624699074076</v>
      </c>
    </row>
    <row r="2679" spans="1:20" ht="42.6" customHeight="1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5">
        <f t="shared" si="246"/>
        <v>0.17512820512820512</v>
      </c>
      <c r="P2679" s="6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0">
        <f t="shared" si="250"/>
        <v>41793.029432870368</v>
      </c>
      <c r="T2679" s="10">
        <f t="shared" si="251"/>
        <v>41823.029432870368</v>
      </c>
    </row>
    <row r="2680" spans="1:20" ht="42.6" customHeight="1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5">
        <f t="shared" si="246"/>
        <v>1.3750000000000001E-4</v>
      </c>
      <c r="P2680" s="6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0">
        <f t="shared" si="250"/>
        <v>42241.798206018517</v>
      </c>
      <c r="T2680" s="10">
        <f t="shared" si="251"/>
        <v>42271.798206018517</v>
      </c>
    </row>
    <row r="2681" spans="1:20" ht="42.6" customHeight="1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5">
        <f t="shared" si="246"/>
        <v>3.3E-3</v>
      </c>
      <c r="P2681" s="6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0">
        <f t="shared" si="250"/>
        <v>42033.001087962963</v>
      </c>
      <c r="T2681" s="10">
        <f t="shared" si="251"/>
        <v>42063.001087962963</v>
      </c>
    </row>
    <row r="2682" spans="1:20" ht="42.6" customHeight="1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5">
        <f t="shared" si="246"/>
        <v>8.6250000000000007E-3</v>
      </c>
      <c r="P2682" s="6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0">
        <f t="shared" si="250"/>
        <v>42436.211701388893</v>
      </c>
      <c r="T2682" s="10">
        <f t="shared" si="251"/>
        <v>42466.170034722221</v>
      </c>
    </row>
    <row r="2683" spans="1:20" ht="42.6" customHeight="1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5">
        <f t="shared" si="246"/>
        <v>6.875E-3</v>
      </c>
      <c r="P2683" s="6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0">
        <f t="shared" si="250"/>
        <v>41805.895254629628</v>
      </c>
      <c r="T2683" s="10">
        <f t="shared" si="251"/>
        <v>41830.895254629628</v>
      </c>
    </row>
    <row r="2684" spans="1:20" ht="42.6" customHeight="1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5">
        <f t="shared" si="246"/>
        <v>0.28299999999999997</v>
      </c>
      <c r="P2684" s="6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0">
        <f t="shared" si="250"/>
        <v>41932.871990740743</v>
      </c>
      <c r="T2684" s="10">
        <f t="shared" si="251"/>
        <v>41965.249305555553</v>
      </c>
    </row>
    <row r="2685" spans="1:20" ht="42.6" customHeight="1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5">
        <f t="shared" si="246"/>
        <v>2.3999999999999998E-3</v>
      </c>
      <c r="P2685" s="6">
        <f t="shared" si="247"/>
        <v>12</v>
      </c>
      <c r="Q2685" t="str">
        <f t="shared" si="248"/>
        <v>food</v>
      </c>
      <c r="R2685" t="str">
        <f t="shared" si="249"/>
        <v>food trucks</v>
      </c>
      <c r="S2685" s="10">
        <f t="shared" si="250"/>
        <v>42034.75509259259</v>
      </c>
      <c r="T2685" s="10">
        <f t="shared" si="251"/>
        <v>42064.75509259259</v>
      </c>
    </row>
    <row r="2686" spans="1:20" ht="42.6" customHeight="1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5">
        <f t="shared" si="246"/>
        <v>1.1428571428571429E-2</v>
      </c>
      <c r="P2686" s="6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0">
        <f t="shared" si="250"/>
        <v>41820.914641203701</v>
      </c>
      <c r="T2686" s="10">
        <f t="shared" si="251"/>
        <v>41860.914641203701</v>
      </c>
    </row>
    <row r="2687" spans="1:20" ht="42.6" customHeight="1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5">
        <f t="shared" si="246"/>
        <v>2.0000000000000001E-4</v>
      </c>
      <c r="P2687" s="6">
        <f t="shared" si="247"/>
        <v>10</v>
      </c>
      <c r="Q2687" t="str">
        <f t="shared" si="248"/>
        <v>food</v>
      </c>
      <c r="R2687" t="str">
        <f t="shared" si="249"/>
        <v>food trucks</v>
      </c>
      <c r="S2687" s="10">
        <f t="shared" si="250"/>
        <v>42061.69594907407</v>
      </c>
      <c r="T2687" s="10">
        <f t="shared" si="251"/>
        <v>42121.654282407413</v>
      </c>
    </row>
    <row r="2688" spans="1:20" ht="42.6" customHeight="1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5">
        <f t="shared" si="246"/>
        <v>0</v>
      </c>
      <c r="P2688" s="6" t="e">
        <f t="shared" si="247"/>
        <v>#DIV/0!</v>
      </c>
      <c r="Q2688" t="str">
        <f t="shared" si="248"/>
        <v>food</v>
      </c>
      <c r="R2688" t="str">
        <f t="shared" si="249"/>
        <v>food trucks</v>
      </c>
      <c r="S2688" s="10">
        <f t="shared" si="250"/>
        <v>41892.974803240737</v>
      </c>
      <c r="T2688" s="10">
        <f t="shared" si="251"/>
        <v>41912.974803240737</v>
      </c>
    </row>
    <row r="2689" spans="1:20" ht="42.6" customHeight="1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5">
        <f t="shared" si="246"/>
        <v>0</v>
      </c>
      <c r="P2689" s="6" t="e">
        <f t="shared" si="247"/>
        <v>#DIV/0!</v>
      </c>
      <c r="Q2689" t="str">
        <f t="shared" si="248"/>
        <v>food</v>
      </c>
      <c r="R2689" t="str">
        <f t="shared" si="249"/>
        <v>food trucks</v>
      </c>
      <c r="S2689" s="10">
        <f t="shared" si="250"/>
        <v>42154.64025462963</v>
      </c>
      <c r="T2689" s="10">
        <f t="shared" si="251"/>
        <v>42184.64025462963</v>
      </c>
    </row>
    <row r="2690" spans="1:20" ht="42.6" customHeight="1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5">
        <f t="shared" si="246"/>
        <v>1.48E-3</v>
      </c>
      <c r="P2690" s="6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10">
        <f t="shared" si="250"/>
        <v>42028.118865740747</v>
      </c>
      <c r="T2690" s="10">
        <f t="shared" si="251"/>
        <v>42059.125</v>
      </c>
    </row>
    <row r="2691" spans="1:20" ht="42.6" customHeight="1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5">
        <f t="shared" ref="O2691:O2754" si="252">E2691/D2691</f>
        <v>2.8571428571428571E-5</v>
      </c>
      <c r="P2691" s="6">
        <f t="shared" ref="P2691:P2754" si="253">E2691/L2691</f>
        <v>1</v>
      </c>
      <c r="Q2691" t="str">
        <f t="shared" ref="Q2691:Q2754" si="254">LEFT(N2691,(FIND("/",N2691))-1)</f>
        <v>food</v>
      </c>
      <c r="R2691" t="str">
        <f t="shared" ref="R2691:R2754" si="255">RIGHT(N2691,LEN(N2691)-FIND("/",N2691))</f>
        <v>food trucks</v>
      </c>
      <c r="S2691" s="10">
        <f t="shared" ref="S2691:S2754" si="256">(((J2691/60)/60)/24)+DATE(1970,1,1)</f>
        <v>42551.961689814809</v>
      </c>
      <c r="T2691" s="10">
        <f t="shared" ref="T2691:T2754" si="257">(((I2691/60)/60)/24)+DATE(1970,1,1)</f>
        <v>42581.961689814809</v>
      </c>
    </row>
    <row r="2692" spans="1:20" ht="42.6" customHeight="1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5">
        <f t="shared" si="252"/>
        <v>0.107325</v>
      </c>
      <c r="P2692" s="6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0">
        <f t="shared" si="256"/>
        <v>42113.105046296296</v>
      </c>
      <c r="T2692" s="10">
        <f t="shared" si="257"/>
        <v>42158.105046296296</v>
      </c>
    </row>
    <row r="2693" spans="1:20" ht="42.6" customHeight="1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5">
        <f t="shared" si="252"/>
        <v>5.3846153846153844E-4</v>
      </c>
      <c r="P2693" s="6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0">
        <f t="shared" si="256"/>
        <v>42089.724039351851</v>
      </c>
      <c r="T2693" s="10">
        <f t="shared" si="257"/>
        <v>42134.724039351851</v>
      </c>
    </row>
    <row r="2694" spans="1:20" ht="42.6" customHeight="1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5">
        <f t="shared" si="252"/>
        <v>7.1428571428571426E-3</v>
      </c>
      <c r="P2694" s="6">
        <f t="shared" si="253"/>
        <v>25</v>
      </c>
      <c r="Q2694" t="str">
        <f t="shared" si="254"/>
        <v>food</v>
      </c>
      <c r="R2694" t="str">
        <f t="shared" si="255"/>
        <v>food trucks</v>
      </c>
      <c r="S2694" s="10">
        <f t="shared" si="256"/>
        <v>42058.334027777775</v>
      </c>
      <c r="T2694" s="10">
        <f t="shared" si="257"/>
        <v>42088.292361111111</v>
      </c>
    </row>
    <row r="2695" spans="1:20" ht="42.6" customHeight="1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5">
        <f t="shared" si="252"/>
        <v>8.0000000000000002E-3</v>
      </c>
      <c r="P2695" s="6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0">
        <f t="shared" si="256"/>
        <v>41834.138495370367</v>
      </c>
      <c r="T2695" s="10">
        <f t="shared" si="257"/>
        <v>41864.138495370367</v>
      </c>
    </row>
    <row r="2696" spans="1:20" ht="42.6" customHeight="1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5">
        <f t="shared" si="252"/>
        <v>3.3333333333333335E-5</v>
      </c>
      <c r="P2696" s="6">
        <f t="shared" si="253"/>
        <v>1</v>
      </c>
      <c r="Q2696" t="str">
        <f t="shared" si="254"/>
        <v>food</v>
      </c>
      <c r="R2696" t="str">
        <f t="shared" si="255"/>
        <v>food trucks</v>
      </c>
      <c r="S2696" s="10">
        <f t="shared" si="256"/>
        <v>41878.140497685185</v>
      </c>
      <c r="T2696" s="10">
        <f t="shared" si="257"/>
        <v>41908.140497685185</v>
      </c>
    </row>
    <row r="2697" spans="1:20" ht="42.6" customHeight="1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5">
        <f t="shared" si="252"/>
        <v>4.7333333333333333E-3</v>
      </c>
      <c r="P2697" s="6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0">
        <f t="shared" si="256"/>
        <v>42048.181921296295</v>
      </c>
      <c r="T2697" s="10">
        <f t="shared" si="257"/>
        <v>42108.14025462963</v>
      </c>
    </row>
    <row r="2698" spans="1:20" ht="42.6" customHeight="1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5">
        <f t="shared" si="252"/>
        <v>5.6500000000000002E-2</v>
      </c>
      <c r="P2698" s="6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0">
        <f t="shared" si="256"/>
        <v>41964.844444444447</v>
      </c>
      <c r="T2698" s="10">
        <f t="shared" si="257"/>
        <v>41998.844444444447</v>
      </c>
    </row>
    <row r="2699" spans="1:20" ht="42.6" customHeight="1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5">
        <f t="shared" si="252"/>
        <v>0.26352173913043481</v>
      </c>
      <c r="P2699" s="6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0">
        <f t="shared" si="256"/>
        <v>42187.940081018518</v>
      </c>
      <c r="T2699" s="10">
        <f t="shared" si="257"/>
        <v>42218.916666666672</v>
      </c>
    </row>
    <row r="2700" spans="1:20" ht="42.6" customHeight="1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5">
        <f t="shared" si="252"/>
        <v>3.2512500000000002E-3</v>
      </c>
      <c r="P2700" s="6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0">
        <f t="shared" si="256"/>
        <v>41787.898240740738</v>
      </c>
      <c r="T2700" s="10">
        <f t="shared" si="257"/>
        <v>41817.898240740738</v>
      </c>
    </row>
    <row r="2701" spans="1:20" ht="42.6" customHeight="1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5">
        <f t="shared" si="252"/>
        <v>0</v>
      </c>
      <c r="P2701" s="6" t="e">
        <f t="shared" si="253"/>
        <v>#DIV/0!</v>
      </c>
      <c r="Q2701" t="str">
        <f t="shared" si="254"/>
        <v>food</v>
      </c>
      <c r="R2701" t="str">
        <f t="shared" si="255"/>
        <v>food trucks</v>
      </c>
      <c r="S2701" s="10">
        <f t="shared" si="256"/>
        <v>41829.896562499998</v>
      </c>
      <c r="T2701" s="10">
        <f t="shared" si="257"/>
        <v>41859.896562499998</v>
      </c>
    </row>
    <row r="2702" spans="1:20" ht="42.6" customHeight="1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5">
        <f t="shared" si="252"/>
        <v>7.0007000700070005E-3</v>
      </c>
      <c r="P2702" s="6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0">
        <f t="shared" si="256"/>
        <v>41870.87467592593</v>
      </c>
      <c r="T2702" s="10">
        <f t="shared" si="257"/>
        <v>41900.87467592593</v>
      </c>
    </row>
    <row r="2703" spans="1:20" ht="42.6" hidden="1" customHeight="1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5">
        <f t="shared" si="252"/>
        <v>0.46176470588235297</v>
      </c>
      <c r="P2703" s="6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0">
        <f t="shared" si="256"/>
        <v>42801.774699074071</v>
      </c>
      <c r="T2703" s="10">
        <f t="shared" si="257"/>
        <v>42832.733032407406</v>
      </c>
    </row>
    <row r="2704" spans="1:20" ht="42.6" hidden="1" customHeight="1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5">
        <f t="shared" si="252"/>
        <v>0.34410000000000002</v>
      </c>
      <c r="P2704" s="6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0">
        <f t="shared" si="256"/>
        <v>42800.801817129628</v>
      </c>
      <c r="T2704" s="10">
        <f t="shared" si="257"/>
        <v>42830.760150462964</v>
      </c>
    </row>
    <row r="2705" spans="1:20" ht="42.6" hidden="1" customHeight="1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5">
        <f t="shared" si="252"/>
        <v>1.0375000000000001</v>
      </c>
      <c r="P2705" s="6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0">
        <f t="shared" si="256"/>
        <v>42756.690162037034</v>
      </c>
      <c r="T2705" s="10">
        <f t="shared" si="257"/>
        <v>42816.648495370369</v>
      </c>
    </row>
    <row r="2706" spans="1:20" ht="42.6" hidden="1" customHeight="1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5">
        <f t="shared" si="252"/>
        <v>6.0263157894736845E-2</v>
      </c>
      <c r="P2706" s="6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0">
        <f t="shared" si="256"/>
        <v>42787.862430555557</v>
      </c>
      <c r="T2706" s="10">
        <f t="shared" si="257"/>
        <v>42830.820763888885</v>
      </c>
    </row>
    <row r="2707" spans="1:20" ht="42.6" hidden="1" customHeight="1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5">
        <f t="shared" si="252"/>
        <v>0.10539393939393939</v>
      </c>
      <c r="P2707" s="6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0">
        <f t="shared" si="256"/>
        <v>42773.916180555556</v>
      </c>
      <c r="T2707" s="10">
        <f t="shared" si="257"/>
        <v>42818.874513888892</v>
      </c>
    </row>
    <row r="2708" spans="1:20" ht="42.6" hidden="1" customHeight="1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5">
        <f t="shared" si="252"/>
        <v>1.1229714285714285</v>
      </c>
      <c r="P2708" s="6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10">
        <f t="shared" si="256"/>
        <v>41899.294942129629</v>
      </c>
      <c r="T2708" s="10">
        <f t="shared" si="257"/>
        <v>41928.290972222225</v>
      </c>
    </row>
    <row r="2709" spans="1:20" ht="42.6" hidden="1" customHeight="1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5">
        <f t="shared" si="252"/>
        <v>3.50844625</v>
      </c>
      <c r="P2709" s="6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10">
        <f t="shared" si="256"/>
        <v>41391.782905092594</v>
      </c>
      <c r="T2709" s="10">
        <f t="shared" si="257"/>
        <v>41421.290972222225</v>
      </c>
    </row>
    <row r="2710" spans="1:20" ht="42.6" hidden="1" customHeight="1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5">
        <f t="shared" si="252"/>
        <v>2.3321535</v>
      </c>
      <c r="P2710" s="6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10">
        <f t="shared" si="256"/>
        <v>42512.698217592595</v>
      </c>
      <c r="T2710" s="10">
        <f t="shared" si="257"/>
        <v>42572.698217592595</v>
      </c>
    </row>
    <row r="2711" spans="1:20" ht="42.6" hidden="1" customHeight="1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5">
        <f t="shared" si="252"/>
        <v>1.01606</v>
      </c>
      <c r="P2711" s="6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10">
        <f t="shared" si="256"/>
        <v>42612.149780092594</v>
      </c>
      <c r="T2711" s="10">
        <f t="shared" si="257"/>
        <v>42647.165972222225</v>
      </c>
    </row>
    <row r="2712" spans="1:20" ht="42.6" hidden="1" customHeight="1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5">
        <f t="shared" si="252"/>
        <v>1.5390035000000002</v>
      </c>
      <c r="P2712" s="6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10">
        <f t="shared" si="256"/>
        <v>41828.229490740741</v>
      </c>
      <c r="T2712" s="10">
        <f t="shared" si="257"/>
        <v>41860.083333333336</v>
      </c>
    </row>
    <row r="2713" spans="1:20" ht="42.6" hidden="1" customHeight="1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5">
        <f t="shared" si="252"/>
        <v>1.007161125319693</v>
      </c>
      <c r="P2713" s="6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10">
        <f t="shared" si="256"/>
        <v>41780.745254629634</v>
      </c>
      <c r="T2713" s="10">
        <f t="shared" si="257"/>
        <v>41810.917361111111</v>
      </c>
    </row>
    <row r="2714" spans="1:20" ht="42.6" hidden="1" customHeight="1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5">
        <f t="shared" si="252"/>
        <v>1.3138181818181818</v>
      </c>
      <c r="P2714" s="6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10">
        <f t="shared" si="256"/>
        <v>41432.062037037038</v>
      </c>
      <c r="T2714" s="10">
        <f t="shared" si="257"/>
        <v>41468.75</v>
      </c>
    </row>
    <row r="2715" spans="1:20" ht="42.6" hidden="1" customHeight="1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5">
        <f t="shared" si="252"/>
        <v>1.0224133333333334</v>
      </c>
      <c r="P2715" s="6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10">
        <f t="shared" si="256"/>
        <v>42322.653749999998</v>
      </c>
      <c r="T2715" s="10">
        <f t="shared" si="257"/>
        <v>42362.653749999998</v>
      </c>
    </row>
    <row r="2716" spans="1:20" ht="42.6" hidden="1" customHeight="1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5">
        <f t="shared" si="252"/>
        <v>1.1635599999999999</v>
      </c>
      <c r="P2716" s="6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10">
        <f t="shared" si="256"/>
        <v>42629.655046296291</v>
      </c>
      <c r="T2716" s="10">
        <f t="shared" si="257"/>
        <v>42657.958333333328</v>
      </c>
    </row>
    <row r="2717" spans="1:20" ht="42.6" hidden="1" customHeight="1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5">
        <f t="shared" si="252"/>
        <v>2.6462241666666664</v>
      </c>
      <c r="P2717" s="6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10">
        <f t="shared" si="256"/>
        <v>42387.398472222223</v>
      </c>
      <c r="T2717" s="10">
        <f t="shared" si="257"/>
        <v>42421.398472222223</v>
      </c>
    </row>
    <row r="2718" spans="1:20" ht="42.6" hidden="1" customHeight="1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5">
        <f t="shared" si="252"/>
        <v>1.1998010000000001</v>
      </c>
      <c r="P2718" s="6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10">
        <f t="shared" si="256"/>
        <v>42255.333252314813</v>
      </c>
      <c r="T2718" s="10">
        <f t="shared" si="257"/>
        <v>42285.333252314813</v>
      </c>
    </row>
    <row r="2719" spans="1:20" ht="42.6" hidden="1" customHeight="1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5">
        <f t="shared" si="252"/>
        <v>1.2010400000000001</v>
      </c>
      <c r="P2719" s="6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10">
        <f t="shared" si="256"/>
        <v>41934.914918981485</v>
      </c>
      <c r="T2719" s="10">
        <f t="shared" si="257"/>
        <v>41979.956585648149</v>
      </c>
    </row>
    <row r="2720" spans="1:20" ht="42.6" hidden="1" customHeight="1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5">
        <f t="shared" si="252"/>
        <v>1.0358333333333334</v>
      </c>
      <c r="P2720" s="6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10">
        <f t="shared" si="256"/>
        <v>42465.596585648149</v>
      </c>
      <c r="T2720" s="10">
        <f t="shared" si="257"/>
        <v>42493.958333333328</v>
      </c>
    </row>
    <row r="2721" spans="1:20" ht="42.6" hidden="1" customHeight="1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5">
        <f t="shared" si="252"/>
        <v>1.0883333333333334</v>
      </c>
      <c r="P2721" s="6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10">
        <f t="shared" si="256"/>
        <v>42418.031180555554</v>
      </c>
      <c r="T2721" s="10">
        <f t="shared" si="257"/>
        <v>42477.989513888882</v>
      </c>
    </row>
    <row r="2722" spans="1:20" ht="42.6" hidden="1" customHeight="1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5">
        <f t="shared" si="252"/>
        <v>1.1812400000000001</v>
      </c>
      <c r="P2722" s="6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10">
        <f t="shared" si="256"/>
        <v>42655.465891203698</v>
      </c>
      <c r="T2722" s="10">
        <f t="shared" si="257"/>
        <v>42685.507557870369</v>
      </c>
    </row>
    <row r="2723" spans="1:20" ht="42.6" hidden="1" customHeight="1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5">
        <f t="shared" si="252"/>
        <v>14.62</v>
      </c>
      <c r="P2723" s="6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10">
        <f t="shared" si="256"/>
        <v>41493.543958333335</v>
      </c>
      <c r="T2723" s="10">
        <f t="shared" si="257"/>
        <v>41523.791666666664</v>
      </c>
    </row>
    <row r="2724" spans="1:20" ht="42.6" hidden="1" customHeight="1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5">
        <f t="shared" si="252"/>
        <v>2.5253999999999999</v>
      </c>
      <c r="P2724" s="6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10">
        <f t="shared" si="256"/>
        <v>42704.857094907406</v>
      </c>
      <c r="T2724" s="10">
        <f t="shared" si="257"/>
        <v>42764.857094907406</v>
      </c>
    </row>
    <row r="2725" spans="1:20" ht="42.6" hidden="1" customHeight="1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5">
        <f t="shared" si="252"/>
        <v>1.4005000000000001</v>
      </c>
      <c r="P2725" s="6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10">
        <f t="shared" si="256"/>
        <v>41944.83898148148</v>
      </c>
      <c r="T2725" s="10">
        <f t="shared" si="257"/>
        <v>42004.880648148144</v>
      </c>
    </row>
    <row r="2726" spans="1:20" ht="42.6" hidden="1" customHeight="1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5">
        <f t="shared" si="252"/>
        <v>2.9687520259319289</v>
      </c>
      <c r="P2726" s="6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10">
        <f t="shared" si="256"/>
        <v>42199.32707175926</v>
      </c>
      <c r="T2726" s="10">
        <f t="shared" si="257"/>
        <v>42231.32707175926</v>
      </c>
    </row>
    <row r="2727" spans="1:20" ht="42.6" hidden="1" customHeight="1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5">
        <f t="shared" si="252"/>
        <v>1.445425</v>
      </c>
      <c r="P2727" s="6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10">
        <f t="shared" si="256"/>
        <v>42745.744618055556</v>
      </c>
      <c r="T2727" s="10">
        <f t="shared" si="257"/>
        <v>42795.744618055556</v>
      </c>
    </row>
    <row r="2728" spans="1:20" ht="42.6" hidden="1" customHeight="1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5">
        <f t="shared" si="252"/>
        <v>1.05745</v>
      </c>
      <c r="P2728" s="6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10">
        <f t="shared" si="256"/>
        <v>42452.579988425925</v>
      </c>
      <c r="T2728" s="10">
        <f t="shared" si="257"/>
        <v>42482.579988425925</v>
      </c>
    </row>
    <row r="2729" spans="1:20" ht="42.6" hidden="1" customHeight="1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5">
        <f t="shared" si="252"/>
        <v>4.9321000000000002</v>
      </c>
      <c r="P2729" s="6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10">
        <f t="shared" si="256"/>
        <v>42198.676655092597</v>
      </c>
      <c r="T2729" s="10">
        <f t="shared" si="257"/>
        <v>42223.676655092597</v>
      </c>
    </row>
    <row r="2730" spans="1:20" ht="42.6" hidden="1" customHeight="1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5">
        <f t="shared" si="252"/>
        <v>2.0182666666666669</v>
      </c>
      <c r="P2730" s="6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10">
        <f t="shared" si="256"/>
        <v>42333.59993055556</v>
      </c>
      <c r="T2730" s="10">
        <f t="shared" si="257"/>
        <v>42368.59993055556</v>
      </c>
    </row>
    <row r="2731" spans="1:20" ht="42.6" hidden="1" customHeight="1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5">
        <f t="shared" si="252"/>
        <v>1.0444</v>
      </c>
      <c r="P2731" s="6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10">
        <f t="shared" si="256"/>
        <v>42095.240706018521</v>
      </c>
      <c r="T2731" s="10">
        <f t="shared" si="257"/>
        <v>42125.240706018521</v>
      </c>
    </row>
    <row r="2732" spans="1:20" ht="42.6" hidden="1" customHeight="1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5">
        <f t="shared" si="252"/>
        <v>1.7029262962962963</v>
      </c>
      <c r="P2732" s="6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10">
        <f t="shared" si="256"/>
        <v>41351.541377314818</v>
      </c>
      <c r="T2732" s="10">
        <f t="shared" si="257"/>
        <v>41386.541377314818</v>
      </c>
    </row>
    <row r="2733" spans="1:20" ht="42.6" hidden="1" customHeight="1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5">
        <f t="shared" si="252"/>
        <v>1.0430333333333333</v>
      </c>
      <c r="P2733" s="6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10">
        <f t="shared" si="256"/>
        <v>41872.525717592594</v>
      </c>
      <c r="T2733" s="10">
        <f t="shared" si="257"/>
        <v>41930.166666666664</v>
      </c>
    </row>
    <row r="2734" spans="1:20" ht="42.6" hidden="1" customHeight="1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5">
        <f t="shared" si="252"/>
        <v>1.1825000000000001</v>
      </c>
      <c r="P2734" s="6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10">
        <f t="shared" si="256"/>
        <v>41389.808194444442</v>
      </c>
      <c r="T2734" s="10">
        <f t="shared" si="257"/>
        <v>41422</v>
      </c>
    </row>
    <row r="2735" spans="1:20" ht="42.6" hidden="1" customHeight="1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5">
        <f t="shared" si="252"/>
        <v>1.07538</v>
      </c>
      <c r="P2735" s="6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10">
        <f t="shared" si="256"/>
        <v>42044.272847222222</v>
      </c>
      <c r="T2735" s="10">
        <f t="shared" si="257"/>
        <v>42104.231180555551</v>
      </c>
    </row>
    <row r="2736" spans="1:20" ht="42.6" hidden="1" customHeight="1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5">
        <f t="shared" si="252"/>
        <v>22603</v>
      </c>
      <c r="P2736" s="6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10">
        <f t="shared" si="256"/>
        <v>42626.668888888889</v>
      </c>
      <c r="T2736" s="10">
        <f t="shared" si="257"/>
        <v>42656.915972222225</v>
      </c>
    </row>
    <row r="2737" spans="1:20" ht="42.6" hidden="1" customHeight="1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5">
        <f t="shared" si="252"/>
        <v>9.7813466666666677</v>
      </c>
      <c r="P2737" s="6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10">
        <f t="shared" si="256"/>
        <v>41316.120949074073</v>
      </c>
      <c r="T2737" s="10">
        <f t="shared" si="257"/>
        <v>41346.833333333336</v>
      </c>
    </row>
    <row r="2738" spans="1:20" ht="42.6" hidden="1" customHeight="1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5">
        <f t="shared" si="252"/>
        <v>1.2290000000000001</v>
      </c>
      <c r="P2738" s="6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10">
        <f t="shared" si="256"/>
        <v>41722.666354166664</v>
      </c>
      <c r="T2738" s="10">
        <f t="shared" si="257"/>
        <v>41752.666354166664</v>
      </c>
    </row>
    <row r="2739" spans="1:20" ht="42.6" hidden="1" customHeight="1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5">
        <f t="shared" si="252"/>
        <v>2.4606080000000001</v>
      </c>
      <c r="P2739" s="6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10">
        <f t="shared" si="256"/>
        <v>41611.917673611111</v>
      </c>
      <c r="T2739" s="10">
        <f t="shared" si="257"/>
        <v>41654.791666666664</v>
      </c>
    </row>
    <row r="2740" spans="1:20" ht="42.6" hidden="1" customHeight="1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5">
        <f t="shared" si="252"/>
        <v>1.4794</v>
      </c>
      <c r="P2740" s="6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10">
        <f t="shared" si="256"/>
        <v>42620.143564814818</v>
      </c>
      <c r="T2740" s="10">
        <f t="shared" si="257"/>
        <v>42680.143564814818</v>
      </c>
    </row>
    <row r="2741" spans="1:20" ht="42.6" hidden="1" customHeight="1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5">
        <f t="shared" si="252"/>
        <v>3.8409090909090908</v>
      </c>
      <c r="P2741" s="6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10">
        <f t="shared" si="256"/>
        <v>41719.887928240743</v>
      </c>
      <c r="T2741" s="10">
        <f t="shared" si="257"/>
        <v>41764.887928240743</v>
      </c>
    </row>
    <row r="2742" spans="1:20" ht="42.6" hidden="1" customHeight="1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5">
        <f t="shared" si="252"/>
        <v>1.0333333333333334</v>
      </c>
      <c r="P2742" s="6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10">
        <f t="shared" si="256"/>
        <v>42045.031851851847</v>
      </c>
      <c r="T2742" s="10">
        <f t="shared" si="257"/>
        <v>42074.99018518519</v>
      </c>
    </row>
    <row r="2743" spans="1:20" ht="42.6" customHeight="1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5">
        <f t="shared" si="252"/>
        <v>4.3750000000000004E-3</v>
      </c>
      <c r="P2743" s="6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0">
        <f t="shared" si="256"/>
        <v>41911.657430555555</v>
      </c>
      <c r="T2743" s="10">
        <f t="shared" si="257"/>
        <v>41932.088194444441</v>
      </c>
    </row>
    <row r="2744" spans="1:20" ht="42.6" customHeight="1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5">
        <f t="shared" si="252"/>
        <v>0.29239999999999999</v>
      </c>
      <c r="P2744" s="6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0">
        <f t="shared" si="256"/>
        <v>41030.719756944447</v>
      </c>
      <c r="T2744" s="10">
        <f t="shared" si="257"/>
        <v>41044.719756944447</v>
      </c>
    </row>
    <row r="2745" spans="1:20" ht="42.6" customHeight="1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5">
        <f t="shared" si="252"/>
        <v>0</v>
      </c>
      <c r="P2745" s="6" t="e">
        <f t="shared" si="253"/>
        <v>#DIV/0!</v>
      </c>
      <c r="Q2745" t="str">
        <f t="shared" si="254"/>
        <v>publishing</v>
      </c>
      <c r="R2745" t="str">
        <f t="shared" si="255"/>
        <v>children's books</v>
      </c>
      <c r="S2745" s="10">
        <f t="shared" si="256"/>
        <v>42632.328784722224</v>
      </c>
      <c r="T2745" s="10">
        <f t="shared" si="257"/>
        <v>42662.328784722224</v>
      </c>
    </row>
    <row r="2746" spans="1:20" ht="42.6" customHeight="1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5">
        <f t="shared" si="252"/>
        <v>5.2187499999999998E-2</v>
      </c>
      <c r="P2746" s="6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0">
        <f t="shared" si="256"/>
        <v>40938.062476851854</v>
      </c>
      <c r="T2746" s="10">
        <f t="shared" si="257"/>
        <v>40968.062476851854</v>
      </c>
    </row>
    <row r="2747" spans="1:20" ht="42.6" customHeight="1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5">
        <f t="shared" si="252"/>
        <v>0.21887499999999999</v>
      </c>
      <c r="P2747" s="6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0">
        <f t="shared" si="256"/>
        <v>41044.988055555557</v>
      </c>
      <c r="T2747" s="10">
        <f t="shared" si="257"/>
        <v>41104.988055555557</v>
      </c>
    </row>
    <row r="2748" spans="1:20" ht="42.6" customHeight="1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5">
        <f t="shared" si="252"/>
        <v>0.26700000000000002</v>
      </c>
      <c r="P2748" s="6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0">
        <f t="shared" si="256"/>
        <v>41850.781377314815</v>
      </c>
      <c r="T2748" s="10">
        <f t="shared" si="257"/>
        <v>41880.781377314815</v>
      </c>
    </row>
    <row r="2749" spans="1:20" ht="42.6" customHeight="1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5">
        <f t="shared" si="252"/>
        <v>0.28000000000000003</v>
      </c>
      <c r="P2749" s="6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0">
        <f t="shared" si="256"/>
        <v>41044.64811342593</v>
      </c>
      <c r="T2749" s="10">
        <f t="shared" si="257"/>
        <v>41076.131944444445</v>
      </c>
    </row>
    <row r="2750" spans="1:20" ht="42.6" customHeight="1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5">
        <f t="shared" si="252"/>
        <v>1.06E-2</v>
      </c>
      <c r="P2750" s="6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0">
        <f t="shared" si="256"/>
        <v>42585.7106712963</v>
      </c>
      <c r="T2750" s="10">
        <f t="shared" si="257"/>
        <v>42615.7106712963</v>
      </c>
    </row>
    <row r="2751" spans="1:20" ht="42.6" customHeight="1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5">
        <f t="shared" si="252"/>
        <v>1.0999999999999999E-2</v>
      </c>
      <c r="P2751" s="6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0">
        <f t="shared" si="256"/>
        <v>42068.799039351856</v>
      </c>
      <c r="T2751" s="10">
        <f t="shared" si="257"/>
        <v>42098.757372685184</v>
      </c>
    </row>
    <row r="2752" spans="1:20" ht="42.6" customHeight="1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5">
        <f t="shared" si="252"/>
        <v>0</v>
      </c>
      <c r="P2752" s="6" t="e">
        <f t="shared" si="253"/>
        <v>#DIV/0!</v>
      </c>
      <c r="Q2752" t="str">
        <f t="shared" si="254"/>
        <v>publishing</v>
      </c>
      <c r="R2752" t="str">
        <f t="shared" si="255"/>
        <v>children's books</v>
      </c>
      <c r="S2752" s="10">
        <f t="shared" si="256"/>
        <v>41078.899826388886</v>
      </c>
      <c r="T2752" s="10">
        <f t="shared" si="257"/>
        <v>41090.833333333336</v>
      </c>
    </row>
    <row r="2753" spans="1:20" ht="42.6" customHeight="1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5">
        <f t="shared" si="252"/>
        <v>0</v>
      </c>
      <c r="P2753" s="6" t="e">
        <f t="shared" si="253"/>
        <v>#DIV/0!</v>
      </c>
      <c r="Q2753" t="str">
        <f t="shared" si="254"/>
        <v>publishing</v>
      </c>
      <c r="R2753" t="str">
        <f t="shared" si="255"/>
        <v>children's books</v>
      </c>
      <c r="S2753" s="10">
        <f t="shared" si="256"/>
        <v>41747.887060185189</v>
      </c>
      <c r="T2753" s="10">
        <f t="shared" si="257"/>
        <v>41807.887060185189</v>
      </c>
    </row>
    <row r="2754" spans="1:20" ht="42.6" customHeight="1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5">
        <f t="shared" si="252"/>
        <v>0.11458333333333333</v>
      </c>
      <c r="P2754" s="6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10">
        <f t="shared" si="256"/>
        <v>40855.765092592592</v>
      </c>
      <c r="T2754" s="10">
        <f t="shared" si="257"/>
        <v>40895.765092592592</v>
      </c>
    </row>
    <row r="2755" spans="1:20" ht="42.6" customHeight="1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5">
        <f t="shared" ref="O2755:O2818" si="258">E2755/D2755</f>
        <v>0.19</v>
      </c>
      <c r="P2755" s="6">
        <f t="shared" ref="P2755:P2818" si="259">E2755/L2755</f>
        <v>47.5</v>
      </c>
      <c r="Q2755" t="str">
        <f t="shared" ref="Q2755:Q2818" si="260">LEFT(N2755,(FIND("/",N2755))-1)</f>
        <v>publishing</v>
      </c>
      <c r="R2755" t="str">
        <f t="shared" ref="R2755:R2818" si="261">RIGHT(N2755,LEN(N2755)-FIND("/",N2755))</f>
        <v>children's books</v>
      </c>
      <c r="S2755" s="10">
        <f t="shared" ref="S2755:S2818" si="262">(((J2755/60)/60)/24)+DATE(1970,1,1)</f>
        <v>41117.900729166664</v>
      </c>
      <c r="T2755" s="10">
        <f t="shared" ref="T2755:T2818" si="263">(((I2755/60)/60)/24)+DATE(1970,1,1)</f>
        <v>41147.900729166664</v>
      </c>
    </row>
    <row r="2756" spans="1:20" ht="42.6" customHeight="1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5">
        <f t="shared" si="258"/>
        <v>0</v>
      </c>
      <c r="P2756" s="6" t="e">
        <f t="shared" si="259"/>
        <v>#DIV/0!</v>
      </c>
      <c r="Q2756" t="str">
        <f t="shared" si="260"/>
        <v>publishing</v>
      </c>
      <c r="R2756" t="str">
        <f t="shared" si="261"/>
        <v>children's books</v>
      </c>
      <c r="S2756" s="10">
        <f t="shared" si="262"/>
        <v>41863.636006944449</v>
      </c>
      <c r="T2756" s="10">
        <f t="shared" si="263"/>
        <v>41893.636006944449</v>
      </c>
    </row>
    <row r="2757" spans="1:20" ht="42.6" customHeight="1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5">
        <f t="shared" si="258"/>
        <v>0.52</v>
      </c>
      <c r="P2757" s="6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0">
        <f t="shared" si="262"/>
        <v>42072.790821759263</v>
      </c>
      <c r="T2757" s="10">
        <f t="shared" si="263"/>
        <v>42102.790821759263</v>
      </c>
    </row>
    <row r="2758" spans="1:20" ht="42.6" customHeight="1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5">
        <f t="shared" si="258"/>
        <v>0.1048</v>
      </c>
      <c r="P2758" s="6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0">
        <f t="shared" si="262"/>
        <v>41620.90047453704</v>
      </c>
      <c r="T2758" s="10">
        <f t="shared" si="263"/>
        <v>41650.90047453704</v>
      </c>
    </row>
    <row r="2759" spans="1:20" ht="42.6" customHeight="1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5">
        <f t="shared" si="258"/>
        <v>6.6666666666666671E-3</v>
      </c>
      <c r="P2759" s="6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0">
        <f t="shared" si="262"/>
        <v>42573.65662037037</v>
      </c>
      <c r="T2759" s="10">
        <f t="shared" si="263"/>
        <v>42588.65662037037</v>
      </c>
    </row>
    <row r="2760" spans="1:20" ht="42.6" customHeight="1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5">
        <f t="shared" si="258"/>
        <v>0.11700000000000001</v>
      </c>
      <c r="P2760" s="6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0">
        <f t="shared" si="262"/>
        <v>42639.441932870366</v>
      </c>
      <c r="T2760" s="10">
        <f t="shared" si="263"/>
        <v>42653.441932870366</v>
      </c>
    </row>
    <row r="2761" spans="1:20" ht="42.6" customHeight="1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5">
        <f t="shared" si="258"/>
        <v>0.105</v>
      </c>
      <c r="P2761" s="6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0">
        <f t="shared" si="262"/>
        <v>42524.36650462963</v>
      </c>
      <c r="T2761" s="10">
        <f t="shared" si="263"/>
        <v>42567.36650462963</v>
      </c>
    </row>
    <row r="2762" spans="1:20" ht="42.6" customHeight="1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5">
        <f t="shared" si="258"/>
        <v>0</v>
      </c>
      <c r="P2762" s="6" t="e">
        <f t="shared" si="259"/>
        <v>#DIV/0!</v>
      </c>
      <c r="Q2762" t="str">
        <f t="shared" si="260"/>
        <v>publishing</v>
      </c>
      <c r="R2762" t="str">
        <f t="shared" si="261"/>
        <v>children's books</v>
      </c>
      <c r="S2762" s="10">
        <f t="shared" si="262"/>
        <v>41415.461319444446</v>
      </c>
      <c r="T2762" s="10">
        <f t="shared" si="263"/>
        <v>41445.461319444446</v>
      </c>
    </row>
    <row r="2763" spans="1:20" ht="42.6" customHeight="1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5">
        <f t="shared" si="258"/>
        <v>7.1999999999999998E-3</v>
      </c>
      <c r="P2763" s="6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0">
        <f t="shared" si="262"/>
        <v>41247.063576388886</v>
      </c>
      <c r="T2763" s="10">
        <f t="shared" si="263"/>
        <v>41277.063576388886</v>
      </c>
    </row>
    <row r="2764" spans="1:20" ht="42.6" customHeight="1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5">
        <f t="shared" si="258"/>
        <v>7.6923076923076927E-3</v>
      </c>
      <c r="P2764" s="6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0">
        <f t="shared" si="262"/>
        <v>40927.036979166667</v>
      </c>
      <c r="T2764" s="10">
        <f t="shared" si="263"/>
        <v>40986.995312500003</v>
      </c>
    </row>
    <row r="2765" spans="1:20" ht="42.6" customHeight="1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5">
        <f t="shared" si="258"/>
        <v>2.2842639593908631E-3</v>
      </c>
      <c r="P2765" s="6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0">
        <f t="shared" si="262"/>
        <v>41373.579675925925</v>
      </c>
      <c r="T2765" s="10">
        <f t="shared" si="263"/>
        <v>41418.579675925925</v>
      </c>
    </row>
    <row r="2766" spans="1:20" ht="42.6" customHeight="1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5">
        <f t="shared" si="258"/>
        <v>1.125E-2</v>
      </c>
      <c r="P2766" s="6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0">
        <f t="shared" si="262"/>
        <v>41030.292025462964</v>
      </c>
      <c r="T2766" s="10">
        <f t="shared" si="263"/>
        <v>41059.791666666664</v>
      </c>
    </row>
    <row r="2767" spans="1:20" ht="42.6" customHeight="1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5">
        <f t="shared" si="258"/>
        <v>0</v>
      </c>
      <c r="P2767" s="6" t="e">
        <f t="shared" si="259"/>
        <v>#DIV/0!</v>
      </c>
      <c r="Q2767" t="str">
        <f t="shared" si="260"/>
        <v>publishing</v>
      </c>
      <c r="R2767" t="str">
        <f t="shared" si="261"/>
        <v>children's books</v>
      </c>
      <c r="S2767" s="10">
        <f t="shared" si="262"/>
        <v>41194.579027777778</v>
      </c>
      <c r="T2767" s="10">
        <f t="shared" si="263"/>
        <v>41210.579027777778</v>
      </c>
    </row>
    <row r="2768" spans="1:20" ht="42.6" customHeight="1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5">
        <f t="shared" si="258"/>
        <v>0.02</v>
      </c>
      <c r="P2768" s="6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0">
        <f t="shared" si="262"/>
        <v>40736.668032407404</v>
      </c>
      <c r="T2768" s="10">
        <f t="shared" si="263"/>
        <v>40766.668032407404</v>
      </c>
    </row>
    <row r="2769" spans="1:20" ht="42.6" customHeight="1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5">
        <f t="shared" si="258"/>
        <v>8.5000000000000006E-3</v>
      </c>
      <c r="P2769" s="6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0">
        <f t="shared" si="262"/>
        <v>42172.958912037036</v>
      </c>
      <c r="T2769" s="10">
        <f t="shared" si="263"/>
        <v>42232.958912037036</v>
      </c>
    </row>
    <row r="2770" spans="1:20" ht="42.6" customHeight="1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5">
        <f t="shared" si="258"/>
        <v>0.14314285714285716</v>
      </c>
      <c r="P2770" s="6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0">
        <f t="shared" si="262"/>
        <v>40967.614849537036</v>
      </c>
      <c r="T2770" s="10">
        <f t="shared" si="263"/>
        <v>40997.573182870372</v>
      </c>
    </row>
    <row r="2771" spans="1:20" ht="42.6" customHeight="1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5">
        <f t="shared" si="258"/>
        <v>2.5000000000000001E-3</v>
      </c>
      <c r="P2771" s="6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0">
        <f t="shared" si="262"/>
        <v>41745.826273148145</v>
      </c>
      <c r="T2771" s="10">
        <f t="shared" si="263"/>
        <v>41795.826273148145</v>
      </c>
    </row>
    <row r="2772" spans="1:20" ht="42.6" customHeight="1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5">
        <f t="shared" si="258"/>
        <v>0.1041125</v>
      </c>
      <c r="P2772" s="6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0">
        <f t="shared" si="262"/>
        <v>41686.705208333333</v>
      </c>
      <c r="T2772" s="10">
        <f t="shared" si="263"/>
        <v>41716.663541666669</v>
      </c>
    </row>
    <row r="2773" spans="1:20" ht="42.6" customHeight="1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5">
        <f t="shared" si="258"/>
        <v>0</v>
      </c>
      <c r="P2773" s="6" t="e">
        <f t="shared" si="259"/>
        <v>#DIV/0!</v>
      </c>
      <c r="Q2773" t="str">
        <f t="shared" si="260"/>
        <v>publishing</v>
      </c>
      <c r="R2773" t="str">
        <f t="shared" si="261"/>
        <v>children's books</v>
      </c>
      <c r="S2773" s="10">
        <f t="shared" si="262"/>
        <v>41257.531712962962</v>
      </c>
      <c r="T2773" s="10">
        <f t="shared" si="263"/>
        <v>41306.708333333336</v>
      </c>
    </row>
    <row r="2774" spans="1:20" ht="42.6" customHeight="1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5">
        <f t="shared" si="258"/>
        <v>0</v>
      </c>
      <c r="P2774" s="6" t="e">
        <f t="shared" si="259"/>
        <v>#DIV/0!</v>
      </c>
      <c r="Q2774" t="str">
        <f t="shared" si="260"/>
        <v>publishing</v>
      </c>
      <c r="R2774" t="str">
        <f t="shared" si="261"/>
        <v>children's books</v>
      </c>
      <c r="S2774" s="10">
        <f t="shared" si="262"/>
        <v>41537.869143518517</v>
      </c>
      <c r="T2774" s="10">
        <f t="shared" si="263"/>
        <v>41552.869143518517</v>
      </c>
    </row>
    <row r="2775" spans="1:20" ht="42.6" customHeight="1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5">
        <f t="shared" si="258"/>
        <v>1.8867924528301887E-3</v>
      </c>
      <c r="P2775" s="6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0">
        <f t="shared" si="262"/>
        <v>42474.86482638889</v>
      </c>
      <c r="T2775" s="10">
        <f t="shared" si="263"/>
        <v>42484.86482638889</v>
      </c>
    </row>
    <row r="2776" spans="1:20" ht="42.6" customHeight="1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5">
        <f t="shared" si="258"/>
        <v>0.14249999999999999</v>
      </c>
      <c r="P2776" s="6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0">
        <f t="shared" si="262"/>
        <v>41311.126481481479</v>
      </c>
      <c r="T2776" s="10">
        <f t="shared" si="263"/>
        <v>41341.126481481479</v>
      </c>
    </row>
    <row r="2777" spans="1:20" ht="42.6" customHeight="1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5">
        <f t="shared" si="258"/>
        <v>0.03</v>
      </c>
      <c r="P2777" s="6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0">
        <f t="shared" si="262"/>
        <v>40863.013356481482</v>
      </c>
      <c r="T2777" s="10">
        <f t="shared" si="263"/>
        <v>40893.013356481482</v>
      </c>
    </row>
    <row r="2778" spans="1:20" ht="42.6" customHeight="1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5">
        <f t="shared" si="258"/>
        <v>7.8809523809523815E-2</v>
      </c>
      <c r="P2778" s="6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0">
        <f t="shared" si="262"/>
        <v>42136.297175925924</v>
      </c>
      <c r="T2778" s="10">
        <f t="shared" si="263"/>
        <v>42167.297175925924</v>
      </c>
    </row>
    <row r="2779" spans="1:20" ht="42.6" customHeight="1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5">
        <f t="shared" si="258"/>
        <v>3.3333333333333335E-3</v>
      </c>
      <c r="P2779" s="6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0">
        <f t="shared" si="262"/>
        <v>42172.669027777782</v>
      </c>
      <c r="T2779" s="10">
        <f t="shared" si="263"/>
        <v>42202.669027777782</v>
      </c>
    </row>
    <row r="2780" spans="1:20" ht="42.6" customHeight="1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5">
        <f t="shared" si="258"/>
        <v>0.25545454545454543</v>
      </c>
      <c r="P2780" s="6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0">
        <f t="shared" si="262"/>
        <v>41846.978078703702</v>
      </c>
      <c r="T2780" s="10">
        <f t="shared" si="263"/>
        <v>41876.978078703702</v>
      </c>
    </row>
    <row r="2781" spans="1:20" ht="42.6" customHeight="1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5">
        <f t="shared" si="258"/>
        <v>2.12E-2</v>
      </c>
      <c r="P2781" s="6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0">
        <f t="shared" si="262"/>
        <v>42300.585891203707</v>
      </c>
      <c r="T2781" s="10">
        <f t="shared" si="263"/>
        <v>42330.627557870372</v>
      </c>
    </row>
    <row r="2782" spans="1:20" ht="42.6" customHeight="1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5">
        <f t="shared" si="258"/>
        <v>0</v>
      </c>
      <c r="P2782" s="6" t="e">
        <f t="shared" si="259"/>
        <v>#DIV/0!</v>
      </c>
      <c r="Q2782" t="str">
        <f t="shared" si="260"/>
        <v>publishing</v>
      </c>
      <c r="R2782" t="str">
        <f t="shared" si="261"/>
        <v>children's books</v>
      </c>
      <c r="S2782" s="10">
        <f t="shared" si="262"/>
        <v>42774.447777777779</v>
      </c>
      <c r="T2782" s="10">
        <f t="shared" si="263"/>
        <v>42804.447777777779</v>
      </c>
    </row>
    <row r="2783" spans="1:20" ht="42.6" hidden="1" customHeight="1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5">
        <f t="shared" si="258"/>
        <v>1.0528</v>
      </c>
      <c r="P2783" s="6">
        <f t="shared" si="259"/>
        <v>47</v>
      </c>
      <c r="Q2783" t="str">
        <f t="shared" si="260"/>
        <v>theater</v>
      </c>
      <c r="R2783" t="str">
        <f t="shared" si="261"/>
        <v>plays</v>
      </c>
      <c r="S2783" s="10">
        <f t="shared" si="262"/>
        <v>42018.94159722222</v>
      </c>
      <c r="T2783" s="10">
        <f t="shared" si="263"/>
        <v>42047.291666666672</v>
      </c>
    </row>
    <row r="2784" spans="1:20" ht="42.6" hidden="1" customHeight="1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5">
        <f t="shared" si="258"/>
        <v>1.2</v>
      </c>
      <c r="P2784" s="6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10">
        <f t="shared" si="262"/>
        <v>42026.924976851849</v>
      </c>
      <c r="T2784" s="10">
        <f t="shared" si="263"/>
        <v>42052.207638888889</v>
      </c>
    </row>
    <row r="2785" spans="1:20" ht="42.6" hidden="1" customHeight="1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5">
        <f t="shared" si="258"/>
        <v>1.145</v>
      </c>
      <c r="P2785" s="6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10">
        <f t="shared" si="262"/>
        <v>42103.535254629634</v>
      </c>
      <c r="T2785" s="10">
        <f t="shared" si="263"/>
        <v>42117.535254629634</v>
      </c>
    </row>
    <row r="2786" spans="1:20" ht="42.6" hidden="1" customHeight="1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5">
        <f t="shared" si="258"/>
        <v>1.19</v>
      </c>
      <c r="P2786" s="6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10">
        <f t="shared" si="262"/>
        <v>41920.787534722222</v>
      </c>
      <c r="T2786" s="10">
        <f t="shared" si="263"/>
        <v>41941.787534722222</v>
      </c>
    </row>
    <row r="2787" spans="1:20" ht="42.6" hidden="1" customHeight="1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5">
        <f t="shared" si="258"/>
        <v>1.0468</v>
      </c>
      <c r="P2787" s="6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10">
        <f t="shared" si="262"/>
        <v>42558.189432870371</v>
      </c>
      <c r="T2787" s="10">
        <f t="shared" si="263"/>
        <v>42587.875</v>
      </c>
    </row>
    <row r="2788" spans="1:20" ht="42.6" hidden="1" customHeight="1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5">
        <f t="shared" si="258"/>
        <v>1.1783999999999999</v>
      </c>
      <c r="P2788" s="6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10">
        <f t="shared" si="262"/>
        <v>41815.569212962961</v>
      </c>
      <c r="T2788" s="10">
        <f t="shared" si="263"/>
        <v>41829.569212962961</v>
      </c>
    </row>
    <row r="2789" spans="1:20" ht="42.6" hidden="1" customHeight="1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5">
        <f t="shared" si="258"/>
        <v>1.1970000000000001</v>
      </c>
      <c r="P2789" s="6">
        <f t="shared" si="259"/>
        <v>31.5</v>
      </c>
      <c r="Q2789" t="str">
        <f t="shared" si="260"/>
        <v>theater</v>
      </c>
      <c r="R2789" t="str">
        <f t="shared" si="261"/>
        <v>plays</v>
      </c>
      <c r="S2789" s="10">
        <f t="shared" si="262"/>
        <v>41808.198518518519</v>
      </c>
      <c r="T2789" s="10">
        <f t="shared" si="263"/>
        <v>41838.198518518519</v>
      </c>
    </row>
    <row r="2790" spans="1:20" ht="42.6" hidden="1" customHeight="1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5">
        <f t="shared" si="258"/>
        <v>1.0249999999999999</v>
      </c>
      <c r="P2790" s="6">
        <f t="shared" si="259"/>
        <v>102.5</v>
      </c>
      <c r="Q2790" t="str">
        <f t="shared" si="260"/>
        <v>theater</v>
      </c>
      <c r="R2790" t="str">
        <f t="shared" si="261"/>
        <v>plays</v>
      </c>
      <c r="S2790" s="10">
        <f t="shared" si="262"/>
        <v>42550.701886574068</v>
      </c>
      <c r="T2790" s="10">
        <f t="shared" si="263"/>
        <v>42580.701886574068</v>
      </c>
    </row>
    <row r="2791" spans="1:20" ht="42.6" hidden="1" customHeight="1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5">
        <f t="shared" si="258"/>
        <v>1.0116666666666667</v>
      </c>
      <c r="P2791" s="6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10">
        <f t="shared" si="262"/>
        <v>42056.013124999998</v>
      </c>
      <c r="T2791" s="10">
        <f t="shared" si="263"/>
        <v>42075.166666666672</v>
      </c>
    </row>
    <row r="2792" spans="1:20" ht="42.6" hidden="1" customHeight="1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5">
        <f t="shared" si="258"/>
        <v>1.0533333333333332</v>
      </c>
      <c r="P2792" s="6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10">
        <f t="shared" si="262"/>
        <v>42016.938692129625</v>
      </c>
      <c r="T2792" s="10">
        <f t="shared" si="263"/>
        <v>42046.938692129625</v>
      </c>
    </row>
    <row r="2793" spans="1:20" ht="42.6" hidden="1" customHeight="1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5">
        <f t="shared" si="258"/>
        <v>1.0249999999999999</v>
      </c>
      <c r="P2793" s="6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10">
        <f t="shared" si="262"/>
        <v>42591.899988425925</v>
      </c>
      <c r="T2793" s="10">
        <f t="shared" si="263"/>
        <v>42622.166666666672</v>
      </c>
    </row>
    <row r="2794" spans="1:20" ht="42.6" hidden="1" customHeight="1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5">
        <f t="shared" si="258"/>
        <v>1.0760000000000001</v>
      </c>
      <c r="P2794" s="6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10">
        <f t="shared" si="262"/>
        <v>42183.231006944443</v>
      </c>
      <c r="T2794" s="10">
        <f t="shared" si="263"/>
        <v>42228.231006944443</v>
      </c>
    </row>
    <row r="2795" spans="1:20" ht="42.6" hidden="1" customHeight="1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5">
        <f t="shared" si="258"/>
        <v>1.105675</v>
      </c>
      <c r="P2795" s="6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10">
        <f t="shared" si="262"/>
        <v>42176.419039351851</v>
      </c>
      <c r="T2795" s="10">
        <f t="shared" si="263"/>
        <v>42206.419039351851</v>
      </c>
    </row>
    <row r="2796" spans="1:20" ht="42.6" hidden="1" customHeight="1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5">
        <f t="shared" si="258"/>
        <v>1.5</v>
      </c>
      <c r="P2796" s="6">
        <f t="shared" si="259"/>
        <v>25</v>
      </c>
      <c r="Q2796" t="str">
        <f t="shared" si="260"/>
        <v>theater</v>
      </c>
      <c r="R2796" t="str">
        <f t="shared" si="261"/>
        <v>plays</v>
      </c>
      <c r="S2796" s="10">
        <f t="shared" si="262"/>
        <v>42416.691655092596</v>
      </c>
      <c r="T2796" s="10">
        <f t="shared" si="263"/>
        <v>42432.791666666672</v>
      </c>
    </row>
    <row r="2797" spans="1:20" ht="42.6" hidden="1" customHeight="1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5">
        <f t="shared" si="258"/>
        <v>1.0428571428571429</v>
      </c>
      <c r="P2797" s="6">
        <f t="shared" si="259"/>
        <v>36.5</v>
      </c>
      <c r="Q2797" t="str">
        <f t="shared" si="260"/>
        <v>theater</v>
      </c>
      <c r="R2797" t="str">
        <f t="shared" si="261"/>
        <v>plays</v>
      </c>
      <c r="S2797" s="10">
        <f t="shared" si="262"/>
        <v>41780.525937500002</v>
      </c>
      <c r="T2797" s="10">
        <f t="shared" si="263"/>
        <v>41796.958333333336</v>
      </c>
    </row>
    <row r="2798" spans="1:20" ht="42.6" hidden="1" customHeight="1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5">
        <f t="shared" si="258"/>
        <v>1.155</v>
      </c>
      <c r="P2798" s="6">
        <f t="shared" si="259"/>
        <v>44</v>
      </c>
      <c r="Q2798" t="str">
        <f t="shared" si="260"/>
        <v>theater</v>
      </c>
      <c r="R2798" t="str">
        <f t="shared" si="261"/>
        <v>plays</v>
      </c>
      <c r="S2798" s="10">
        <f t="shared" si="262"/>
        <v>41795.528101851851</v>
      </c>
      <c r="T2798" s="10">
        <f t="shared" si="263"/>
        <v>41825.528101851851</v>
      </c>
    </row>
    <row r="2799" spans="1:20" ht="42.6" hidden="1" customHeight="1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5">
        <f t="shared" si="258"/>
        <v>1.02645125</v>
      </c>
      <c r="P2799" s="6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10">
        <f t="shared" si="262"/>
        <v>41798.94027777778</v>
      </c>
      <c r="T2799" s="10">
        <f t="shared" si="263"/>
        <v>41828.94027777778</v>
      </c>
    </row>
    <row r="2800" spans="1:20" ht="42.6" hidden="1" customHeight="1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5">
        <f t="shared" si="258"/>
        <v>1.014</v>
      </c>
      <c r="P2800" s="6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10">
        <f t="shared" si="262"/>
        <v>42201.675011574072</v>
      </c>
      <c r="T2800" s="10">
        <f t="shared" si="263"/>
        <v>42216.666666666672</v>
      </c>
    </row>
    <row r="2801" spans="1:20" ht="42.6" hidden="1" customHeight="1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5">
        <f t="shared" si="258"/>
        <v>1.1663479999999999</v>
      </c>
      <c r="P2801" s="6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10">
        <f t="shared" si="262"/>
        <v>42507.264699074076</v>
      </c>
      <c r="T2801" s="10">
        <f t="shared" si="263"/>
        <v>42538.666666666672</v>
      </c>
    </row>
    <row r="2802" spans="1:20" ht="42.6" hidden="1" customHeight="1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5">
        <f t="shared" si="258"/>
        <v>1.33</v>
      </c>
      <c r="P2802" s="6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10">
        <f t="shared" si="262"/>
        <v>41948.552847222221</v>
      </c>
      <c r="T2802" s="10">
        <f t="shared" si="263"/>
        <v>42008.552847222221</v>
      </c>
    </row>
    <row r="2803" spans="1:20" ht="42.6" hidden="1" customHeight="1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5">
        <f t="shared" si="258"/>
        <v>1.3320000000000001</v>
      </c>
      <c r="P2803" s="6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10">
        <f t="shared" si="262"/>
        <v>41900.243159722224</v>
      </c>
      <c r="T2803" s="10">
        <f t="shared" si="263"/>
        <v>41922.458333333336</v>
      </c>
    </row>
    <row r="2804" spans="1:20" ht="42.6" hidden="1" customHeight="1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5">
        <f t="shared" si="258"/>
        <v>1.0183333333333333</v>
      </c>
      <c r="P2804" s="6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10">
        <f t="shared" si="262"/>
        <v>42192.64707175926</v>
      </c>
      <c r="T2804" s="10">
        <f t="shared" si="263"/>
        <v>42222.64707175926</v>
      </c>
    </row>
    <row r="2805" spans="1:20" ht="42.6" hidden="1" customHeight="1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5">
        <f t="shared" si="258"/>
        <v>1.2795000000000001</v>
      </c>
      <c r="P2805" s="6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10">
        <f t="shared" si="262"/>
        <v>42158.065694444449</v>
      </c>
      <c r="T2805" s="10">
        <f t="shared" si="263"/>
        <v>42201</v>
      </c>
    </row>
    <row r="2806" spans="1:20" ht="42.6" hidden="1" customHeight="1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5">
        <f t="shared" si="258"/>
        <v>1.1499999999999999</v>
      </c>
      <c r="P2806" s="6">
        <f t="shared" si="259"/>
        <v>50</v>
      </c>
      <c r="Q2806" t="str">
        <f t="shared" si="260"/>
        <v>theater</v>
      </c>
      <c r="R2806" t="str">
        <f t="shared" si="261"/>
        <v>plays</v>
      </c>
      <c r="S2806" s="10">
        <f t="shared" si="262"/>
        <v>41881.453587962962</v>
      </c>
      <c r="T2806" s="10">
        <f t="shared" si="263"/>
        <v>41911.453587962962</v>
      </c>
    </row>
    <row r="2807" spans="1:20" ht="42.6" hidden="1" customHeight="1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5">
        <f t="shared" si="258"/>
        <v>1.1000000000000001</v>
      </c>
      <c r="P2807" s="6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10">
        <f t="shared" si="262"/>
        <v>42213.505474537036</v>
      </c>
      <c r="T2807" s="10">
        <f t="shared" si="263"/>
        <v>42238.505474537036</v>
      </c>
    </row>
    <row r="2808" spans="1:20" ht="42.6" hidden="1" customHeight="1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5">
        <f t="shared" si="258"/>
        <v>1.121</v>
      </c>
      <c r="P2808" s="6">
        <f t="shared" si="259"/>
        <v>44.25</v>
      </c>
      <c r="Q2808" t="str">
        <f t="shared" si="260"/>
        <v>theater</v>
      </c>
      <c r="R2808" t="str">
        <f t="shared" si="261"/>
        <v>plays</v>
      </c>
      <c r="S2808" s="10">
        <f t="shared" si="262"/>
        <v>42185.267245370371</v>
      </c>
      <c r="T2808" s="10">
        <f t="shared" si="263"/>
        <v>42221.458333333328</v>
      </c>
    </row>
    <row r="2809" spans="1:20" ht="42.6" hidden="1" customHeight="1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5">
        <f t="shared" si="258"/>
        <v>1.26</v>
      </c>
      <c r="P2809" s="6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10">
        <f t="shared" si="262"/>
        <v>42154.873124999998</v>
      </c>
      <c r="T2809" s="10">
        <f t="shared" si="263"/>
        <v>42184.873124999998</v>
      </c>
    </row>
    <row r="2810" spans="1:20" ht="42.6" hidden="1" customHeight="1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5">
        <f t="shared" si="258"/>
        <v>1.0024444444444445</v>
      </c>
      <c r="P2810" s="6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10">
        <f t="shared" si="262"/>
        <v>42208.84646990741</v>
      </c>
      <c r="T2810" s="10">
        <f t="shared" si="263"/>
        <v>42238.84646990741</v>
      </c>
    </row>
    <row r="2811" spans="1:20" ht="42.6" hidden="1" customHeight="1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5">
        <f t="shared" si="258"/>
        <v>1.024</v>
      </c>
      <c r="P2811" s="6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10">
        <f t="shared" si="262"/>
        <v>42451.496817129635</v>
      </c>
      <c r="T2811" s="10">
        <f t="shared" si="263"/>
        <v>42459.610416666663</v>
      </c>
    </row>
    <row r="2812" spans="1:20" ht="42.6" hidden="1" customHeight="1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5">
        <f t="shared" si="258"/>
        <v>1.0820000000000001</v>
      </c>
      <c r="P2812" s="6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10">
        <f t="shared" si="262"/>
        <v>41759.13962962963</v>
      </c>
      <c r="T2812" s="10">
        <f t="shared" si="263"/>
        <v>41791.165972222225</v>
      </c>
    </row>
    <row r="2813" spans="1:20" ht="42.6" hidden="1" customHeight="1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5">
        <f t="shared" si="258"/>
        <v>1.0026999999999999</v>
      </c>
      <c r="P2813" s="6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10">
        <f t="shared" si="262"/>
        <v>42028.496562500004</v>
      </c>
      <c r="T2813" s="10">
        <f t="shared" si="263"/>
        <v>42058.496562500004</v>
      </c>
    </row>
    <row r="2814" spans="1:20" ht="42.6" hidden="1" customHeight="1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5">
        <f t="shared" si="258"/>
        <v>1.133</v>
      </c>
      <c r="P2814" s="6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10">
        <f t="shared" si="262"/>
        <v>42054.74418981481</v>
      </c>
      <c r="T2814" s="10">
        <f t="shared" si="263"/>
        <v>42100.166666666672</v>
      </c>
    </row>
    <row r="2815" spans="1:20" ht="42.6" hidden="1" customHeight="1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5">
        <f t="shared" si="258"/>
        <v>1.2757571428571428</v>
      </c>
      <c r="P2815" s="6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10">
        <f t="shared" si="262"/>
        <v>42693.742604166662</v>
      </c>
      <c r="T2815" s="10">
        <f t="shared" si="263"/>
        <v>42718.742604166662</v>
      </c>
    </row>
    <row r="2816" spans="1:20" ht="42.6" hidden="1" customHeight="1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5">
        <f t="shared" si="258"/>
        <v>1.0773333333333333</v>
      </c>
      <c r="P2816" s="6">
        <f t="shared" si="259"/>
        <v>25.25</v>
      </c>
      <c r="Q2816" t="str">
        <f t="shared" si="260"/>
        <v>theater</v>
      </c>
      <c r="R2816" t="str">
        <f t="shared" si="261"/>
        <v>plays</v>
      </c>
      <c r="S2816" s="10">
        <f t="shared" si="262"/>
        <v>42103.399479166663</v>
      </c>
      <c r="T2816" s="10">
        <f t="shared" si="263"/>
        <v>42133.399479166663</v>
      </c>
    </row>
    <row r="2817" spans="1:20" ht="42.6" hidden="1" customHeight="1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5">
        <f t="shared" si="258"/>
        <v>2.42</v>
      </c>
      <c r="P2817" s="6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10">
        <f t="shared" si="262"/>
        <v>42559.776724537034</v>
      </c>
      <c r="T2817" s="10">
        <f t="shared" si="263"/>
        <v>42589.776724537034</v>
      </c>
    </row>
    <row r="2818" spans="1:20" ht="42.6" hidden="1" customHeight="1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5">
        <f t="shared" si="258"/>
        <v>1.4156666666666666</v>
      </c>
      <c r="P2818" s="6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10">
        <f t="shared" si="262"/>
        <v>42188.467499999999</v>
      </c>
      <c r="T2818" s="10">
        <f t="shared" si="263"/>
        <v>42218.666666666672</v>
      </c>
    </row>
    <row r="2819" spans="1:20" ht="42.6" hidden="1" customHeight="1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5">
        <f t="shared" ref="O2819:O2882" si="264">E2819/D2819</f>
        <v>1.3</v>
      </c>
      <c r="P2819" s="6">
        <f t="shared" ref="P2819:P2882" si="265">E2819/L2819</f>
        <v>23.636363636363637</v>
      </c>
      <c r="Q2819" t="str">
        <f t="shared" ref="Q2819:Q2882" si="266">LEFT(N2819,(FIND("/",N2819))-1)</f>
        <v>theater</v>
      </c>
      <c r="R2819" t="str">
        <f t="shared" ref="R2819:R2882" si="267">RIGHT(N2819,LEN(N2819)-FIND("/",N2819))</f>
        <v>plays</v>
      </c>
      <c r="S2819" s="10">
        <f t="shared" ref="S2819:S2882" si="268">(((J2819/60)/60)/24)+DATE(1970,1,1)</f>
        <v>42023.634976851856</v>
      </c>
      <c r="T2819" s="10">
        <f t="shared" ref="T2819:T2882" si="269">(((I2819/60)/60)/24)+DATE(1970,1,1)</f>
        <v>42063.634976851856</v>
      </c>
    </row>
    <row r="2820" spans="1:20" ht="42.6" hidden="1" customHeight="1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5">
        <f t="shared" si="264"/>
        <v>1.0603</v>
      </c>
      <c r="P2820" s="6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10">
        <f t="shared" si="268"/>
        <v>42250.598217592589</v>
      </c>
      <c r="T2820" s="10">
        <f t="shared" si="269"/>
        <v>42270.598217592589</v>
      </c>
    </row>
    <row r="2821" spans="1:20" ht="42.6" hidden="1" customHeight="1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5">
        <f t="shared" si="264"/>
        <v>1.048</v>
      </c>
      <c r="P2821" s="6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10">
        <f t="shared" si="268"/>
        <v>42139.525567129633</v>
      </c>
      <c r="T2821" s="10">
        <f t="shared" si="269"/>
        <v>42169.525567129633</v>
      </c>
    </row>
    <row r="2822" spans="1:20" ht="42.6" hidden="1" customHeight="1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5">
        <f t="shared" si="264"/>
        <v>1.36</v>
      </c>
      <c r="P2822" s="6">
        <f t="shared" si="265"/>
        <v>13.6</v>
      </c>
      <c r="Q2822" t="str">
        <f t="shared" si="266"/>
        <v>theater</v>
      </c>
      <c r="R2822" t="str">
        <f t="shared" si="267"/>
        <v>plays</v>
      </c>
      <c r="S2822" s="10">
        <f t="shared" si="268"/>
        <v>42401.610983796301</v>
      </c>
      <c r="T2822" s="10">
        <f t="shared" si="269"/>
        <v>42426</v>
      </c>
    </row>
    <row r="2823" spans="1:20" ht="42.6" hidden="1" customHeight="1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5">
        <f t="shared" si="264"/>
        <v>1</v>
      </c>
      <c r="P2823" s="6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10">
        <f t="shared" si="268"/>
        <v>41875.922858796301</v>
      </c>
      <c r="T2823" s="10">
        <f t="shared" si="269"/>
        <v>41905.922858796301</v>
      </c>
    </row>
    <row r="2824" spans="1:20" ht="42.6" hidden="1" customHeight="1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5">
        <f t="shared" si="264"/>
        <v>1</v>
      </c>
      <c r="P2824" s="6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10">
        <f t="shared" si="268"/>
        <v>42060.683935185181</v>
      </c>
      <c r="T2824" s="10">
        <f t="shared" si="269"/>
        <v>42090.642268518524</v>
      </c>
    </row>
    <row r="2825" spans="1:20" ht="42.6" hidden="1" customHeight="1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5">
        <f t="shared" si="264"/>
        <v>1.24</v>
      </c>
      <c r="P2825" s="6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10">
        <f t="shared" si="268"/>
        <v>42067.011643518519</v>
      </c>
      <c r="T2825" s="10">
        <f t="shared" si="269"/>
        <v>42094.957638888889</v>
      </c>
    </row>
    <row r="2826" spans="1:20" ht="42.6" hidden="1" customHeight="1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5">
        <f t="shared" si="264"/>
        <v>1.1692307692307693</v>
      </c>
      <c r="P2826" s="6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10">
        <f t="shared" si="268"/>
        <v>42136.270787037036</v>
      </c>
      <c r="T2826" s="10">
        <f t="shared" si="269"/>
        <v>42168.071527777778</v>
      </c>
    </row>
    <row r="2827" spans="1:20" ht="42.6" hidden="1" customHeight="1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5">
        <f t="shared" si="264"/>
        <v>1.0333333333333334</v>
      </c>
      <c r="P2827" s="6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10">
        <f t="shared" si="268"/>
        <v>42312.792662037042</v>
      </c>
      <c r="T2827" s="10">
        <f t="shared" si="269"/>
        <v>42342.792662037042</v>
      </c>
    </row>
    <row r="2828" spans="1:20" ht="42.6" hidden="1" customHeight="1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5">
        <f t="shared" si="264"/>
        <v>1.0774999999999999</v>
      </c>
      <c r="P2828" s="6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10">
        <f t="shared" si="268"/>
        <v>42171.034861111111</v>
      </c>
      <c r="T2828" s="10">
        <f t="shared" si="269"/>
        <v>42195.291666666672</v>
      </c>
    </row>
    <row r="2829" spans="1:20" ht="42.6" hidden="1" customHeight="1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5">
        <f t="shared" si="264"/>
        <v>1.2024999999999999</v>
      </c>
      <c r="P2829" s="6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10">
        <f t="shared" si="268"/>
        <v>42494.683634259258</v>
      </c>
      <c r="T2829" s="10">
        <f t="shared" si="269"/>
        <v>42524.6875</v>
      </c>
    </row>
    <row r="2830" spans="1:20" ht="42.6" hidden="1" customHeight="1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5">
        <f t="shared" si="264"/>
        <v>1.0037894736842106</v>
      </c>
      <c r="P2830" s="6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10">
        <f t="shared" si="268"/>
        <v>42254.264687499999</v>
      </c>
      <c r="T2830" s="10">
        <f t="shared" si="269"/>
        <v>42279.958333333328</v>
      </c>
    </row>
    <row r="2831" spans="1:20" ht="42.6" hidden="1" customHeight="1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5">
        <f t="shared" si="264"/>
        <v>1.0651999999999999</v>
      </c>
      <c r="P2831" s="6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10">
        <f t="shared" si="268"/>
        <v>42495.434236111112</v>
      </c>
      <c r="T2831" s="10">
        <f t="shared" si="269"/>
        <v>42523.434236111112</v>
      </c>
    </row>
    <row r="2832" spans="1:20" ht="42.6" hidden="1" customHeight="1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5">
        <f t="shared" si="264"/>
        <v>1</v>
      </c>
      <c r="P2832" s="6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10">
        <f t="shared" si="268"/>
        <v>41758.839675925927</v>
      </c>
      <c r="T2832" s="10">
        <f t="shared" si="269"/>
        <v>41771.165972222225</v>
      </c>
    </row>
    <row r="2833" spans="1:20" ht="42.6" hidden="1" customHeight="1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5">
        <f t="shared" si="264"/>
        <v>1.1066666666666667</v>
      </c>
      <c r="P2833" s="6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10">
        <f t="shared" si="268"/>
        <v>42171.824884259258</v>
      </c>
      <c r="T2833" s="10">
        <f t="shared" si="269"/>
        <v>42201.824884259258</v>
      </c>
    </row>
    <row r="2834" spans="1:20" ht="42.6" hidden="1" customHeight="1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5">
        <f t="shared" si="264"/>
        <v>1.1471959999999999</v>
      </c>
      <c r="P2834" s="6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10">
        <f t="shared" si="268"/>
        <v>41938.709421296298</v>
      </c>
      <c r="T2834" s="10">
        <f t="shared" si="269"/>
        <v>41966.916666666672</v>
      </c>
    </row>
    <row r="2835" spans="1:20" ht="42.6" hidden="1" customHeight="1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5">
        <f t="shared" si="264"/>
        <v>1.0825925925925926</v>
      </c>
      <c r="P2835" s="6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10">
        <f t="shared" si="268"/>
        <v>42268.127696759257</v>
      </c>
      <c r="T2835" s="10">
        <f t="shared" si="269"/>
        <v>42288.083333333328</v>
      </c>
    </row>
    <row r="2836" spans="1:20" ht="42.6" hidden="1" customHeight="1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5">
        <f t="shared" si="264"/>
        <v>1.7</v>
      </c>
      <c r="P2836" s="6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10">
        <f t="shared" si="268"/>
        <v>42019.959837962961</v>
      </c>
      <c r="T2836" s="10">
        <f t="shared" si="269"/>
        <v>42034.959837962961</v>
      </c>
    </row>
    <row r="2837" spans="1:20" ht="42.6" hidden="1" customHeight="1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5">
        <f t="shared" si="264"/>
        <v>1.8709899999999999</v>
      </c>
      <c r="P2837" s="6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10">
        <f t="shared" si="268"/>
        <v>42313.703900462962</v>
      </c>
      <c r="T2837" s="10">
        <f t="shared" si="269"/>
        <v>42343</v>
      </c>
    </row>
    <row r="2838" spans="1:20" ht="42.6" hidden="1" customHeight="1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5">
        <f t="shared" si="264"/>
        <v>1.0777777777777777</v>
      </c>
      <c r="P2838" s="6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10">
        <f t="shared" si="268"/>
        <v>42746.261782407411</v>
      </c>
      <c r="T2838" s="10">
        <f t="shared" si="269"/>
        <v>42784.207638888889</v>
      </c>
    </row>
    <row r="2839" spans="1:20" ht="42.6" hidden="1" customHeight="1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5">
        <f t="shared" si="264"/>
        <v>1</v>
      </c>
      <c r="P2839" s="6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10">
        <f t="shared" si="268"/>
        <v>42307.908379629633</v>
      </c>
      <c r="T2839" s="10">
        <f t="shared" si="269"/>
        <v>42347.950046296297</v>
      </c>
    </row>
    <row r="2840" spans="1:20" ht="42.6" hidden="1" customHeight="1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5">
        <f t="shared" si="264"/>
        <v>1.2024999999999999</v>
      </c>
      <c r="P2840" s="6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10">
        <f t="shared" si="268"/>
        <v>41842.607592592591</v>
      </c>
      <c r="T2840" s="10">
        <f t="shared" si="269"/>
        <v>41864.916666666664</v>
      </c>
    </row>
    <row r="2841" spans="1:20" ht="42.6" hidden="1" customHeight="1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5">
        <f t="shared" si="264"/>
        <v>1.1142857142857143</v>
      </c>
      <c r="P2841" s="6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10">
        <f t="shared" si="268"/>
        <v>41853.240208333329</v>
      </c>
      <c r="T2841" s="10">
        <f t="shared" si="269"/>
        <v>41876.207638888889</v>
      </c>
    </row>
    <row r="2842" spans="1:20" ht="42.6" hidden="1" customHeight="1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5">
        <f t="shared" si="264"/>
        <v>1.04</v>
      </c>
      <c r="P2842" s="6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10">
        <f t="shared" si="268"/>
        <v>42060.035636574074</v>
      </c>
      <c r="T2842" s="10">
        <f t="shared" si="269"/>
        <v>42081.708333333328</v>
      </c>
    </row>
    <row r="2843" spans="1:20" ht="42.6" customHeight="1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5">
        <f t="shared" si="264"/>
        <v>0.01</v>
      </c>
      <c r="P2843" s="6">
        <f t="shared" si="265"/>
        <v>10</v>
      </c>
      <c r="Q2843" t="str">
        <f t="shared" si="266"/>
        <v>theater</v>
      </c>
      <c r="R2843" t="str">
        <f t="shared" si="267"/>
        <v>plays</v>
      </c>
      <c r="S2843" s="10">
        <f t="shared" si="268"/>
        <v>42291.739548611105</v>
      </c>
      <c r="T2843" s="10">
        <f t="shared" si="269"/>
        <v>42351.781215277777</v>
      </c>
    </row>
    <row r="2844" spans="1:20" ht="42.6" customHeight="1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5">
        <f t="shared" si="264"/>
        <v>0</v>
      </c>
      <c r="P2844" s="6" t="e">
        <f t="shared" si="265"/>
        <v>#DIV/0!</v>
      </c>
      <c r="Q2844" t="str">
        <f t="shared" si="266"/>
        <v>theater</v>
      </c>
      <c r="R2844" t="str">
        <f t="shared" si="267"/>
        <v>plays</v>
      </c>
      <c r="S2844" s="10">
        <f t="shared" si="268"/>
        <v>41784.952488425923</v>
      </c>
      <c r="T2844" s="10">
        <f t="shared" si="269"/>
        <v>41811.458333333336</v>
      </c>
    </row>
    <row r="2845" spans="1:20" ht="42.6" customHeight="1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5">
        <f t="shared" si="264"/>
        <v>0</v>
      </c>
      <c r="P2845" s="6" t="e">
        <f t="shared" si="265"/>
        <v>#DIV/0!</v>
      </c>
      <c r="Q2845" t="str">
        <f t="shared" si="266"/>
        <v>theater</v>
      </c>
      <c r="R2845" t="str">
        <f t="shared" si="267"/>
        <v>plays</v>
      </c>
      <c r="S2845" s="10">
        <f t="shared" si="268"/>
        <v>42492.737847222219</v>
      </c>
      <c r="T2845" s="10">
        <f t="shared" si="269"/>
        <v>42534.166666666672</v>
      </c>
    </row>
    <row r="2846" spans="1:20" ht="42.6" customHeight="1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5">
        <f t="shared" si="264"/>
        <v>5.4545454545454543E-2</v>
      </c>
      <c r="P2846" s="6">
        <f t="shared" si="265"/>
        <v>30</v>
      </c>
      <c r="Q2846" t="str">
        <f t="shared" si="266"/>
        <v>theater</v>
      </c>
      <c r="R2846" t="str">
        <f t="shared" si="267"/>
        <v>plays</v>
      </c>
      <c r="S2846" s="10">
        <f t="shared" si="268"/>
        <v>42709.546064814815</v>
      </c>
      <c r="T2846" s="10">
        <f t="shared" si="269"/>
        <v>42739.546064814815</v>
      </c>
    </row>
    <row r="2847" spans="1:20" ht="42.6" customHeight="1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5">
        <f t="shared" si="264"/>
        <v>0.31546666666666667</v>
      </c>
      <c r="P2847" s="6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0">
        <f t="shared" si="268"/>
        <v>42103.016585648147</v>
      </c>
      <c r="T2847" s="10">
        <f t="shared" si="269"/>
        <v>42163.016585648147</v>
      </c>
    </row>
    <row r="2848" spans="1:20" ht="42.6" customHeight="1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5">
        <f t="shared" si="264"/>
        <v>0</v>
      </c>
      <c r="P2848" s="6" t="e">
        <f t="shared" si="265"/>
        <v>#DIV/0!</v>
      </c>
      <c r="Q2848" t="str">
        <f t="shared" si="266"/>
        <v>theater</v>
      </c>
      <c r="R2848" t="str">
        <f t="shared" si="267"/>
        <v>plays</v>
      </c>
      <c r="S2848" s="10">
        <f t="shared" si="268"/>
        <v>42108.692060185189</v>
      </c>
      <c r="T2848" s="10">
        <f t="shared" si="269"/>
        <v>42153.692060185189</v>
      </c>
    </row>
    <row r="2849" spans="1:20" ht="42.6" customHeight="1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5">
        <f t="shared" si="264"/>
        <v>0</v>
      </c>
      <c r="P2849" s="6" t="e">
        <f t="shared" si="265"/>
        <v>#DIV/0!</v>
      </c>
      <c r="Q2849" t="str">
        <f t="shared" si="266"/>
        <v>theater</v>
      </c>
      <c r="R2849" t="str">
        <f t="shared" si="267"/>
        <v>plays</v>
      </c>
      <c r="S2849" s="10">
        <f t="shared" si="268"/>
        <v>42453.806307870371</v>
      </c>
      <c r="T2849" s="10">
        <f t="shared" si="269"/>
        <v>42513.806307870371</v>
      </c>
    </row>
    <row r="2850" spans="1:20" ht="42.6" customHeight="1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5">
        <f t="shared" si="264"/>
        <v>2E-3</v>
      </c>
      <c r="P2850" s="6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0">
        <f t="shared" si="268"/>
        <v>42123.648831018523</v>
      </c>
      <c r="T2850" s="10">
        <f t="shared" si="269"/>
        <v>42153.648831018523</v>
      </c>
    </row>
    <row r="2851" spans="1:20" ht="42.6" customHeight="1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5">
        <f t="shared" si="264"/>
        <v>0.01</v>
      </c>
      <c r="P2851" s="6">
        <f t="shared" si="265"/>
        <v>5</v>
      </c>
      <c r="Q2851" t="str">
        <f t="shared" si="266"/>
        <v>theater</v>
      </c>
      <c r="R2851" t="str">
        <f t="shared" si="267"/>
        <v>plays</v>
      </c>
      <c r="S2851" s="10">
        <f t="shared" si="268"/>
        <v>42453.428240740745</v>
      </c>
      <c r="T2851" s="10">
        <f t="shared" si="269"/>
        <v>42483.428240740745</v>
      </c>
    </row>
    <row r="2852" spans="1:20" ht="42.6" customHeight="1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5">
        <f t="shared" si="264"/>
        <v>3.8875E-2</v>
      </c>
      <c r="P2852" s="6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0">
        <f t="shared" si="268"/>
        <v>41858.007071759261</v>
      </c>
      <c r="T2852" s="10">
        <f t="shared" si="269"/>
        <v>41888.007071759261</v>
      </c>
    </row>
    <row r="2853" spans="1:20" ht="42.6" customHeight="1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5">
        <f t="shared" si="264"/>
        <v>0</v>
      </c>
      <c r="P2853" s="6" t="e">
        <f t="shared" si="265"/>
        <v>#DIV/0!</v>
      </c>
      <c r="Q2853" t="str">
        <f t="shared" si="266"/>
        <v>theater</v>
      </c>
      <c r="R2853" t="str">
        <f t="shared" si="267"/>
        <v>plays</v>
      </c>
      <c r="S2853" s="10">
        <f t="shared" si="268"/>
        <v>42390.002650462964</v>
      </c>
      <c r="T2853" s="10">
        <f t="shared" si="269"/>
        <v>42398.970138888893</v>
      </c>
    </row>
    <row r="2854" spans="1:20" ht="42.6" customHeight="1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5">
        <f t="shared" si="264"/>
        <v>1.9E-2</v>
      </c>
      <c r="P2854" s="6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0">
        <f t="shared" si="268"/>
        <v>41781.045173611114</v>
      </c>
      <c r="T2854" s="10">
        <f t="shared" si="269"/>
        <v>41811.045173611114</v>
      </c>
    </row>
    <row r="2855" spans="1:20" ht="42.6" customHeight="1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5">
        <f t="shared" si="264"/>
        <v>0</v>
      </c>
      <c r="P2855" s="6" t="e">
        <f t="shared" si="265"/>
        <v>#DIV/0!</v>
      </c>
      <c r="Q2855" t="str">
        <f t="shared" si="266"/>
        <v>theater</v>
      </c>
      <c r="R2855" t="str">
        <f t="shared" si="267"/>
        <v>plays</v>
      </c>
      <c r="S2855" s="10">
        <f t="shared" si="268"/>
        <v>41836.190937499996</v>
      </c>
      <c r="T2855" s="10">
        <f t="shared" si="269"/>
        <v>41896.190937499996</v>
      </c>
    </row>
    <row r="2856" spans="1:20" ht="42.6" customHeight="1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5">
        <f t="shared" si="264"/>
        <v>0.41699999999999998</v>
      </c>
      <c r="P2856" s="6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0">
        <f t="shared" si="268"/>
        <v>42111.71665509259</v>
      </c>
      <c r="T2856" s="10">
        <f t="shared" si="269"/>
        <v>42131.71665509259</v>
      </c>
    </row>
    <row r="2857" spans="1:20" ht="42.6" customHeight="1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5">
        <f t="shared" si="264"/>
        <v>0.5</v>
      </c>
      <c r="P2857" s="6">
        <f t="shared" si="265"/>
        <v>60</v>
      </c>
      <c r="Q2857" t="str">
        <f t="shared" si="266"/>
        <v>theater</v>
      </c>
      <c r="R2857" t="str">
        <f t="shared" si="267"/>
        <v>plays</v>
      </c>
      <c r="S2857" s="10">
        <f t="shared" si="268"/>
        <v>42370.007766203707</v>
      </c>
      <c r="T2857" s="10">
        <f t="shared" si="269"/>
        <v>42398.981944444444</v>
      </c>
    </row>
    <row r="2858" spans="1:20" ht="42.6" customHeight="1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5">
        <f t="shared" si="264"/>
        <v>4.8666666666666664E-2</v>
      </c>
      <c r="P2858" s="6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0">
        <f t="shared" si="268"/>
        <v>42165.037581018521</v>
      </c>
      <c r="T2858" s="10">
        <f t="shared" si="269"/>
        <v>42224.898611111115</v>
      </c>
    </row>
    <row r="2859" spans="1:20" ht="42.6" customHeight="1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5">
        <f t="shared" si="264"/>
        <v>0.19736842105263158</v>
      </c>
      <c r="P2859" s="6">
        <f t="shared" si="265"/>
        <v>500</v>
      </c>
      <c r="Q2859" t="str">
        <f t="shared" si="266"/>
        <v>theater</v>
      </c>
      <c r="R2859" t="str">
        <f t="shared" si="267"/>
        <v>plays</v>
      </c>
      <c r="S2859" s="10">
        <f t="shared" si="268"/>
        <v>42726.920081018514</v>
      </c>
      <c r="T2859" s="10">
        <f t="shared" si="269"/>
        <v>42786.75</v>
      </c>
    </row>
    <row r="2860" spans="1:20" ht="42.6" customHeight="1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5">
        <f t="shared" si="264"/>
        <v>0</v>
      </c>
      <c r="P2860" s="6" t="e">
        <f t="shared" si="265"/>
        <v>#DIV/0!</v>
      </c>
      <c r="Q2860" t="str">
        <f t="shared" si="266"/>
        <v>theater</v>
      </c>
      <c r="R2860" t="str">
        <f t="shared" si="267"/>
        <v>plays</v>
      </c>
      <c r="S2860" s="10">
        <f t="shared" si="268"/>
        <v>41954.545081018514</v>
      </c>
      <c r="T2860" s="10">
        <f t="shared" si="269"/>
        <v>41978.477777777778</v>
      </c>
    </row>
    <row r="2861" spans="1:20" ht="42.6" customHeight="1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5">
        <f t="shared" si="264"/>
        <v>1.7500000000000002E-2</v>
      </c>
      <c r="P2861" s="6">
        <f t="shared" si="265"/>
        <v>35</v>
      </c>
      <c r="Q2861" t="str">
        <f t="shared" si="266"/>
        <v>theater</v>
      </c>
      <c r="R2861" t="str">
        <f t="shared" si="267"/>
        <v>plays</v>
      </c>
      <c r="S2861" s="10">
        <f t="shared" si="268"/>
        <v>42233.362314814818</v>
      </c>
      <c r="T2861" s="10">
        <f t="shared" si="269"/>
        <v>42293.362314814818</v>
      </c>
    </row>
    <row r="2862" spans="1:20" ht="42.6" customHeight="1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5">
        <f t="shared" si="264"/>
        <v>6.6500000000000004E-2</v>
      </c>
      <c r="P2862" s="6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0">
        <f t="shared" si="268"/>
        <v>42480.800648148142</v>
      </c>
      <c r="T2862" s="10">
        <f t="shared" si="269"/>
        <v>42540.800648148142</v>
      </c>
    </row>
    <row r="2863" spans="1:20" ht="42.6" customHeight="1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5">
        <f t="shared" si="264"/>
        <v>0.32</v>
      </c>
      <c r="P2863" s="6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0">
        <f t="shared" si="268"/>
        <v>42257.590833333335</v>
      </c>
      <c r="T2863" s="10">
        <f t="shared" si="269"/>
        <v>42271.590833333335</v>
      </c>
    </row>
    <row r="2864" spans="1:20" ht="42.6" customHeight="1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5">
        <f t="shared" si="264"/>
        <v>4.3307086614173228E-3</v>
      </c>
      <c r="P2864" s="6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0">
        <f t="shared" si="268"/>
        <v>41784.789687500001</v>
      </c>
      <c r="T2864" s="10">
        <f t="shared" si="269"/>
        <v>41814.789687500001</v>
      </c>
    </row>
    <row r="2865" spans="1:20" ht="42.6" customHeight="1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5">
        <f t="shared" si="264"/>
        <v>4.0000000000000002E-4</v>
      </c>
      <c r="P2865" s="6">
        <f t="shared" si="265"/>
        <v>20</v>
      </c>
      <c r="Q2865" t="str">
        <f t="shared" si="266"/>
        <v>theater</v>
      </c>
      <c r="R2865" t="str">
        <f t="shared" si="267"/>
        <v>plays</v>
      </c>
      <c r="S2865" s="10">
        <f t="shared" si="268"/>
        <v>41831.675034722226</v>
      </c>
      <c r="T2865" s="10">
        <f t="shared" si="269"/>
        <v>41891.675034722226</v>
      </c>
    </row>
    <row r="2866" spans="1:20" ht="42.6" customHeight="1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5">
        <f t="shared" si="264"/>
        <v>1.6E-2</v>
      </c>
      <c r="P2866" s="6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0">
        <f t="shared" si="268"/>
        <v>42172.613506944443</v>
      </c>
      <c r="T2866" s="10">
        <f t="shared" si="269"/>
        <v>42202.554166666669</v>
      </c>
    </row>
    <row r="2867" spans="1:20" ht="42.6" customHeight="1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5">
        <f t="shared" si="264"/>
        <v>0</v>
      </c>
      <c r="P2867" s="6" t="e">
        <f t="shared" si="265"/>
        <v>#DIV/0!</v>
      </c>
      <c r="Q2867" t="str">
        <f t="shared" si="266"/>
        <v>theater</v>
      </c>
      <c r="R2867" t="str">
        <f t="shared" si="267"/>
        <v>plays</v>
      </c>
      <c r="S2867" s="10">
        <f t="shared" si="268"/>
        <v>41950.114108796297</v>
      </c>
      <c r="T2867" s="10">
        <f t="shared" si="269"/>
        <v>42010.114108796297</v>
      </c>
    </row>
    <row r="2868" spans="1:20" ht="42.6" customHeight="1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5">
        <f t="shared" si="264"/>
        <v>8.9999999999999993E-3</v>
      </c>
      <c r="P2868" s="6">
        <f t="shared" si="265"/>
        <v>22.5</v>
      </c>
      <c r="Q2868" t="str">
        <f t="shared" si="266"/>
        <v>theater</v>
      </c>
      <c r="R2868" t="str">
        <f t="shared" si="267"/>
        <v>plays</v>
      </c>
      <c r="S2868" s="10">
        <f t="shared" si="268"/>
        <v>42627.955104166671</v>
      </c>
      <c r="T2868" s="10">
        <f t="shared" si="269"/>
        <v>42657.916666666672</v>
      </c>
    </row>
    <row r="2869" spans="1:20" ht="42.6" customHeight="1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5">
        <f t="shared" si="264"/>
        <v>0.2016</v>
      </c>
      <c r="P2869" s="6">
        <f t="shared" si="265"/>
        <v>50.4</v>
      </c>
      <c r="Q2869" t="str">
        <f t="shared" si="266"/>
        <v>theater</v>
      </c>
      <c r="R2869" t="str">
        <f t="shared" si="267"/>
        <v>plays</v>
      </c>
      <c r="S2869" s="10">
        <f t="shared" si="268"/>
        <v>42531.195277777777</v>
      </c>
      <c r="T2869" s="10">
        <f t="shared" si="269"/>
        <v>42555.166666666672</v>
      </c>
    </row>
    <row r="2870" spans="1:20" ht="42.6" customHeight="1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5">
        <f t="shared" si="264"/>
        <v>0.42011733333333334</v>
      </c>
      <c r="P2870" s="6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0">
        <f t="shared" si="268"/>
        <v>42618.827013888891</v>
      </c>
      <c r="T2870" s="10">
        <f t="shared" si="269"/>
        <v>42648.827013888891</v>
      </c>
    </row>
    <row r="2871" spans="1:20" ht="42.6" customHeight="1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5">
        <f t="shared" si="264"/>
        <v>8.8500000000000002E-3</v>
      </c>
      <c r="P2871" s="6">
        <f t="shared" si="265"/>
        <v>35.4</v>
      </c>
      <c r="Q2871" t="str">
        <f t="shared" si="266"/>
        <v>theater</v>
      </c>
      <c r="R2871" t="str">
        <f t="shared" si="267"/>
        <v>plays</v>
      </c>
      <c r="S2871" s="10">
        <f t="shared" si="268"/>
        <v>42540.593530092592</v>
      </c>
      <c r="T2871" s="10">
        <f t="shared" si="269"/>
        <v>42570.593530092592</v>
      </c>
    </row>
    <row r="2872" spans="1:20" ht="42.6" customHeight="1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5">
        <f t="shared" si="264"/>
        <v>0.15</v>
      </c>
      <c r="P2872" s="6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0">
        <f t="shared" si="268"/>
        <v>41746.189409722225</v>
      </c>
      <c r="T2872" s="10">
        <f t="shared" si="269"/>
        <v>41776.189409722225</v>
      </c>
    </row>
    <row r="2873" spans="1:20" ht="42.6" customHeight="1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5">
        <f t="shared" si="264"/>
        <v>4.6699999999999998E-2</v>
      </c>
      <c r="P2873" s="6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0">
        <f t="shared" si="268"/>
        <v>41974.738576388889</v>
      </c>
      <c r="T2873" s="10">
        <f t="shared" si="269"/>
        <v>41994.738576388889</v>
      </c>
    </row>
    <row r="2874" spans="1:20" ht="42.6" customHeight="1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5">
        <f t="shared" si="264"/>
        <v>0</v>
      </c>
      <c r="P2874" s="6" t="e">
        <f t="shared" si="265"/>
        <v>#DIV/0!</v>
      </c>
      <c r="Q2874" t="str">
        <f t="shared" si="266"/>
        <v>theater</v>
      </c>
      <c r="R2874" t="str">
        <f t="shared" si="267"/>
        <v>plays</v>
      </c>
      <c r="S2874" s="10">
        <f t="shared" si="268"/>
        <v>42115.11618055556</v>
      </c>
      <c r="T2874" s="10">
        <f t="shared" si="269"/>
        <v>42175.11618055556</v>
      </c>
    </row>
    <row r="2875" spans="1:20" ht="42.6" customHeight="1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5">
        <f t="shared" si="264"/>
        <v>0.38119999999999998</v>
      </c>
      <c r="P2875" s="6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0">
        <f t="shared" si="268"/>
        <v>42002.817488425921</v>
      </c>
      <c r="T2875" s="10">
        <f t="shared" si="269"/>
        <v>42032.817488425921</v>
      </c>
    </row>
    <row r="2876" spans="1:20" ht="42.6" customHeight="1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5">
        <f t="shared" si="264"/>
        <v>5.4199999999999998E-2</v>
      </c>
      <c r="P2876" s="6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0">
        <f t="shared" si="268"/>
        <v>42722.84474537037</v>
      </c>
      <c r="T2876" s="10">
        <f t="shared" si="269"/>
        <v>42752.84474537037</v>
      </c>
    </row>
    <row r="2877" spans="1:20" ht="42.6" customHeight="1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5">
        <f t="shared" si="264"/>
        <v>3.5E-4</v>
      </c>
      <c r="P2877" s="6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0">
        <f t="shared" si="268"/>
        <v>42465.128391203703</v>
      </c>
      <c r="T2877" s="10">
        <f t="shared" si="269"/>
        <v>42495.128391203703</v>
      </c>
    </row>
    <row r="2878" spans="1:20" ht="42.6" customHeight="1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5">
        <f t="shared" si="264"/>
        <v>0</v>
      </c>
      <c r="P2878" s="6" t="e">
        <f t="shared" si="265"/>
        <v>#DIV/0!</v>
      </c>
      <c r="Q2878" t="str">
        <f t="shared" si="266"/>
        <v>theater</v>
      </c>
      <c r="R2878" t="str">
        <f t="shared" si="267"/>
        <v>plays</v>
      </c>
      <c r="S2878" s="10">
        <f t="shared" si="268"/>
        <v>42171.743969907402</v>
      </c>
      <c r="T2878" s="10">
        <f t="shared" si="269"/>
        <v>42201.743969907402</v>
      </c>
    </row>
    <row r="2879" spans="1:20" ht="42.6" customHeight="1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5">
        <f t="shared" si="264"/>
        <v>0.10833333333333334</v>
      </c>
      <c r="P2879" s="6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0">
        <f t="shared" si="268"/>
        <v>42672.955138888887</v>
      </c>
      <c r="T2879" s="10">
        <f t="shared" si="269"/>
        <v>42704.708333333328</v>
      </c>
    </row>
    <row r="2880" spans="1:20" ht="42.6" customHeight="1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5">
        <f t="shared" si="264"/>
        <v>2.1000000000000001E-2</v>
      </c>
      <c r="P2880" s="6">
        <f t="shared" si="265"/>
        <v>15.75</v>
      </c>
      <c r="Q2880" t="str">
        <f t="shared" si="266"/>
        <v>theater</v>
      </c>
      <c r="R2880" t="str">
        <f t="shared" si="267"/>
        <v>plays</v>
      </c>
      <c r="S2880" s="10">
        <f t="shared" si="268"/>
        <v>42128.615682870368</v>
      </c>
      <c r="T2880" s="10">
        <f t="shared" si="269"/>
        <v>42188.615682870368</v>
      </c>
    </row>
    <row r="2881" spans="1:20" ht="42.6" customHeight="1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5">
        <f t="shared" si="264"/>
        <v>2.5892857142857141E-3</v>
      </c>
      <c r="P2881" s="6">
        <f t="shared" si="265"/>
        <v>29</v>
      </c>
      <c r="Q2881" t="str">
        <f t="shared" si="266"/>
        <v>theater</v>
      </c>
      <c r="R2881" t="str">
        <f t="shared" si="267"/>
        <v>plays</v>
      </c>
      <c r="S2881" s="10">
        <f t="shared" si="268"/>
        <v>42359.725243055553</v>
      </c>
      <c r="T2881" s="10">
        <f t="shared" si="269"/>
        <v>42389.725243055553</v>
      </c>
    </row>
    <row r="2882" spans="1:20" ht="42.6" customHeight="1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5">
        <f t="shared" si="264"/>
        <v>0.23333333333333334</v>
      </c>
      <c r="P2882" s="6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10">
        <f t="shared" si="268"/>
        <v>42192.905694444446</v>
      </c>
      <c r="T2882" s="10">
        <f t="shared" si="269"/>
        <v>42236.711805555555</v>
      </c>
    </row>
    <row r="2883" spans="1:20" ht="42.6" customHeight="1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5">
        <f t="shared" ref="O2883:O2946" si="270">E2883/D2883</f>
        <v>0</v>
      </c>
      <c r="P2883" s="6" t="e">
        <f t="shared" ref="P2883:P2946" si="271">E2883/L2883</f>
        <v>#DIV/0!</v>
      </c>
      <c r="Q2883" t="str">
        <f t="shared" ref="Q2883:Q2946" si="272">LEFT(N2883,(FIND("/",N2883))-1)</f>
        <v>theater</v>
      </c>
      <c r="R2883" t="str">
        <f t="shared" ref="R2883:R2946" si="273">RIGHT(N2883,LEN(N2883)-FIND("/",N2883))</f>
        <v>plays</v>
      </c>
      <c r="S2883" s="10">
        <f t="shared" ref="S2883:S2946" si="274">(((J2883/60)/60)/24)+DATE(1970,1,1)</f>
        <v>41916.597638888888</v>
      </c>
      <c r="T2883" s="10">
        <f t="shared" ref="T2883:T2946" si="275">(((I2883/60)/60)/24)+DATE(1970,1,1)</f>
        <v>41976.639305555553</v>
      </c>
    </row>
    <row r="2884" spans="1:20" ht="42.6" customHeight="1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5">
        <f t="shared" si="270"/>
        <v>0.33600000000000002</v>
      </c>
      <c r="P2884" s="6">
        <f t="shared" si="271"/>
        <v>63</v>
      </c>
      <c r="Q2884" t="str">
        <f t="shared" si="272"/>
        <v>theater</v>
      </c>
      <c r="R2884" t="str">
        <f t="shared" si="273"/>
        <v>plays</v>
      </c>
      <c r="S2884" s="10">
        <f t="shared" si="274"/>
        <v>42461.596273148149</v>
      </c>
      <c r="T2884" s="10">
        <f t="shared" si="275"/>
        <v>42491.596273148149</v>
      </c>
    </row>
    <row r="2885" spans="1:20" ht="42.6" customHeight="1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5">
        <f t="shared" si="270"/>
        <v>0.1908</v>
      </c>
      <c r="P2885" s="6">
        <f t="shared" si="271"/>
        <v>381.6</v>
      </c>
      <c r="Q2885" t="str">
        <f t="shared" si="272"/>
        <v>theater</v>
      </c>
      <c r="R2885" t="str">
        <f t="shared" si="273"/>
        <v>plays</v>
      </c>
      <c r="S2885" s="10">
        <f t="shared" si="274"/>
        <v>42370.90320601852</v>
      </c>
      <c r="T2885" s="10">
        <f t="shared" si="275"/>
        <v>42406.207638888889</v>
      </c>
    </row>
    <row r="2886" spans="1:20" ht="42.6" customHeight="1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5">
        <f t="shared" si="270"/>
        <v>4.1111111111111114E-3</v>
      </c>
      <c r="P2886" s="6">
        <f t="shared" si="271"/>
        <v>46.25</v>
      </c>
      <c r="Q2886" t="str">
        <f t="shared" si="272"/>
        <v>theater</v>
      </c>
      <c r="R2886" t="str">
        <f t="shared" si="273"/>
        <v>plays</v>
      </c>
      <c r="S2886" s="10">
        <f t="shared" si="274"/>
        <v>41948.727256944447</v>
      </c>
      <c r="T2886" s="10">
        <f t="shared" si="275"/>
        <v>41978.727256944447</v>
      </c>
    </row>
    <row r="2887" spans="1:20" ht="42.6" customHeight="1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5">
        <f t="shared" si="270"/>
        <v>0.32500000000000001</v>
      </c>
      <c r="P2887" s="6">
        <f t="shared" si="271"/>
        <v>26</v>
      </c>
      <c r="Q2887" t="str">
        <f t="shared" si="272"/>
        <v>theater</v>
      </c>
      <c r="R2887" t="str">
        <f t="shared" si="273"/>
        <v>plays</v>
      </c>
      <c r="S2887" s="10">
        <f t="shared" si="274"/>
        <v>42047.07640046296</v>
      </c>
      <c r="T2887" s="10">
        <f t="shared" si="275"/>
        <v>42077.034733796296</v>
      </c>
    </row>
    <row r="2888" spans="1:20" ht="42.6" customHeight="1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5">
        <f t="shared" si="270"/>
        <v>0.05</v>
      </c>
      <c r="P2888" s="6">
        <f t="shared" si="271"/>
        <v>10</v>
      </c>
      <c r="Q2888" t="str">
        <f t="shared" si="272"/>
        <v>theater</v>
      </c>
      <c r="R2888" t="str">
        <f t="shared" si="273"/>
        <v>plays</v>
      </c>
      <c r="S2888" s="10">
        <f t="shared" si="274"/>
        <v>42261.632916666669</v>
      </c>
      <c r="T2888" s="10">
        <f t="shared" si="275"/>
        <v>42266.165972222225</v>
      </c>
    </row>
    <row r="2889" spans="1:20" ht="42.6" customHeight="1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5">
        <f t="shared" si="270"/>
        <v>1.6666666666666668E-3</v>
      </c>
      <c r="P2889" s="6">
        <f t="shared" si="271"/>
        <v>5</v>
      </c>
      <c r="Q2889" t="str">
        <f t="shared" si="272"/>
        <v>theater</v>
      </c>
      <c r="R2889" t="str">
        <f t="shared" si="273"/>
        <v>plays</v>
      </c>
      <c r="S2889" s="10">
        <f t="shared" si="274"/>
        <v>41985.427361111113</v>
      </c>
      <c r="T2889" s="10">
        <f t="shared" si="275"/>
        <v>42015.427361111113</v>
      </c>
    </row>
    <row r="2890" spans="1:20" ht="42.6" customHeight="1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5">
        <f t="shared" si="270"/>
        <v>0</v>
      </c>
      <c r="P2890" s="6" t="e">
        <f t="shared" si="271"/>
        <v>#DIV/0!</v>
      </c>
      <c r="Q2890" t="str">
        <f t="shared" si="272"/>
        <v>theater</v>
      </c>
      <c r="R2890" t="str">
        <f t="shared" si="273"/>
        <v>plays</v>
      </c>
      <c r="S2890" s="10">
        <f t="shared" si="274"/>
        <v>41922.535185185188</v>
      </c>
      <c r="T2890" s="10">
        <f t="shared" si="275"/>
        <v>41930.207638888889</v>
      </c>
    </row>
    <row r="2891" spans="1:20" ht="42.6" customHeight="1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5">
        <f t="shared" si="270"/>
        <v>0.38066666666666665</v>
      </c>
      <c r="P2891" s="6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0">
        <f t="shared" si="274"/>
        <v>41850.863252314812</v>
      </c>
      <c r="T2891" s="10">
        <f t="shared" si="275"/>
        <v>41880.863252314812</v>
      </c>
    </row>
    <row r="2892" spans="1:20" ht="42.6" customHeight="1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5">
        <f t="shared" si="270"/>
        <v>1.0500000000000001E-2</v>
      </c>
      <c r="P2892" s="6">
        <f t="shared" si="271"/>
        <v>7</v>
      </c>
      <c r="Q2892" t="str">
        <f t="shared" si="272"/>
        <v>theater</v>
      </c>
      <c r="R2892" t="str">
        <f t="shared" si="273"/>
        <v>plays</v>
      </c>
      <c r="S2892" s="10">
        <f t="shared" si="274"/>
        <v>41831.742962962962</v>
      </c>
      <c r="T2892" s="10">
        <f t="shared" si="275"/>
        <v>41860.125</v>
      </c>
    </row>
    <row r="2893" spans="1:20" ht="42.6" customHeight="1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5">
        <f t="shared" si="270"/>
        <v>2.7300000000000001E-2</v>
      </c>
      <c r="P2893" s="6">
        <f t="shared" si="271"/>
        <v>27.3</v>
      </c>
      <c r="Q2893" t="str">
        <f t="shared" si="272"/>
        <v>theater</v>
      </c>
      <c r="R2893" t="str">
        <f t="shared" si="273"/>
        <v>plays</v>
      </c>
      <c r="S2893" s="10">
        <f t="shared" si="274"/>
        <v>42415.883425925931</v>
      </c>
      <c r="T2893" s="10">
        <f t="shared" si="275"/>
        <v>42475.84175925926</v>
      </c>
    </row>
    <row r="2894" spans="1:20" ht="42.6" customHeight="1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5">
        <f t="shared" si="270"/>
        <v>9.0909090909090912E-2</v>
      </c>
      <c r="P2894" s="6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0">
        <f t="shared" si="274"/>
        <v>41869.714166666665</v>
      </c>
      <c r="T2894" s="10">
        <f t="shared" si="275"/>
        <v>41876.875</v>
      </c>
    </row>
    <row r="2895" spans="1:20" ht="42.6" customHeight="1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5">
        <f t="shared" si="270"/>
        <v>5.0000000000000001E-3</v>
      </c>
      <c r="P2895" s="6">
        <f t="shared" si="271"/>
        <v>12.5</v>
      </c>
      <c r="Q2895" t="str">
        <f t="shared" si="272"/>
        <v>theater</v>
      </c>
      <c r="R2895" t="str">
        <f t="shared" si="273"/>
        <v>plays</v>
      </c>
      <c r="S2895" s="10">
        <f t="shared" si="274"/>
        <v>41953.773090277777</v>
      </c>
      <c r="T2895" s="10">
        <f t="shared" si="275"/>
        <v>42013.083333333328</v>
      </c>
    </row>
    <row r="2896" spans="1:20" ht="42.6" customHeight="1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5">
        <f t="shared" si="270"/>
        <v>0</v>
      </c>
      <c r="P2896" s="6" t="e">
        <f t="shared" si="271"/>
        <v>#DIV/0!</v>
      </c>
      <c r="Q2896" t="str">
        <f t="shared" si="272"/>
        <v>theater</v>
      </c>
      <c r="R2896" t="str">
        <f t="shared" si="273"/>
        <v>plays</v>
      </c>
      <c r="S2896" s="10">
        <f t="shared" si="274"/>
        <v>42037.986284722225</v>
      </c>
      <c r="T2896" s="10">
        <f t="shared" si="275"/>
        <v>42097.944618055553</v>
      </c>
    </row>
    <row r="2897" spans="1:20" ht="42.6" customHeight="1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5">
        <f t="shared" si="270"/>
        <v>4.5999999999999999E-2</v>
      </c>
      <c r="P2897" s="6">
        <f t="shared" si="271"/>
        <v>5.75</v>
      </c>
      <c r="Q2897" t="str">
        <f t="shared" si="272"/>
        <v>theater</v>
      </c>
      <c r="R2897" t="str">
        <f t="shared" si="273"/>
        <v>plays</v>
      </c>
      <c r="S2897" s="10">
        <f t="shared" si="274"/>
        <v>41811.555462962962</v>
      </c>
      <c r="T2897" s="10">
        <f t="shared" si="275"/>
        <v>41812.875</v>
      </c>
    </row>
    <row r="2898" spans="1:20" ht="42.6" customHeight="1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5">
        <f t="shared" si="270"/>
        <v>0.20833333333333334</v>
      </c>
      <c r="P2898" s="6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0">
        <f t="shared" si="274"/>
        <v>42701.908807870372</v>
      </c>
      <c r="T2898" s="10">
        <f t="shared" si="275"/>
        <v>42716.25</v>
      </c>
    </row>
    <row r="2899" spans="1:20" ht="42.6" customHeight="1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5">
        <f t="shared" si="270"/>
        <v>4.583333333333333E-2</v>
      </c>
      <c r="P2899" s="6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0">
        <f t="shared" si="274"/>
        <v>42258.646504629629</v>
      </c>
      <c r="T2899" s="10">
        <f t="shared" si="275"/>
        <v>42288.645196759258</v>
      </c>
    </row>
    <row r="2900" spans="1:20" ht="42.6" customHeight="1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5">
        <f t="shared" si="270"/>
        <v>4.2133333333333335E-2</v>
      </c>
      <c r="P2900" s="6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0">
        <f t="shared" si="274"/>
        <v>42278.664965277778</v>
      </c>
      <c r="T2900" s="10">
        <f t="shared" si="275"/>
        <v>42308.664965277778</v>
      </c>
    </row>
    <row r="2901" spans="1:20" ht="42.6" customHeight="1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5">
        <f t="shared" si="270"/>
        <v>0</v>
      </c>
      <c r="P2901" s="6" t="e">
        <f t="shared" si="271"/>
        <v>#DIV/0!</v>
      </c>
      <c r="Q2901" t="str">
        <f t="shared" si="272"/>
        <v>theater</v>
      </c>
      <c r="R2901" t="str">
        <f t="shared" si="273"/>
        <v>plays</v>
      </c>
      <c r="S2901" s="10">
        <f t="shared" si="274"/>
        <v>42515.078217592592</v>
      </c>
      <c r="T2901" s="10">
        <f t="shared" si="275"/>
        <v>42575.078217592592</v>
      </c>
    </row>
    <row r="2902" spans="1:20" ht="42.6" customHeight="1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5">
        <f t="shared" si="270"/>
        <v>0.61909090909090914</v>
      </c>
      <c r="P2902" s="6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0">
        <f t="shared" si="274"/>
        <v>41830.234166666669</v>
      </c>
      <c r="T2902" s="10">
        <f t="shared" si="275"/>
        <v>41860.234166666669</v>
      </c>
    </row>
    <row r="2903" spans="1:20" ht="42.6" customHeight="1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5">
        <f t="shared" si="270"/>
        <v>8.0000000000000002E-3</v>
      </c>
      <c r="P2903" s="6">
        <f t="shared" si="271"/>
        <v>3</v>
      </c>
      <c r="Q2903" t="str">
        <f t="shared" si="272"/>
        <v>theater</v>
      </c>
      <c r="R2903" t="str">
        <f t="shared" si="273"/>
        <v>plays</v>
      </c>
      <c r="S2903" s="10">
        <f t="shared" si="274"/>
        <v>41982.904386574075</v>
      </c>
      <c r="T2903" s="10">
        <f t="shared" si="275"/>
        <v>42042.904386574075</v>
      </c>
    </row>
    <row r="2904" spans="1:20" ht="42.6" customHeight="1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5">
        <f t="shared" si="270"/>
        <v>1.6666666666666666E-4</v>
      </c>
      <c r="P2904" s="6">
        <f t="shared" si="271"/>
        <v>25</v>
      </c>
      <c r="Q2904" t="str">
        <f t="shared" si="272"/>
        <v>theater</v>
      </c>
      <c r="R2904" t="str">
        <f t="shared" si="273"/>
        <v>plays</v>
      </c>
      <c r="S2904" s="10">
        <f t="shared" si="274"/>
        <v>42210.439768518518</v>
      </c>
      <c r="T2904" s="10">
        <f t="shared" si="275"/>
        <v>42240.439768518518</v>
      </c>
    </row>
    <row r="2905" spans="1:20" ht="42.6" customHeight="1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5">
        <f t="shared" si="270"/>
        <v>7.7999999999999996E-3</v>
      </c>
      <c r="P2905" s="6">
        <f t="shared" si="271"/>
        <v>9.75</v>
      </c>
      <c r="Q2905" t="str">
        <f t="shared" si="272"/>
        <v>theater</v>
      </c>
      <c r="R2905" t="str">
        <f t="shared" si="273"/>
        <v>plays</v>
      </c>
      <c r="S2905" s="10">
        <f t="shared" si="274"/>
        <v>42196.166874999995</v>
      </c>
      <c r="T2905" s="10">
        <f t="shared" si="275"/>
        <v>42256.166874999995</v>
      </c>
    </row>
    <row r="2906" spans="1:20" ht="42.6" customHeight="1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5">
        <f t="shared" si="270"/>
        <v>0.05</v>
      </c>
      <c r="P2906" s="6">
        <f t="shared" si="271"/>
        <v>18.75</v>
      </c>
      <c r="Q2906" t="str">
        <f t="shared" si="272"/>
        <v>theater</v>
      </c>
      <c r="R2906" t="str">
        <f t="shared" si="273"/>
        <v>plays</v>
      </c>
      <c r="S2906" s="10">
        <f t="shared" si="274"/>
        <v>41940.967951388891</v>
      </c>
      <c r="T2906" s="10">
        <f t="shared" si="275"/>
        <v>41952.5</v>
      </c>
    </row>
    <row r="2907" spans="1:20" ht="42.6" customHeight="1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5">
        <f t="shared" si="270"/>
        <v>0.17771428571428571</v>
      </c>
      <c r="P2907" s="6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0">
        <f t="shared" si="274"/>
        <v>42606.056863425925</v>
      </c>
      <c r="T2907" s="10">
        <f t="shared" si="275"/>
        <v>42620.056863425925</v>
      </c>
    </row>
    <row r="2908" spans="1:20" ht="42.6" customHeight="1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5">
        <f t="shared" si="270"/>
        <v>9.4166666666666662E-2</v>
      </c>
      <c r="P2908" s="6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0">
        <f t="shared" si="274"/>
        <v>42199.648912037039</v>
      </c>
      <c r="T2908" s="10">
        <f t="shared" si="275"/>
        <v>42217.041666666672</v>
      </c>
    </row>
    <row r="2909" spans="1:20" ht="42.6" customHeight="1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5">
        <f t="shared" si="270"/>
        <v>8.0000000000000004E-4</v>
      </c>
      <c r="P2909" s="6">
        <f t="shared" si="271"/>
        <v>1</v>
      </c>
      <c r="Q2909" t="str">
        <f t="shared" si="272"/>
        <v>theater</v>
      </c>
      <c r="R2909" t="str">
        <f t="shared" si="273"/>
        <v>plays</v>
      </c>
      <c r="S2909" s="10">
        <f t="shared" si="274"/>
        <v>42444.877743055549</v>
      </c>
      <c r="T2909" s="10">
        <f t="shared" si="275"/>
        <v>42504.877743055549</v>
      </c>
    </row>
    <row r="2910" spans="1:20" ht="42.6" customHeight="1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5">
        <f t="shared" si="270"/>
        <v>2.75E-2</v>
      </c>
      <c r="P2910" s="6">
        <f t="shared" si="271"/>
        <v>52.8</v>
      </c>
      <c r="Q2910" t="str">
        <f t="shared" si="272"/>
        <v>theater</v>
      </c>
      <c r="R2910" t="str">
        <f t="shared" si="273"/>
        <v>plays</v>
      </c>
      <c r="S2910" s="10">
        <f t="shared" si="274"/>
        <v>42499.731701388882</v>
      </c>
      <c r="T2910" s="10">
        <f t="shared" si="275"/>
        <v>42529.731701388882</v>
      </c>
    </row>
    <row r="2911" spans="1:20" ht="42.6" customHeight="1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5">
        <f t="shared" si="270"/>
        <v>1.1111111111111112E-4</v>
      </c>
      <c r="P2911" s="6">
        <f t="shared" si="271"/>
        <v>20</v>
      </c>
      <c r="Q2911" t="str">
        <f t="shared" si="272"/>
        <v>theater</v>
      </c>
      <c r="R2911" t="str">
        <f t="shared" si="273"/>
        <v>plays</v>
      </c>
      <c r="S2911" s="10">
        <f t="shared" si="274"/>
        <v>41929.266215277778</v>
      </c>
      <c r="T2911" s="10">
        <f t="shared" si="275"/>
        <v>41968.823611111111</v>
      </c>
    </row>
    <row r="2912" spans="1:20" ht="42.6" customHeight="1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5">
        <f t="shared" si="270"/>
        <v>3.3333333333333335E-5</v>
      </c>
      <c r="P2912" s="6">
        <f t="shared" si="271"/>
        <v>1</v>
      </c>
      <c r="Q2912" t="str">
        <f t="shared" si="272"/>
        <v>theater</v>
      </c>
      <c r="R2912" t="str">
        <f t="shared" si="273"/>
        <v>plays</v>
      </c>
      <c r="S2912" s="10">
        <f t="shared" si="274"/>
        <v>42107.841284722221</v>
      </c>
      <c r="T2912" s="10">
        <f t="shared" si="275"/>
        <v>42167.841284722221</v>
      </c>
    </row>
    <row r="2913" spans="1:20" ht="42.6" customHeight="1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5">
        <f t="shared" si="270"/>
        <v>0.36499999999999999</v>
      </c>
      <c r="P2913" s="6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0">
        <f t="shared" si="274"/>
        <v>42142.768819444449</v>
      </c>
      <c r="T2913" s="10">
        <f t="shared" si="275"/>
        <v>42182.768819444449</v>
      </c>
    </row>
    <row r="2914" spans="1:20" ht="42.6" customHeight="1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5">
        <f t="shared" si="270"/>
        <v>0.14058171745152354</v>
      </c>
      <c r="P2914" s="6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0">
        <f t="shared" si="274"/>
        <v>42354.131643518514</v>
      </c>
      <c r="T2914" s="10">
        <f t="shared" si="275"/>
        <v>42384.131643518514</v>
      </c>
    </row>
    <row r="2915" spans="1:20" ht="42.6" customHeight="1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5">
        <f t="shared" si="270"/>
        <v>2.0000000000000001E-4</v>
      </c>
      <c r="P2915" s="6">
        <f t="shared" si="271"/>
        <v>1</v>
      </c>
      <c r="Q2915" t="str">
        <f t="shared" si="272"/>
        <v>theater</v>
      </c>
      <c r="R2915" t="str">
        <f t="shared" si="273"/>
        <v>plays</v>
      </c>
      <c r="S2915" s="10">
        <f t="shared" si="274"/>
        <v>41828.922905092593</v>
      </c>
      <c r="T2915" s="10">
        <f t="shared" si="275"/>
        <v>41888.922905092593</v>
      </c>
    </row>
    <row r="2916" spans="1:20" ht="42.6" customHeight="1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5">
        <f t="shared" si="270"/>
        <v>4.0000000000000003E-5</v>
      </c>
      <c r="P2916" s="6">
        <f t="shared" si="271"/>
        <v>1</v>
      </c>
      <c r="Q2916" t="str">
        <f t="shared" si="272"/>
        <v>theater</v>
      </c>
      <c r="R2916" t="str">
        <f t="shared" si="273"/>
        <v>plays</v>
      </c>
      <c r="S2916" s="10">
        <f t="shared" si="274"/>
        <v>42017.907337962963</v>
      </c>
      <c r="T2916" s="10">
        <f t="shared" si="275"/>
        <v>42077.865671296298</v>
      </c>
    </row>
    <row r="2917" spans="1:20" ht="42.6" customHeight="1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5">
        <f t="shared" si="270"/>
        <v>0.61099999999999999</v>
      </c>
      <c r="P2917" s="6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0">
        <f t="shared" si="274"/>
        <v>42415.398032407407</v>
      </c>
      <c r="T2917" s="10">
        <f t="shared" si="275"/>
        <v>42445.356365740736</v>
      </c>
    </row>
    <row r="2918" spans="1:20" ht="42.6" customHeight="1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5">
        <f t="shared" si="270"/>
        <v>7.8378378378378383E-2</v>
      </c>
      <c r="P2918" s="6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0">
        <f t="shared" si="274"/>
        <v>41755.476724537039</v>
      </c>
      <c r="T2918" s="10">
        <f t="shared" si="275"/>
        <v>41778.476724537039</v>
      </c>
    </row>
    <row r="2919" spans="1:20" ht="42.6" customHeight="1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5">
        <f t="shared" si="270"/>
        <v>0.2185</v>
      </c>
      <c r="P2919" s="6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0">
        <f t="shared" si="274"/>
        <v>42245.234340277777</v>
      </c>
      <c r="T2919" s="10">
        <f t="shared" si="275"/>
        <v>42263.234340277777</v>
      </c>
    </row>
    <row r="2920" spans="1:20" ht="42.6" customHeight="1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5">
        <f t="shared" si="270"/>
        <v>0.27239999999999998</v>
      </c>
      <c r="P2920" s="6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0">
        <f t="shared" si="274"/>
        <v>42278.629710648151</v>
      </c>
      <c r="T2920" s="10">
        <f t="shared" si="275"/>
        <v>42306.629710648151</v>
      </c>
    </row>
    <row r="2921" spans="1:20" ht="42.6" customHeight="1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5">
        <f t="shared" si="270"/>
        <v>8.5000000000000006E-2</v>
      </c>
      <c r="P2921" s="6">
        <f t="shared" si="271"/>
        <v>8.5</v>
      </c>
      <c r="Q2921" t="str">
        <f t="shared" si="272"/>
        <v>theater</v>
      </c>
      <c r="R2921" t="str">
        <f t="shared" si="273"/>
        <v>plays</v>
      </c>
      <c r="S2921" s="10">
        <f t="shared" si="274"/>
        <v>41826.61954861111</v>
      </c>
      <c r="T2921" s="10">
        <f t="shared" si="275"/>
        <v>41856.61954861111</v>
      </c>
    </row>
    <row r="2922" spans="1:20" ht="42.6" customHeight="1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5">
        <f t="shared" si="270"/>
        <v>0.26840000000000003</v>
      </c>
      <c r="P2922" s="6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0">
        <f t="shared" si="274"/>
        <v>42058.792476851857</v>
      </c>
      <c r="T2922" s="10">
        <f t="shared" si="275"/>
        <v>42088.750810185185</v>
      </c>
    </row>
    <row r="2923" spans="1:20" ht="42.6" hidden="1" customHeight="1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5">
        <f t="shared" si="270"/>
        <v>1.29</v>
      </c>
      <c r="P2923" s="6">
        <f t="shared" si="271"/>
        <v>43</v>
      </c>
      <c r="Q2923" t="str">
        <f t="shared" si="272"/>
        <v>theater</v>
      </c>
      <c r="R2923" t="str">
        <f t="shared" si="273"/>
        <v>musical</v>
      </c>
      <c r="S2923" s="10">
        <f t="shared" si="274"/>
        <v>41877.886620370373</v>
      </c>
      <c r="T2923" s="10">
        <f t="shared" si="275"/>
        <v>41907.886620370373</v>
      </c>
    </row>
    <row r="2924" spans="1:20" ht="42.6" hidden="1" customHeight="1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5">
        <f t="shared" si="270"/>
        <v>1</v>
      </c>
      <c r="P2924" s="6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10">
        <f t="shared" si="274"/>
        <v>42097.874155092592</v>
      </c>
      <c r="T2924" s="10">
        <f t="shared" si="275"/>
        <v>42142.874155092592</v>
      </c>
    </row>
    <row r="2925" spans="1:20" ht="42.6" hidden="1" customHeight="1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5">
        <f t="shared" si="270"/>
        <v>1</v>
      </c>
      <c r="P2925" s="6">
        <f t="shared" si="271"/>
        <v>30</v>
      </c>
      <c r="Q2925" t="str">
        <f t="shared" si="272"/>
        <v>theater</v>
      </c>
      <c r="R2925" t="str">
        <f t="shared" si="273"/>
        <v>musical</v>
      </c>
      <c r="S2925" s="10">
        <f t="shared" si="274"/>
        <v>42013.15253472222</v>
      </c>
      <c r="T2925" s="10">
        <f t="shared" si="275"/>
        <v>42028.125</v>
      </c>
    </row>
    <row r="2926" spans="1:20" ht="42.6" hidden="1" customHeight="1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5">
        <f t="shared" si="270"/>
        <v>1.032</v>
      </c>
      <c r="P2926" s="6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10">
        <f t="shared" si="274"/>
        <v>42103.556828703702</v>
      </c>
      <c r="T2926" s="10">
        <f t="shared" si="275"/>
        <v>42133.165972222225</v>
      </c>
    </row>
    <row r="2927" spans="1:20" ht="42.6" hidden="1" customHeight="1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5">
        <f t="shared" si="270"/>
        <v>1.0244597777777777</v>
      </c>
      <c r="P2927" s="6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10">
        <f t="shared" si="274"/>
        <v>41863.584120370368</v>
      </c>
      <c r="T2927" s="10">
        <f t="shared" si="275"/>
        <v>41893.584120370368</v>
      </c>
    </row>
    <row r="2928" spans="1:20" ht="42.6" hidden="1" customHeight="1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5">
        <f t="shared" si="270"/>
        <v>1.25</v>
      </c>
      <c r="P2928" s="6">
        <f t="shared" si="271"/>
        <v>75</v>
      </c>
      <c r="Q2928" t="str">
        <f t="shared" si="272"/>
        <v>theater</v>
      </c>
      <c r="R2928" t="str">
        <f t="shared" si="273"/>
        <v>musical</v>
      </c>
      <c r="S2928" s="10">
        <f t="shared" si="274"/>
        <v>42044.765960648147</v>
      </c>
      <c r="T2928" s="10">
        <f t="shared" si="275"/>
        <v>42058.765960648147</v>
      </c>
    </row>
    <row r="2929" spans="1:20" ht="42.6" hidden="1" customHeight="1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5">
        <f t="shared" si="270"/>
        <v>1.3083333333333333</v>
      </c>
      <c r="P2929" s="6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10">
        <f t="shared" si="274"/>
        <v>41806.669317129628</v>
      </c>
      <c r="T2929" s="10">
        <f t="shared" si="275"/>
        <v>41835.208333333336</v>
      </c>
    </row>
    <row r="2930" spans="1:20" ht="42.6" hidden="1" customHeight="1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5">
        <f t="shared" si="270"/>
        <v>1</v>
      </c>
      <c r="P2930" s="6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10">
        <f t="shared" si="274"/>
        <v>42403.998217592598</v>
      </c>
      <c r="T2930" s="10">
        <f t="shared" si="275"/>
        <v>42433.998217592598</v>
      </c>
    </row>
    <row r="2931" spans="1:20" ht="42.6" hidden="1" customHeight="1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5">
        <f t="shared" si="270"/>
        <v>1.02069375</v>
      </c>
      <c r="P2931" s="6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10">
        <f t="shared" si="274"/>
        <v>41754.564328703702</v>
      </c>
      <c r="T2931" s="10">
        <f t="shared" si="275"/>
        <v>41784.564328703702</v>
      </c>
    </row>
    <row r="2932" spans="1:20" ht="42.6" hidden="1" customHeight="1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5">
        <f t="shared" si="270"/>
        <v>1.0092000000000001</v>
      </c>
      <c r="P2932" s="6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10">
        <f t="shared" si="274"/>
        <v>42101.584074074075</v>
      </c>
      <c r="T2932" s="10">
        <f t="shared" si="275"/>
        <v>42131.584074074075</v>
      </c>
    </row>
    <row r="2933" spans="1:20" ht="42.6" hidden="1" customHeight="1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5">
        <f t="shared" si="270"/>
        <v>1.06</v>
      </c>
      <c r="P2933" s="6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10">
        <f t="shared" si="274"/>
        <v>41872.291238425925</v>
      </c>
      <c r="T2933" s="10">
        <f t="shared" si="275"/>
        <v>41897.255555555559</v>
      </c>
    </row>
    <row r="2934" spans="1:20" ht="42.6" hidden="1" customHeight="1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5">
        <f t="shared" si="270"/>
        <v>1.0509677419354839</v>
      </c>
      <c r="P2934" s="6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10">
        <f t="shared" si="274"/>
        <v>42025.164780092593</v>
      </c>
      <c r="T2934" s="10">
        <f t="shared" si="275"/>
        <v>42056.458333333328</v>
      </c>
    </row>
    <row r="2935" spans="1:20" ht="42.6" hidden="1" customHeight="1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5">
        <f t="shared" si="270"/>
        <v>1.0276000000000001</v>
      </c>
      <c r="P2935" s="6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10">
        <f t="shared" si="274"/>
        <v>42495.956631944442</v>
      </c>
      <c r="T2935" s="10">
        <f t="shared" si="275"/>
        <v>42525.956631944442</v>
      </c>
    </row>
    <row r="2936" spans="1:20" ht="42.6" hidden="1" customHeight="1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5">
        <f t="shared" si="270"/>
        <v>1.08</v>
      </c>
      <c r="P2936" s="6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10">
        <f t="shared" si="274"/>
        <v>41775.636157407411</v>
      </c>
      <c r="T2936" s="10">
        <f t="shared" si="275"/>
        <v>41805.636157407411</v>
      </c>
    </row>
    <row r="2937" spans="1:20" ht="42.6" hidden="1" customHeight="1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5">
        <f t="shared" si="270"/>
        <v>1.0088571428571429</v>
      </c>
      <c r="P2937" s="6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10">
        <f t="shared" si="274"/>
        <v>42553.583425925928</v>
      </c>
      <c r="T2937" s="10">
        <f t="shared" si="275"/>
        <v>42611.708333333328</v>
      </c>
    </row>
    <row r="2938" spans="1:20" ht="42.6" hidden="1" customHeight="1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5">
        <f t="shared" si="270"/>
        <v>1.28</v>
      </c>
      <c r="P2938" s="6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10">
        <f t="shared" si="274"/>
        <v>41912.650729166664</v>
      </c>
      <c r="T2938" s="10">
        <f t="shared" si="275"/>
        <v>41925.207638888889</v>
      </c>
    </row>
    <row r="2939" spans="1:20" ht="42.6" hidden="1" customHeight="1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5">
        <f t="shared" si="270"/>
        <v>1.3333333333333333</v>
      </c>
      <c r="P2939" s="6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10">
        <f t="shared" si="274"/>
        <v>41803.457326388889</v>
      </c>
      <c r="T2939" s="10">
        <f t="shared" si="275"/>
        <v>41833.457326388889</v>
      </c>
    </row>
    <row r="2940" spans="1:20" ht="42.6" hidden="1" customHeight="1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5">
        <f t="shared" si="270"/>
        <v>1.0137499999999999</v>
      </c>
      <c r="P2940" s="6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10">
        <f t="shared" si="274"/>
        <v>42004.703865740739</v>
      </c>
      <c r="T2940" s="10">
        <f t="shared" si="275"/>
        <v>42034.703865740739</v>
      </c>
    </row>
    <row r="2941" spans="1:20" ht="42.6" hidden="1" customHeight="1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5">
        <f t="shared" si="270"/>
        <v>1.0287500000000001</v>
      </c>
      <c r="P2941" s="6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10">
        <f t="shared" si="274"/>
        <v>41845.809166666666</v>
      </c>
      <c r="T2941" s="10">
        <f t="shared" si="275"/>
        <v>41879.041666666664</v>
      </c>
    </row>
    <row r="2942" spans="1:20" ht="42.6" hidden="1" customHeight="1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5">
        <f t="shared" si="270"/>
        <v>1.0724</v>
      </c>
      <c r="P2942" s="6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10">
        <f t="shared" si="274"/>
        <v>41982.773356481484</v>
      </c>
      <c r="T2942" s="10">
        <f t="shared" si="275"/>
        <v>42022.773356481484</v>
      </c>
    </row>
    <row r="2943" spans="1:20" ht="42.6" customHeight="1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5">
        <f t="shared" si="270"/>
        <v>4.0000000000000003E-5</v>
      </c>
      <c r="P2943" s="6">
        <f t="shared" si="271"/>
        <v>1</v>
      </c>
      <c r="Q2943" t="str">
        <f t="shared" si="272"/>
        <v>theater</v>
      </c>
      <c r="R2943" t="str">
        <f t="shared" si="273"/>
        <v>spaces</v>
      </c>
      <c r="S2943" s="10">
        <f t="shared" si="274"/>
        <v>42034.960127314815</v>
      </c>
      <c r="T2943" s="10">
        <f t="shared" si="275"/>
        <v>42064.960127314815</v>
      </c>
    </row>
    <row r="2944" spans="1:20" ht="42.6" customHeight="1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5">
        <f t="shared" si="270"/>
        <v>0.20424999999999999</v>
      </c>
      <c r="P2944" s="6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0">
        <f t="shared" si="274"/>
        <v>42334.803923611107</v>
      </c>
      <c r="T2944" s="10">
        <f t="shared" si="275"/>
        <v>42354.845833333333</v>
      </c>
    </row>
    <row r="2945" spans="1:20" ht="42.6" customHeight="1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5">
        <f t="shared" si="270"/>
        <v>0</v>
      </c>
      <c r="P2945" s="6" t="e">
        <f t="shared" si="271"/>
        <v>#DIV/0!</v>
      </c>
      <c r="Q2945" t="str">
        <f t="shared" si="272"/>
        <v>theater</v>
      </c>
      <c r="R2945" t="str">
        <f t="shared" si="273"/>
        <v>spaces</v>
      </c>
      <c r="S2945" s="10">
        <f t="shared" si="274"/>
        <v>42077.129398148143</v>
      </c>
      <c r="T2945" s="10">
        <f t="shared" si="275"/>
        <v>42107.129398148143</v>
      </c>
    </row>
    <row r="2946" spans="1:20" ht="42.6" customHeight="1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5">
        <f t="shared" si="270"/>
        <v>0.01</v>
      </c>
      <c r="P2946" s="6">
        <f t="shared" si="271"/>
        <v>100</v>
      </c>
      <c r="Q2946" t="str">
        <f t="shared" si="272"/>
        <v>theater</v>
      </c>
      <c r="R2946" t="str">
        <f t="shared" si="273"/>
        <v>spaces</v>
      </c>
      <c r="S2946" s="10">
        <f t="shared" si="274"/>
        <v>42132.9143287037</v>
      </c>
      <c r="T2946" s="10">
        <f t="shared" si="275"/>
        <v>42162.9143287037</v>
      </c>
    </row>
    <row r="2947" spans="1:20" ht="42.6" customHeight="1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5">
        <f t="shared" ref="O2947:O3010" si="276">E2947/D2947</f>
        <v>0</v>
      </c>
      <c r="P2947" s="6" t="e">
        <f t="shared" ref="P2947:P3010" si="277">E2947/L2947</f>
        <v>#DIV/0!</v>
      </c>
      <c r="Q2947" t="str">
        <f t="shared" ref="Q2947:Q3010" si="278">LEFT(N2947,(FIND("/",N2947))-1)</f>
        <v>theater</v>
      </c>
      <c r="R2947" t="str">
        <f t="shared" ref="R2947:R3010" si="279">RIGHT(N2947,LEN(N2947)-FIND("/",N2947))</f>
        <v>spaces</v>
      </c>
      <c r="S2947" s="10">
        <f t="shared" ref="S2947:S3010" si="280">(((J2947/60)/60)/24)+DATE(1970,1,1)</f>
        <v>42118.139583333337</v>
      </c>
      <c r="T2947" s="10">
        <f t="shared" ref="T2947:T3010" si="281">(((I2947/60)/60)/24)+DATE(1970,1,1)</f>
        <v>42148.139583333337</v>
      </c>
    </row>
    <row r="2948" spans="1:20" ht="42.6" customHeight="1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5">
        <f t="shared" si="276"/>
        <v>1E-3</v>
      </c>
      <c r="P2948" s="6">
        <f t="shared" si="277"/>
        <v>1</v>
      </c>
      <c r="Q2948" t="str">
        <f t="shared" si="278"/>
        <v>theater</v>
      </c>
      <c r="R2948" t="str">
        <f t="shared" si="279"/>
        <v>spaces</v>
      </c>
      <c r="S2948" s="10">
        <f t="shared" si="280"/>
        <v>42567.531157407408</v>
      </c>
      <c r="T2948" s="10">
        <f t="shared" si="281"/>
        <v>42597.531157407408</v>
      </c>
    </row>
    <row r="2949" spans="1:20" ht="42.6" customHeight="1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5">
        <f t="shared" si="276"/>
        <v>4.2880000000000001E-2</v>
      </c>
      <c r="P2949" s="6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0">
        <f t="shared" si="280"/>
        <v>42649.562118055561</v>
      </c>
      <c r="T2949" s="10">
        <f t="shared" si="281"/>
        <v>42698.715972222228</v>
      </c>
    </row>
    <row r="2950" spans="1:20" ht="42.6" customHeight="1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5">
        <f t="shared" si="276"/>
        <v>4.8000000000000001E-5</v>
      </c>
      <c r="P2950" s="6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0">
        <f t="shared" si="280"/>
        <v>42097.649224537032</v>
      </c>
      <c r="T2950" s="10">
        <f t="shared" si="281"/>
        <v>42157.649224537032</v>
      </c>
    </row>
    <row r="2951" spans="1:20" ht="42.6" customHeight="1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5">
        <f t="shared" si="276"/>
        <v>2.5000000000000001E-2</v>
      </c>
      <c r="P2951" s="6">
        <f t="shared" si="277"/>
        <v>12.5</v>
      </c>
      <c r="Q2951" t="str">
        <f t="shared" si="278"/>
        <v>theater</v>
      </c>
      <c r="R2951" t="str">
        <f t="shared" si="279"/>
        <v>spaces</v>
      </c>
      <c r="S2951" s="10">
        <f t="shared" si="280"/>
        <v>42297.823113425926</v>
      </c>
      <c r="T2951" s="10">
        <f t="shared" si="281"/>
        <v>42327.864780092597</v>
      </c>
    </row>
    <row r="2952" spans="1:20" ht="42.6" customHeight="1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5">
        <f t="shared" si="276"/>
        <v>0</v>
      </c>
      <c r="P2952" s="6" t="e">
        <f t="shared" si="277"/>
        <v>#DIV/0!</v>
      </c>
      <c r="Q2952" t="str">
        <f t="shared" si="278"/>
        <v>theater</v>
      </c>
      <c r="R2952" t="str">
        <f t="shared" si="279"/>
        <v>spaces</v>
      </c>
      <c r="S2952" s="10">
        <f t="shared" si="280"/>
        <v>42362.36518518519</v>
      </c>
      <c r="T2952" s="10">
        <f t="shared" si="281"/>
        <v>42392.36518518519</v>
      </c>
    </row>
    <row r="2953" spans="1:20" ht="42.6" hidden="1" customHeight="1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5">
        <f t="shared" si="276"/>
        <v>2.1919999999999999E-2</v>
      </c>
      <c r="P2953" s="6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0">
        <f t="shared" si="280"/>
        <v>41872.802928240737</v>
      </c>
      <c r="T2953" s="10">
        <f t="shared" si="281"/>
        <v>41917.802928240737</v>
      </c>
    </row>
    <row r="2954" spans="1:20" ht="42.6" hidden="1" customHeight="1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5">
        <f t="shared" si="276"/>
        <v>8.0250000000000002E-2</v>
      </c>
      <c r="P2954" s="6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0">
        <f t="shared" si="280"/>
        <v>42628.690266203703</v>
      </c>
      <c r="T2954" s="10">
        <f t="shared" si="281"/>
        <v>42660.166666666672</v>
      </c>
    </row>
    <row r="2955" spans="1:20" ht="42.6" hidden="1" customHeight="1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5">
        <f t="shared" si="276"/>
        <v>1.5125E-3</v>
      </c>
      <c r="P2955" s="6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0">
        <f t="shared" si="280"/>
        <v>42255.791909722218</v>
      </c>
      <c r="T2955" s="10">
        <f t="shared" si="281"/>
        <v>42285.791909722218</v>
      </c>
    </row>
    <row r="2956" spans="1:20" ht="42.6" hidden="1" customHeight="1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5">
        <f t="shared" si="276"/>
        <v>0</v>
      </c>
      <c r="P2956" s="6" t="e">
        <f t="shared" si="277"/>
        <v>#DIV/0!</v>
      </c>
      <c r="Q2956" t="str">
        <f t="shared" si="278"/>
        <v>theater</v>
      </c>
      <c r="R2956" t="str">
        <f t="shared" si="279"/>
        <v>spaces</v>
      </c>
      <c r="S2956" s="10">
        <f t="shared" si="280"/>
        <v>42790.583368055552</v>
      </c>
      <c r="T2956" s="10">
        <f t="shared" si="281"/>
        <v>42810.541701388895</v>
      </c>
    </row>
    <row r="2957" spans="1:20" ht="42.6" hidden="1" customHeight="1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5">
        <f t="shared" si="276"/>
        <v>0.59583333333333333</v>
      </c>
      <c r="P2957" s="6">
        <f t="shared" si="277"/>
        <v>65</v>
      </c>
      <c r="Q2957" t="str">
        <f t="shared" si="278"/>
        <v>theater</v>
      </c>
      <c r="R2957" t="str">
        <f t="shared" si="279"/>
        <v>spaces</v>
      </c>
      <c r="S2957" s="10">
        <f t="shared" si="280"/>
        <v>42141.741307870368</v>
      </c>
      <c r="T2957" s="10">
        <f t="shared" si="281"/>
        <v>42171.741307870368</v>
      </c>
    </row>
    <row r="2958" spans="1:20" ht="42.6" hidden="1" customHeight="1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5">
        <f t="shared" si="276"/>
        <v>0.16734177215189874</v>
      </c>
      <c r="P2958" s="6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0">
        <f t="shared" si="280"/>
        <v>42464.958912037036</v>
      </c>
      <c r="T2958" s="10">
        <f t="shared" si="281"/>
        <v>42494.958912037036</v>
      </c>
    </row>
    <row r="2959" spans="1:20" ht="42.6" hidden="1" customHeight="1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5">
        <f t="shared" si="276"/>
        <v>1.8666666666666668E-2</v>
      </c>
      <c r="P2959" s="6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0">
        <f t="shared" si="280"/>
        <v>42031.011249999996</v>
      </c>
      <c r="T2959" s="10">
        <f t="shared" si="281"/>
        <v>42090.969583333332</v>
      </c>
    </row>
    <row r="2960" spans="1:20" ht="42.6" hidden="1" customHeight="1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5">
        <f t="shared" si="276"/>
        <v>0</v>
      </c>
      <c r="P2960" s="6" t="e">
        <f t="shared" si="277"/>
        <v>#DIV/0!</v>
      </c>
      <c r="Q2960" t="str">
        <f t="shared" si="278"/>
        <v>theater</v>
      </c>
      <c r="R2960" t="str">
        <f t="shared" si="279"/>
        <v>spaces</v>
      </c>
      <c r="S2960" s="10">
        <f t="shared" si="280"/>
        <v>42438.779131944444</v>
      </c>
      <c r="T2960" s="10">
        <f t="shared" si="281"/>
        <v>42498.73746527778</v>
      </c>
    </row>
    <row r="2961" spans="1:20" ht="42.6" hidden="1" customHeight="1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5">
        <f t="shared" si="276"/>
        <v>0</v>
      </c>
      <c r="P2961" s="6" t="e">
        <f t="shared" si="277"/>
        <v>#DIV/0!</v>
      </c>
      <c r="Q2961" t="str">
        <f t="shared" si="278"/>
        <v>theater</v>
      </c>
      <c r="R2961" t="str">
        <f t="shared" si="279"/>
        <v>spaces</v>
      </c>
      <c r="S2961" s="10">
        <f t="shared" si="280"/>
        <v>42498.008391203708</v>
      </c>
      <c r="T2961" s="10">
        <f t="shared" si="281"/>
        <v>42528.008391203708</v>
      </c>
    </row>
    <row r="2962" spans="1:20" ht="42.6" hidden="1" customHeight="1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5">
        <f t="shared" si="276"/>
        <v>0</v>
      </c>
      <c r="P2962" s="6" t="e">
        <f t="shared" si="277"/>
        <v>#DIV/0!</v>
      </c>
      <c r="Q2962" t="str">
        <f t="shared" si="278"/>
        <v>theater</v>
      </c>
      <c r="R2962" t="str">
        <f t="shared" si="279"/>
        <v>spaces</v>
      </c>
      <c r="S2962" s="10">
        <f t="shared" si="280"/>
        <v>41863.757210648146</v>
      </c>
      <c r="T2962" s="10">
        <f t="shared" si="281"/>
        <v>41893.757210648146</v>
      </c>
    </row>
    <row r="2963" spans="1:20" ht="42.6" hidden="1" customHeight="1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5">
        <f t="shared" si="276"/>
        <v>1.0962000000000001</v>
      </c>
      <c r="P2963" s="6">
        <f t="shared" si="277"/>
        <v>50.75</v>
      </c>
      <c r="Q2963" t="str">
        <f t="shared" si="278"/>
        <v>theater</v>
      </c>
      <c r="R2963" t="str">
        <f t="shared" si="279"/>
        <v>plays</v>
      </c>
      <c r="S2963" s="10">
        <f t="shared" si="280"/>
        <v>42061.212488425925</v>
      </c>
      <c r="T2963" s="10">
        <f t="shared" si="281"/>
        <v>42089.166666666672</v>
      </c>
    </row>
    <row r="2964" spans="1:20" ht="42.6" hidden="1" customHeight="1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5">
        <f t="shared" si="276"/>
        <v>1.218</v>
      </c>
      <c r="P2964" s="6">
        <f t="shared" si="277"/>
        <v>60.9</v>
      </c>
      <c r="Q2964" t="str">
        <f t="shared" si="278"/>
        <v>theater</v>
      </c>
      <c r="R2964" t="str">
        <f t="shared" si="279"/>
        <v>plays</v>
      </c>
      <c r="S2964" s="10">
        <f t="shared" si="280"/>
        <v>42036.24428240741</v>
      </c>
      <c r="T2964" s="10">
        <f t="shared" si="281"/>
        <v>42064.290972222225</v>
      </c>
    </row>
    <row r="2965" spans="1:20" ht="42.6" hidden="1" customHeight="1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5">
        <f t="shared" si="276"/>
        <v>1.0685</v>
      </c>
      <c r="P2965" s="6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10">
        <f t="shared" si="280"/>
        <v>42157.470185185186</v>
      </c>
      <c r="T2965" s="10">
        <f t="shared" si="281"/>
        <v>42187.470185185186</v>
      </c>
    </row>
    <row r="2966" spans="1:20" ht="42.6" hidden="1" customHeight="1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5">
        <f t="shared" si="276"/>
        <v>1.0071379999999999</v>
      </c>
      <c r="P2966" s="6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10">
        <f t="shared" si="280"/>
        <v>41827.909942129627</v>
      </c>
      <c r="T2966" s="10">
        <f t="shared" si="281"/>
        <v>41857.897222222222</v>
      </c>
    </row>
    <row r="2967" spans="1:20" ht="42.6" hidden="1" customHeight="1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5">
        <f t="shared" si="276"/>
        <v>1.0900000000000001</v>
      </c>
      <c r="P2967" s="6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10">
        <f t="shared" si="280"/>
        <v>42162.729548611111</v>
      </c>
      <c r="T2967" s="10">
        <f t="shared" si="281"/>
        <v>42192.729548611111</v>
      </c>
    </row>
    <row r="2968" spans="1:20" ht="42.6" hidden="1" customHeight="1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5">
        <f t="shared" si="276"/>
        <v>1.1363000000000001</v>
      </c>
      <c r="P2968" s="6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10">
        <f t="shared" si="280"/>
        <v>42233.738564814819</v>
      </c>
      <c r="T2968" s="10">
        <f t="shared" si="281"/>
        <v>42263.738564814819</v>
      </c>
    </row>
    <row r="2969" spans="1:20" ht="42.6" hidden="1" customHeight="1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5">
        <f t="shared" si="276"/>
        <v>1.1392</v>
      </c>
      <c r="P2969" s="6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10">
        <f t="shared" si="280"/>
        <v>42042.197824074072</v>
      </c>
      <c r="T2969" s="10">
        <f t="shared" si="281"/>
        <v>42072.156157407408</v>
      </c>
    </row>
    <row r="2970" spans="1:20" ht="42.6" hidden="1" customHeight="1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5">
        <f t="shared" si="276"/>
        <v>1.06</v>
      </c>
      <c r="P2970" s="6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10">
        <f t="shared" si="280"/>
        <v>42585.523842592593</v>
      </c>
      <c r="T2970" s="10">
        <f t="shared" si="281"/>
        <v>42599.165972222225</v>
      </c>
    </row>
    <row r="2971" spans="1:20" ht="42.6" hidden="1" customHeight="1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5">
        <f t="shared" si="276"/>
        <v>1.625</v>
      </c>
      <c r="P2971" s="6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10">
        <f t="shared" si="280"/>
        <v>42097.786493055552</v>
      </c>
      <c r="T2971" s="10">
        <f t="shared" si="281"/>
        <v>42127.952083333337</v>
      </c>
    </row>
    <row r="2972" spans="1:20" ht="42.6" hidden="1" customHeight="1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5">
        <f t="shared" si="276"/>
        <v>1.06</v>
      </c>
      <c r="P2972" s="6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10">
        <f t="shared" si="280"/>
        <v>41808.669571759259</v>
      </c>
      <c r="T2972" s="10">
        <f t="shared" si="281"/>
        <v>41838.669571759259</v>
      </c>
    </row>
    <row r="2973" spans="1:20" ht="42.6" hidden="1" customHeight="1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5">
        <f t="shared" si="276"/>
        <v>1.0015624999999999</v>
      </c>
      <c r="P2973" s="6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10">
        <f t="shared" si="280"/>
        <v>41852.658310185187</v>
      </c>
      <c r="T2973" s="10">
        <f t="shared" si="281"/>
        <v>41882.658310185187</v>
      </c>
    </row>
    <row r="2974" spans="1:20" ht="42.6" hidden="1" customHeight="1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5">
        <f t="shared" si="276"/>
        <v>1.0535000000000001</v>
      </c>
      <c r="P2974" s="6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10">
        <f t="shared" si="280"/>
        <v>42694.110185185185</v>
      </c>
      <c r="T2974" s="10">
        <f t="shared" si="281"/>
        <v>42709.041666666672</v>
      </c>
    </row>
    <row r="2975" spans="1:20" ht="42.6" hidden="1" customHeight="1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5">
        <f t="shared" si="276"/>
        <v>1.748</v>
      </c>
      <c r="P2975" s="6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10">
        <f t="shared" si="280"/>
        <v>42341.818379629629</v>
      </c>
      <c r="T2975" s="10">
        <f t="shared" si="281"/>
        <v>42370.166666666672</v>
      </c>
    </row>
    <row r="2976" spans="1:20" ht="42.6" hidden="1" customHeight="1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5">
        <f t="shared" si="276"/>
        <v>1.02</v>
      </c>
      <c r="P2976" s="6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10">
        <f t="shared" si="280"/>
        <v>41880.061006944445</v>
      </c>
      <c r="T2976" s="10">
        <f t="shared" si="281"/>
        <v>41908.065972222219</v>
      </c>
    </row>
    <row r="2977" spans="1:20" ht="42.6" hidden="1" customHeight="1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5">
        <f t="shared" si="276"/>
        <v>1.00125</v>
      </c>
      <c r="P2977" s="6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10">
        <f t="shared" si="280"/>
        <v>41941.683865740742</v>
      </c>
      <c r="T2977" s="10">
        <f t="shared" si="281"/>
        <v>41970.125</v>
      </c>
    </row>
    <row r="2978" spans="1:20" ht="42.6" hidden="1" customHeight="1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5">
        <f t="shared" si="276"/>
        <v>1.7142857142857142</v>
      </c>
      <c r="P2978" s="6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10">
        <f t="shared" si="280"/>
        <v>42425.730671296296</v>
      </c>
      <c r="T2978" s="10">
        <f t="shared" si="281"/>
        <v>42442.5</v>
      </c>
    </row>
    <row r="2979" spans="1:20" ht="42.6" hidden="1" customHeight="1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5">
        <f t="shared" si="276"/>
        <v>1.1356666666666666</v>
      </c>
      <c r="P2979" s="6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10">
        <f t="shared" si="280"/>
        <v>42026.88118055556</v>
      </c>
      <c r="T2979" s="10">
        <f t="shared" si="281"/>
        <v>42086.093055555553</v>
      </c>
    </row>
    <row r="2980" spans="1:20" ht="42.6" hidden="1" customHeight="1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5">
        <f t="shared" si="276"/>
        <v>1.2946666666666666</v>
      </c>
      <c r="P2980" s="6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10">
        <f t="shared" si="280"/>
        <v>41922.640590277777</v>
      </c>
      <c r="T2980" s="10">
        <f t="shared" si="281"/>
        <v>41932.249305555553</v>
      </c>
    </row>
    <row r="2981" spans="1:20" ht="42.6" hidden="1" customHeight="1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5">
        <f t="shared" si="276"/>
        <v>1.014</v>
      </c>
      <c r="P2981" s="6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10">
        <f t="shared" si="280"/>
        <v>41993.824340277773</v>
      </c>
      <c r="T2981" s="10">
        <f t="shared" si="281"/>
        <v>42010.25</v>
      </c>
    </row>
    <row r="2982" spans="1:20" ht="42.6" hidden="1" customHeight="1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5">
        <f t="shared" si="276"/>
        <v>1.0916666666666666</v>
      </c>
      <c r="P2982" s="6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10">
        <f t="shared" si="280"/>
        <v>42219.915856481486</v>
      </c>
      <c r="T2982" s="10">
        <f t="shared" si="281"/>
        <v>42240.083333333328</v>
      </c>
    </row>
    <row r="2983" spans="1:20" ht="42.6" hidden="1" customHeight="1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5">
        <f t="shared" si="276"/>
        <v>1.28925</v>
      </c>
      <c r="P2983" s="6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10">
        <f t="shared" si="280"/>
        <v>42225.559675925921</v>
      </c>
      <c r="T2983" s="10">
        <f t="shared" si="281"/>
        <v>42270.559675925921</v>
      </c>
    </row>
    <row r="2984" spans="1:20" ht="42.6" hidden="1" customHeight="1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5">
        <f t="shared" si="276"/>
        <v>1.0206</v>
      </c>
      <c r="P2984" s="6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10">
        <f t="shared" si="280"/>
        <v>42381.686840277776</v>
      </c>
      <c r="T2984" s="10">
        <f t="shared" si="281"/>
        <v>42411.686840277776</v>
      </c>
    </row>
    <row r="2985" spans="1:20" ht="42.6" hidden="1" customHeight="1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5">
        <f t="shared" si="276"/>
        <v>1.465395775862069</v>
      </c>
      <c r="P2985" s="6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10">
        <f t="shared" si="280"/>
        <v>41894.632361111115</v>
      </c>
      <c r="T2985" s="10">
        <f t="shared" si="281"/>
        <v>41954.674027777779</v>
      </c>
    </row>
    <row r="2986" spans="1:20" ht="42.6" hidden="1" customHeight="1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5">
        <f t="shared" si="276"/>
        <v>1.00352</v>
      </c>
      <c r="P2986" s="6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10">
        <f t="shared" si="280"/>
        <v>42576.278715277775</v>
      </c>
      <c r="T2986" s="10">
        <f t="shared" si="281"/>
        <v>42606.278715277775</v>
      </c>
    </row>
    <row r="2987" spans="1:20" ht="42.6" hidden="1" customHeight="1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5">
        <f t="shared" si="276"/>
        <v>1.2164999999999999</v>
      </c>
      <c r="P2987" s="6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10">
        <f t="shared" si="280"/>
        <v>42654.973703703698</v>
      </c>
      <c r="T2987" s="10">
        <f t="shared" si="281"/>
        <v>42674.166666666672</v>
      </c>
    </row>
    <row r="2988" spans="1:20" ht="42.6" hidden="1" customHeight="1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5">
        <f t="shared" si="276"/>
        <v>1.0549999999999999</v>
      </c>
      <c r="P2988" s="6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10">
        <f t="shared" si="280"/>
        <v>42431.500069444446</v>
      </c>
      <c r="T2988" s="10">
        <f t="shared" si="281"/>
        <v>42491.458402777775</v>
      </c>
    </row>
    <row r="2989" spans="1:20" ht="42.6" hidden="1" customHeight="1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5">
        <f t="shared" si="276"/>
        <v>1.1040080000000001</v>
      </c>
      <c r="P2989" s="6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10">
        <f t="shared" si="280"/>
        <v>42627.307303240741</v>
      </c>
      <c r="T2989" s="10">
        <f t="shared" si="281"/>
        <v>42656</v>
      </c>
    </row>
    <row r="2990" spans="1:20" ht="42.6" hidden="1" customHeight="1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5">
        <f t="shared" si="276"/>
        <v>1</v>
      </c>
      <c r="P2990" s="6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10">
        <f t="shared" si="280"/>
        <v>42511.362048611118</v>
      </c>
      <c r="T2990" s="10">
        <f t="shared" si="281"/>
        <v>42541.362048611118</v>
      </c>
    </row>
    <row r="2991" spans="1:20" ht="42.6" hidden="1" customHeight="1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5">
        <f t="shared" si="276"/>
        <v>1.76535</v>
      </c>
      <c r="P2991" s="6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10">
        <f t="shared" si="280"/>
        <v>42337.02039351852</v>
      </c>
      <c r="T2991" s="10">
        <f t="shared" si="281"/>
        <v>42359.207638888889</v>
      </c>
    </row>
    <row r="2992" spans="1:20" ht="42.6" hidden="1" customHeight="1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5">
        <f t="shared" si="276"/>
        <v>1</v>
      </c>
      <c r="P2992" s="6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10">
        <f t="shared" si="280"/>
        <v>42341.57430555555</v>
      </c>
      <c r="T2992" s="10">
        <f t="shared" si="281"/>
        <v>42376.57430555555</v>
      </c>
    </row>
    <row r="2993" spans="1:20" ht="42.6" hidden="1" customHeight="1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5">
        <f t="shared" si="276"/>
        <v>1.0329411764705883</v>
      </c>
      <c r="P2993" s="6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10">
        <f t="shared" si="280"/>
        <v>42740.837152777778</v>
      </c>
      <c r="T2993" s="10">
        <f t="shared" si="281"/>
        <v>42762.837152777778</v>
      </c>
    </row>
    <row r="2994" spans="1:20" ht="42.6" hidden="1" customHeight="1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5">
        <f t="shared" si="276"/>
        <v>1.0449999999999999</v>
      </c>
      <c r="P2994" s="6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10">
        <f t="shared" si="280"/>
        <v>42622.767476851848</v>
      </c>
      <c r="T2994" s="10">
        <f t="shared" si="281"/>
        <v>42652.767476851848</v>
      </c>
    </row>
    <row r="2995" spans="1:20" ht="42.6" hidden="1" customHeight="1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5">
        <f t="shared" si="276"/>
        <v>1.0029999999999999</v>
      </c>
      <c r="P2995" s="6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10">
        <f t="shared" si="280"/>
        <v>42390.838738425926</v>
      </c>
      <c r="T2995" s="10">
        <f t="shared" si="281"/>
        <v>42420.838738425926</v>
      </c>
    </row>
    <row r="2996" spans="1:20" ht="42.6" hidden="1" customHeight="1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5">
        <f t="shared" si="276"/>
        <v>4.577466666666667</v>
      </c>
      <c r="P2996" s="6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10">
        <f t="shared" si="280"/>
        <v>41885.478842592594</v>
      </c>
      <c r="T2996" s="10">
        <f t="shared" si="281"/>
        <v>41915.478842592594</v>
      </c>
    </row>
    <row r="2997" spans="1:20" ht="42.6" hidden="1" customHeight="1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5">
        <f t="shared" si="276"/>
        <v>1.0496000000000001</v>
      </c>
      <c r="P2997" s="6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10">
        <f t="shared" si="280"/>
        <v>42724.665173611109</v>
      </c>
      <c r="T2997" s="10">
        <f t="shared" si="281"/>
        <v>42754.665173611109</v>
      </c>
    </row>
    <row r="2998" spans="1:20" ht="42.6" hidden="1" customHeight="1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5">
        <f t="shared" si="276"/>
        <v>1.7194285714285715</v>
      </c>
      <c r="P2998" s="6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10">
        <f t="shared" si="280"/>
        <v>42090.912500000006</v>
      </c>
      <c r="T2998" s="10">
        <f t="shared" si="281"/>
        <v>42150.912500000006</v>
      </c>
    </row>
    <row r="2999" spans="1:20" ht="42.6" hidden="1" customHeight="1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5">
        <f t="shared" si="276"/>
        <v>1.0373000000000001</v>
      </c>
      <c r="P2999" s="6">
        <f t="shared" si="277"/>
        <v>90.2</v>
      </c>
      <c r="Q2999" t="str">
        <f t="shared" si="278"/>
        <v>theater</v>
      </c>
      <c r="R2999" t="str">
        <f t="shared" si="279"/>
        <v>spaces</v>
      </c>
      <c r="S2999" s="10">
        <f t="shared" si="280"/>
        <v>42775.733715277776</v>
      </c>
      <c r="T2999" s="10">
        <f t="shared" si="281"/>
        <v>42793.207638888889</v>
      </c>
    </row>
    <row r="3000" spans="1:20" ht="42.6" hidden="1" customHeight="1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5">
        <f t="shared" si="276"/>
        <v>1.0302899999999999</v>
      </c>
      <c r="P3000" s="6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10">
        <f t="shared" si="280"/>
        <v>41778.193622685183</v>
      </c>
      <c r="T3000" s="10">
        <f t="shared" si="281"/>
        <v>41806.184027777781</v>
      </c>
    </row>
    <row r="3001" spans="1:20" ht="42.6" hidden="1" customHeight="1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5">
        <f t="shared" si="276"/>
        <v>1.1888888888888889</v>
      </c>
      <c r="P3001" s="6">
        <f t="shared" si="277"/>
        <v>80.25</v>
      </c>
      <c r="Q3001" t="str">
        <f t="shared" si="278"/>
        <v>theater</v>
      </c>
      <c r="R3001" t="str">
        <f t="shared" si="279"/>
        <v>spaces</v>
      </c>
      <c r="S3001" s="10">
        <f t="shared" si="280"/>
        <v>42780.740277777775</v>
      </c>
      <c r="T3001" s="10">
        <f t="shared" si="281"/>
        <v>42795.083333333328</v>
      </c>
    </row>
    <row r="3002" spans="1:20" ht="42.6" hidden="1" customHeight="1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5">
        <f t="shared" si="276"/>
        <v>1</v>
      </c>
      <c r="P3002" s="6">
        <f t="shared" si="277"/>
        <v>62.5</v>
      </c>
      <c r="Q3002" t="str">
        <f t="shared" si="278"/>
        <v>theater</v>
      </c>
      <c r="R3002" t="str">
        <f t="shared" si="279"/>
        <v>spaces</v>
      </c>
      <c r="S3002" s="10">
        <f t="shared" si="280"/>
        <v>42752.827199074076</v>
      </c>
      <c r="T3002" s="10">
        <f t="shared" si="281"/>
        <v>42766.75</v>
      </c>
    </row>
    <row r="3003" spans="1:20" ht="42.6" hidden="1" customHeight="1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5">
        <f t="shared" si="276"/>
        <v>3.1869988910451896</v>
      </c>
      <c r="P3003" s="6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10">
        <f t="shared" si="280"/>
        <v>42534.895625000005</v>
      </c>
      <c r="T3003" s="10">
        <f t="shared" si="281"/>
        <v>42564.895625000005</v>
      </c>
    </row>
    <row r="3004" spans="1:20" ht="42.6" hidden="1" customHeight="1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5">
        <f t="shared" si="276"/>
        <v>1.0850614285714286</v>
      </c>
      <c r="P3004" s="6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10">
        <f t="shared" si="280"/>
        <v>41239.83625</v>
      </c>
      <c r="T3004" s="10">
        <f t="shared" si="281"/>
        <v>41269.83625</v>
      </c>
    </row>
    <row r="3005" spans="1:20" ht="42.6" hidden="1" customHeight="1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5">
        <f t="shared" si="276"/>
        <v>1.0116666666666667</v>
      </c>
      <c r="P3005" s="6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10">
        <f t="shared" si="280"/>
        <v>42398.849259259259</v>
      </c>
      <c r="T3005" s="10">
        <f t="shared" si="281"/>
        <v>42430.249305555553</v>
      </c>
    </row>
    <row r="3006" spans="1:20" ht="42.6" hidden="1" customHeight="1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5">
        <f t="shared" si="276"/>
        <v>1.12815</v>
      </c>
      <c r="P3006" s="6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10">
        <f t="shared" si="280"/>
        <v>41928.881064814814</v>
      </c>
      <c r="T3006" s="10">
        <f t="shared" si="281"/>
        <v>41958.922731481478</v>
      </c>
    </row>
    <row r="3007" spans="1:20" ht="42.6" hidden="1" customHeight="1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5">
        <f t="shared" si="276"/>
        <v>1.2049622641509434</v>
      </c>
      <c r="P3007" s="6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10">
        <f t="shared" si="280"/>
        <v>41888.674826388888</v>
      </c>
      <c r="T3007" s="10">
        <f t="shared" si="281"/>
        <v>41918.674826388888</v>
      </c>
    </row>
    <row r="3008" spans="1:20" ht="42.6" hidden="1" customHeight="1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5">
        <f t="shared" si="276"/>
        <v>1.0774999999999999</v>
      </c>
      <c r="P3008" s="6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10">
        <f t="shared" si="280"/>
        <v>41957.756840277783</v>
      </c>
      <c r="T3008" s="10">
        <f t="shared" si="281"/>
        <v>41987.756840277783</v>
      </c>
    </row>
    <row r="3009" spans="1:20" ht="42.6" hidden="1" customHeight="1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5">
        <f t="shared" si="276"/>
        <v>1.8</v>
      </c>
      <c r="P3009" s="6">
        <f t="shared" si="277"/>
        <v>54</v>
      </c>
      <c r="Q3009" t="str">
        <f t="shared" si="278"/>
        <v>theater</v>
      </c>
      <c r="R3009" t="str">
        <f t="shared" si="279"/>
        <v>spaces</v>
      </c>
      <c r="S3009" s="10">
        <f t="shared" si="280"/>
        <v>42098.216238425928</v>
      </c>
      <c r="T3009" s="10">
        <f t="shared" si="281"/>
        <v>42119.216238425928</v>
      </c>
    </row>
    <row r="3010" spans="1:20" ht="42.6" hidden="1" customHeight="1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5">
        <f t="shared" si="276"/>
        <v>1.0116666666666667</v>
      </c>
      <c r="P3010" s="6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10">
        <f t="shared" si="280"/>
        <v>42360.212025462963</v>
      </c>
      <c r="T3010" s="10">
        <f t="shared" si="281"/>
        <v>42390.212025462963</v>
      </c>
    </row>
    <row r="3011" spans="1:20" ht="42.6" hidden="1" customHeight="1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5">
        <f t="shared" ref="O3011:O3074" si="282">E3011/D3011</f>
        <v>1.19756</v>
      </c>
      <c r="P3011" s="6">
        <f t="shared" ref="P3011:P3074" si="283">E3011/L3011</f>
        <v>233.8984375</v>
      </c>
      <c r="Q3011" t="str">
        <f t="shared" ref="Q3011:Q3074" si="284">LEFT(N3011,(FIND("/",N3011))-1)</f>
        <v>theater</v>
      </c>
      <c r="R3011" t="str">
        <f t="shared" ref="R3011:R3074" si="285">RIGHT(N3011,LEN(N3011)-FIND("/",N3011))</f>
        <v>spaces</v>
      </c>
      <c r="S3011" s="10">
        <f t="shared" ref="S3011:S3074" si="286">(((J3011/60)/60)/24)+DATE(1970,1,1)</f>
        <v>41939.569907407407</v>
      </c>
      <c r="T3011" s="10">
        <f t="shared" ref="T3011:T3074" si="287">(((I3011/60)/60)/24)+DATE(1970,1,1)</f>
        <v>41969.611574074079</v>
      </c>
    </row>
    <row r="3012" spans="1:20" ht="42.6" hidden="1" customHeight="1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5">
        <f t="shared" si="282"/>
        <v>1.58</v>
      </c>
      <c r="P3012" s="6">
        <f t="shared" si="283"/>
        <v>158</v>
      </c>
      <c r="Q3012" t="str">
        <f t="shared" si="284"/>
        <v>theater</v>
      </c>
      <c r="R3012" t="str">
        <f t="shared" si="285"/>
        <v>spaces</v>
      </c>
      <c r="S3012" s="10">
        <f t="shared" si="286"/>
        <v>41996.832395833335</v>
      </c>
      <c r="T3012" s="10">
        <f t="shared" si="287"/>
        <v>42056.832395833335</v>
      </c>
    </row>
    <row r="3013" spans="1:20" ht="42.6" hidden="1" customHeight="1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5">
        <f t="shared" si="282"/>
        <v>1.2366666666666666</v>
      </c>
      <c r="P3013" s="6">
        <f t="shared" si="283"/>
        <v>14.84</v>
      </c>
      <c r="Q3013" t="str">
        <f t="shared" si="284"/>
        <v>theater</v>
      </c>
      <c r="R3013" t="str">
        <f t="shared" si="285"/>
        <v>spaces</v>
      </c>
      <c r="S3013" s="10">
        <f t="shared" si="286"/>
        <v>42334.468935185185</v>
      </c>
      <c r="T3013" s="10">
        <f t="shared" si="287"/>
        <v>42361.957638888889</v>
      </c>
    </row>
    <row r="3014" spans="1:20" ht="42.6" hidden="1" customHeight="1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5">
        <f t="shared" si="282"/>
        <v>1.1712499999999999</v>
      </c>
      <c r="P3014" s="6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10">
        <f t="shared" si="286"/>
        <v>42024.702893518523</v>
      </c>
      <c r="T3014" s="10">
        <f t="shared" si="287"/>
        <v>42045.702893518523</v>
      </c>
    </row>
    <row r="3015" spans="1:20" ht="42.6" hidden="1" customHeight="1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5">
        <f t="shared" si="282"/>
        <v>1.5696000000000001</v>
      </c>
      <c r="P3015" s="6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10">
        <f t="shared" si="286"/>
        <v>42146.836215277777</v>
      </c>
      <c r="T3015" s="10">
        <f t="shared" si="287"/>
        <v>42176.836215277777</v>
      </c>
    </row>
    <row r="3016" spans="1:20" ht="42.6" hidden="1" customHeight="1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5">
        <f t="shared" si="282"/>
        <v>1.13104</v>
      </c>
      <c r="P3016" s="6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10">
        <f t="shared" si="286"/>
        <v>41920.123611111114</v>
      </c>
      <c r="T3016" s="10">
        <f t="shared" si="287"/>
        <v>41948.208333333336</v>
      </c>
    </row>
    <row r="3017" spans="1:20" ht="42.6" hidden="1" customHeight="1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5">
        <f t="shared" si="282"/>
        <v>1.0317647058823529</v>
      </c>
      <c r="P3017" s="6">
        <f t="shared" si="283"/>
        <v>87.7</v>
      </c>
      <c r="Q3017" t="str">
        <f t="shared" si="284"/>
        <v>theater</v>
      </c>
      <c r="R3017" t="str">
        <f t="shared" si="285"/>
        <v>spaces</v>
      </c>
      <c r="S3017" s="10">
        <f t="shared" si="286"/>
        <v>41785.72729166667</v>
      </c>
      <c r="T3017" s="10">
        <f t="shared" si="287"/>
        <v>41801.166666666664</v>
      </c>
    </row>
    <row r="3018" spans="1:20" ht="42.6" hidden="1" customHeight="1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5">
        <f t="shared" si="282"/>
        <v>1.0261176470588236</v>
      </c>
      <c r="P3018" s="6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10">
        <f t="shared" si="286"/>
        <v>41778.548055555555</v>
      </c>
      <c r="T3018" s="10">
        <f t="shared" si="287"/>
        <v>41838.548055555555</v>
      </c>
    </row>
    <row r="3019" spans="1:20" ht="42.6" hidden="1" customHeight="1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5">
        <f t="shared" si="282"/>
        <v>1.0584090909090909</v>
      </c>
      <c r="P3019" s="6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10">
        <f t="shared" si="286"/>
        <v>41841.850034722222</v>
      </c>
      <c r="T3019" s="10">
        <f t="shared" si="287"/>
        <v>41871.850034722222</v>
      </c>
    </row>
    <row r="3020" spans="1:20" ht="42.6" hidden="1" customHeight="1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5">
        <f t="shared" si="282"/>
        <v>1.0071428571428571</v>
      </c>
      <c r="P3020" s="6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10">
        <f t="shared" si="286"/>
        <v>42163.29833333334</v>
      </c>
      <c r="T3020" s="10">
        <f t="shared" si="287"/>
        <v>42205.916666666672</v>
      </c>
    </row>
    <row r="3021" spans="1:20" ht="42.6" hidden="1" customHeight="1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5">
        <f t="shared" si="282"/>
        <v>1.2123333333333333</v>
      </c>
      <c r="P3021" s="6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10">
        <f t="shared" si="286"/>
        <v>41758.833564814813</v>
      </c>
      <c r="T3021" s="10">
        <f t="shared" si="287"/>
        <v>41786.125</v>
      </c>
    </row>
    <row r="3022" spans="1:20" ht="42.6" hidden="1" customHeight="1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5">
        <f t="shared" si="282"/>
        <v>1.0057142857142858</v>
      </c>
      <c r="P3022" s="6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10">
        <f t="shared" si="286"/>
        <v>42170.846446759257</v>
      </c>
      <c r="T3022" s="10">
        <f t="shared" si="287"/>
        <v>42230.846446759257</v>
      </c>
    </row>
    <row r="3023" spans="1:20" ht="42.6" hidden="1" customHeight="1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5">
        <f t="shared" si="282"/>
        <v>1.1602222222222223</v>
      </c>
      <c r="P3023" s="6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10">
        <f t="shared" si="286"/>
        <v>42660.618854166663</v>
      </c>
      <c r="T3023" s="10">
        <f t="shared" si="287"/>
        <v>42696.249305555553</v>
      </c>
    </row>
    <row r="3024" spans="1:20" ht="42.6" hidden="1" customHeight="1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5">
        <f t="shared" si="282"/>
        <v>1.0087999999999999</v>
      </c>
      <c r="P3024" s="6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10">
        <f t="shared" si="286"/>
        <v>42564.95380787037</v>
      </c>
      <c r="T3024" s="10">
        <f t="shared" si="287"/>
        <v>42609.95380787037</v>
      </c>
    </row>
    <row r="3025" spans="1:20" ht="42.6" hidden="1" customHeight="1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5">
        <f t="shared" si="282"/>
        <v>1.03</v>
      </c>
      <c r="P3025" s="6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10">
        <f t="shared" si="286"/>
        <v>42121.675763888896</v>
      </c>
      <c r="T3025" s="10">
        <f t="shared" si="287"/>
        <v>42166.675763888896</v>
      </c>
    </row>
    <row r="3026" spans="1:20" ht="42.6" hidden="1" customHeight="1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5">
        <f t="shared" si="282"/>
        <v>2.4641999999999999</v>
      </c>
      <c r="P3026" s="6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10">
        <f t="shared" si="286"/>
        <v>41158.993923611109</v>
      </c>
      <c r="T3026" s="10">
        <f t="shared" si="287"/>
        <v>41188.993923611109</v>
      </c>
    </row>
    <row r="3027" spans="1:20" ht="42.6" hidden="1" customHeight="1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5">
        <f t="shared" si="282"/>
        <v>3.0219999999999998</v>
      </c>
      <c r="P3027" s="6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10">
        <f t="shared" si="286"/>
        <v>41761.509409722225</v>
      </c>
      <c r="T3027" s="10">
        <f t="shared" si="287"/>
        <v>41789.666666666664</v>
      </c>
    </row>
    <row r="3028" spans="1:20" ht="42.6" hidden="1" customHeight="1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5">
        <f t="shared" si="282"/>
        <v>1.4333333333333333</v>
      </c>
      <c r="P3028" s="6">
        <f t="shared" si="283"/>
        <v>51.6</v>
      </c>
      <c r="Q3028" t="str">
        <f t="shared" si="284"/>
        <v>theater</v>
      </c>
      <c r="R3028" t="str">
        <f t="shared" si="285"/>
        <v>spaces</v>
      </c>
      <c r="S3028" s="10">
        <f t="shared" si="286"/>
        <v>42783.459398148145</v>
      </c>
      <c r="T3028" s="10">
        <f t="shared" si="287"/>
        <v>42797.459398148145</v>
      </c>
    </row>
    <row r="3029" spans="1:20" ht="42.6" hidden="1" customHeight="1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5">
        <f t="shared" si="282"/>
        <v>1.3144</v>
      </c>
      <c r="P3029" s="6">
        <f t="shared" si="283"/>
        <v>164.3</v>
      </c>
      <c r="Q3029" t="str">
        <f t="shared" si="284"/>
        <v>theater</v>
      </c>
      <c r="R3029" t="str">
        <f t="shared" si="285"/>
        <v>spaces</v>
      </c>
      <c r="S3029" s="10">
        <f t="shared" si="286"/>
        <v>42053.704293981486</v>
      </c>
      <c r="T3029" s="10">
        <f t="shared" si="287"/>
        <v>42083.662627314814</v>
      </c>
    </row>
    <row r="3030" spans="1:20" ht="42.6" hidden="1" customHeight="1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5">
        <f t="shared" si="282"/>
        <v>1.6801999999999999</v>
      </c>
      <c r="P3030" s="6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10">
        <f t="shared" si="286"/>
        <v>42567.264178240745</v>
      </c>
      <c r="T3030" s="10">
        <f t="shared" si="287"/>
        <v>42597.264178240745</v>
      </c>
    </row>
    <row r="3031" spans="1:20" ht="42.6" hidden="1" customHeight="1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5">
        <f t="shared" si="282"/>
        <v>1.0967666666666667</v>
      </c>
      <c r="P3031" s="6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10">
        <f t="shared" si="286"/>
        <v>41932.708877314813</v>
      </c>
      <c r="T3031" s="10">
        <f t="shared" si="287"/>
        <v>41961.190972222219</v>
      </c>
    </row>
    <row r="3032" spans="1:20" ht="42.6" hidden="1" customHeight="1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5">
        <f t="shared" si="282"/>
        <v>1.0668571428571429</v>
      </c>
      <c r="P3032" s="6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10">
        <f t="shared" si="286"/>
        <v>42233.747349537036</v>
      </c>
      <c r="T3032" s="10">
        <f t="shared" si="287"/>
        <v>42263.747349537036</v>
      </c>
    </row>
    <row r="3033" spans="1:20" ht="42.6" hidden="1" customHeight="1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5">
        <f t="shared" si="282"/>
        <v>1</v>
      </c>
      <c r="P3033" s="6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10">
        <f t="shared" si="286"/>
        <v>42597.882488425923</v>
      </c>
      <c r="T3033" s="10">
        <f t="shared" si="287"/>
        <v>42657.882488425923</v>
      </c>
    </row>
    <row r="3034" spans="1:20" ht="42.6" hidden="1" customHeight="1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5">
        <f t="shared" si="282"/>
        <v>1.272</v>
      </c>
      <c r="P3034" s="6">
        <f t="shared" si="283"/>
        <v>50.88</v>
      </c>
      <c r="Q3034" t="str">
        <f t="shared" si="284"/>
        <v>theater</v>
      </c>
      <c r="R3034" t="str">
        <f t="shared" si="285"/>
        <v>spaces</v>
      </c>
      <c r="S3034" s="10">
        <f t="shared" si="286"/>
        <v>42228.044664351852</v>
      </c>
      <c r="T3034" s="10">
        <f t="shared" si="287"/>
        <v>42258.044664351852</v>
      </c>
    </row>
    <row r="3035" spans="1:20" ht="42.6" hidden="1" customHeight="1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5">
        <f t="shared" si="282"/>
        <v>1.4653333333333334</v>
      </c>
      <c r="P3035" s="6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10">
        <f t="shared" si="286"/>
        <v>42570.110243055555</v>
      </c>
      <c r="T3035" s="10">
        <f t="shared" si="287"/>
        <v>42600.110243055555</v>
      </c>
    </row>
    <row r="3036" spans="1:20" ht="42.6" hidden="1" customHeight="1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5">
        <f t="shared" si="282"/>
        <v>1.1253599999999999</v>
      </c>
      <c r="P3036" s="6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10">
        <f t="shared" si="286"/>
        <v>42644.535358796296</v>
      </c>
      <c r="T3036" s="10">
        <f t="shared" si="287"/>
        <v>42675.165972222225</v>
      </c>
    </row>
    <row r="3037" spans="1:20" ht="42.6" hidden="1" customHeight="1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5">
        <f t="shared" si="282"/>
        <v>1.0878684000000001</v>
      </c>
      <c r="P3037" s="6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10">
        <f t="shared" si="286"/>
        <v>41368.560289351852</v>
      </c>
      <c r="T3037" s="10">
        <f t="shared" si="287"/>
        <v>41398.560289351852</v>
      </c>
    </row>
    <row r="3038" spans="1:20" ht="42.6" hidden="1" customHeight="1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5">
        <f t="shared" si="282"/>
        <v>1.26732</v>
      </c>
      <c r="P3038" s="6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10">
        <f t="shared" si="286"/>
        <v>41466.785231481481</v>
      </c>
      <c r="T3038" s="10">
        <f t="shared" si="287"/>
        <v>41502.499305555553</v>
      </c>
    </row>
    <row r="3039" spans="1:20" ht="42.6" hidden="1" customHeight="1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5">
        <f t="shared" si="282"/>
        <v>2.1320000000000001</v>
      </c>
      <c r="P3039" s="6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10">
        <f t="shared" si="286"/>
        <v>40378.893206018518</v>
      </c>
      <c r="T3039" s="10">
        <f t="shared" si="287"/>
        <v>40453.207638888889</v>
      </c>
    </row>
    <row r="3040" spans="1:20" ht="42.6" hidden="1" customHeight="1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5">
        <f t="shared" si="282"/>
        <v>1.0049999999999999</v>
      </c>
      <c r="P3040" s="6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10">
        <f t="shared" si="286"/>
        <v>42373.252280092594</v>
      </c>
      <c r="T3040" s="10">
        <f t="shared" si="287"/>
        <v>42433.252280092594</v>
      </c>
    </row>
    <row r="3041" spans="1:20" ht="42.6" hidden="1" customHeight="1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5">
        <f t="shared" si="282"/>
        <v>1.0871389999999999</v>
      </c>
      <c r="P3041" s="6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10">
        <f t="shared" si="286"/>
        <v>41610.794421296298</v>
      </c>
      <c r="T3041" s="10">
        <f t="shared" si="287"/>
        <v>41637.332638888889</v>
      </c>
    </row>
    <row r="3042" spans="1:20" ht="42.6" hidden="1" customHeight="1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5">
        <f t="shared" si="282"/>
        <v>1.075</v>
      </c>
      <c r="P3042" s="6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10">
        <f t="shared" si="286"/>
        <v>42177.791909722218</v>
      </c>
      <c r="T3042" s="10">
        <f t="shared" si="287"/>
        <v>42181.958333333328</v>
      </c>
    </row>
    <row r="3043" spans="1:20" ht="42.6" hidden="1" customHeight="1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5">
        <f t="shared" si="282"/>
        <v>1.1048192771084338</v>
      </c>
      <c r="P3043" s="6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10">
        <f t="shared" si="286"/>
        <v>42359.868611111116</v>
      </c>
      <c r="T3043" s="10">
        <f t="shared" si="287"/>
        <v>42389.868611111116</v>
      </c>
    </row>
    <row r="3044" spans="1:20" ht="42.6" hidden="1" customHeight="1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5">
        <f t="shared" si="282"/>
        <v>1.28</v>
      </c>
      <c r="P3044" s="6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10">
        <f t="shared" si="286"/>
        <v>42253.688043981485</v>
      </c>
      <c r="T3044" s="10">
        <f t="shared" si="287"/>
        <v>42283.688043981485</v>
      </c>
    </row>
    <row r="3045" spans="1:20" ht="42.6" hidden="1" customHeight="1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5">
        <f t="shared" si="282"/>
        <v>1.1000666666666667</v>
      </c>
      <c r="P3045" s="6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10">
        <f t="shared" si="286"/>
        <v>42083.070590277777</v>
      </c>
      <c r="T3045" s="10">
        <f t="shared" si="287"/>
        <v>42110.118055555555</v>
      </c>
    </row>
    <row r="3046" spans="1:20" ht="42.6" hidden="1" customHeight="1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5">
        <f t="shared" si="282"/>
        <v>1.0934166666666667</v>
      </c>
      <c r="P3046" s="6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10">
        <f t="shared" si="286"/>
        <v>42387.7268287037</v>
      </c>
      <c r="T3046" s="10">
        <f t="shared" si="287"/>
        <v>42402.7268287037</v>
      </c>
    </row>
    <row r="3047" spans="1:20" ht="42.6" hidden="1" customHeight="1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5">
        <f t="shared" si="282"/>
        <v>1.3270650000000002</v>
      </c>
      <c r="P3047" s="6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10">
        <f t="shared" si="286"/>
        <v>41843.155729166669</v>
      </c>
      <c r="T3047" s="10">
        <f t="shared" si="287"/>
        <v>41873.155729166669</v>
      </c>
    </row>
    <row r="3048" spans="1:20" ht="42.6" hidden="1" customHeight="1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5">
        <f t="shared" si="282"/>
        <v>1.9084810126582279</v>
      </c>
      <c r="P3048" s="6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10">
        <f t="shared" si="286"/>
        <v>41862.803078703706</v>
      </c>
      <c r="T3048" s="10">
        <f t="shared" si="287"/>
        <v>41892.202777777777</v>
      </c>
    </row>
    <row r="3049" spans="1:20" ht="42.6" hidden="1" customHeight="1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5">
        <f t="shared" si="282"/>
        <v>1.49</v>
      </c>
      <c r="P3049" s="6">
        <f t="shared" si="283"/>
        <v>37.25</v>
      </c>
      <c r="Q3049" t="str">
        <f t="shared" si="284"/>
        <v>theater</v>
      </c>
      <c r="R3049" t="str">
        <f t="shared" si="285"/>
        <v>spaces</v>
      </c>
      <c r="S3049" s="10">
        <f t="shared" si="286"/>
        <v>42443.989050925928</v>
      </c>
      <c r="T3049" s="10">
        <f t="shared" si="287"/>
        <v>42487.552777777775</v>
      </c>
    </row>
    <row r="3050" spans="1:20" ht="42.6" hidden="1" customHeight="1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5">
        <f t="shared" si="282"/>
        <v>1.6639999999999999</v>
      </c>
      <c r="P3050" s="6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10">
        <f t="shared" si="286"/>
        <v>41975.901180555549</v>
      </c>
      <c r="T3050" s="10">
        <f t="shared" si="287"/>
        <v>42004.890277777777</v>
      </c>
    </row>
    <row r="3051" spans="1:20" ht="42.6" hidden="1" customHeight="1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5">
        <f t="shared" si="282"/>
        <v>1.0666666666666667</v>
      </c>
      <c r="P3051" s="6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10">
        <f t="shared" si="286"/>
        <v>42139.014525462961</v>
      </c>
      <c r="T3051" s="10">
        <f t="shared" si="287"/>
        <v>42169.014525462961</v>
      </c>
    </row>
    <row r="3052" spans="1:20" ht="42.6" hidden="1" customHeight="1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5">
        <f t="shared" si="282"/>
        <v>1.06</v>
      </c>
      <c r="P3052" s="6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10">
        <f t="shared" si="286"/>
        <v>42465.16851851852</v>
      </c>
      <c r="T3052" s="10">
        <f t="shared" si="287"/>
        <v>42495.16851851852</v>
      </c>
    </row>
    <row r="3053" spans="1:20" ht="42.6" customHeight="1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5">
        <f t="shared" si="282"/>
        <v>0.23628571428571429</v>
      </c>
      <c r="P3053" s="6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0">
        <f t="shared" si="286"/>
        <v>42744.416030092587</v>
      </c>
      <c r="T3053" s="10">
        <f t="shared" si="287"/>
        <v>42774.416030092587</v>
      </c>
    </row>
    <row r="3054" spans="1:20" ht="42.6" customHeight="1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5">
        <f t="shared" si="282"/>
        <v>1.5E-3</v>
      </c>
      <c r="P3054" s="6">
        <f t="shared" si="283"/>
        <v>37.5</v>
      </c>
      <c r="Q3054" t="str">
        <f t="shared" si="284"/>
        <v>theater</v>
      </c>
      <c r="R3054" t="str">
        <f t="shared" si="285"/>
        <v>spaces</v>
      </c>
      <c r="S3054" s="10">
        <f t="shared" si="286"/>
        <v>42122.670069444444</v>
      </c>
      <c r="T3054" s="10">
        <f t="shared" si="287"/>
        <v>42152.665972222225</v>
      </c>
    </row>
    <row r="3055" spans="1:20" ht="42.6" customHeight="1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5">
        <f t="shared" si="282"/>
        <v>4.0000000000000001E-3</v>
      </c>
      <c r="P3055" s="6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0">
        <f t="shared" si="286"/>
        <v>41862.761724537035</v>
      </c>
      <c r="T3055" s="10">
        <f t="shared" si="287"/>
        <v>41914.165972222225</v>
      </c>
    </row>
    <row r="3056" spans="1:20" ht="42.6" customHeight="1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5">
        <f t="shared" si="282"/>
        <v>0</v>
      </c>
      <c r="P3056" s="6" t="e">
        <f t="shared" si="283"/>
        <v>#DIV/0!</v>
      </c>
      <c r="Q3056" t="str">
        <f t="shared" si="284"/>
        <v>theater</v>
      </c>
      <c r="R3056" t="str">
        <f t="shared" si="285"/>
        <v>spaces</v>
      </c>
      <c r="S3056" s="10">
        <f t="shared" si="286"/>
        <v>42027.832800925928</v>
      </c>
      <c r="T3056" s="10">
        <f t="shared" si="287"/>
        <v>42065.044444444444</v>
      </c>
    </row>
    <row r="3057" spans="1:20" ht="42.6" customHeight="1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5">
        <f t="shared" si="282"/>
        <v>5.0000000000000002E-5</v>
      </c>
      <c r="P3057" s="6">
        <f t="shared" si="283"/>
        <v>1</v>
      </c>
      <c r="Q3057" t="str">
        <f t="shared" si="284"/>
        <v>theater</v>
      </c>
      <c r="R3057" t="str">
        <f t="shared" si="285"/>
        <v>spaces</v>
      </c>
      <c r="S3057" s="10">
        <f t="shared" si="286"/>
        <v>41953.95821759259</v>
      </c>
      <c r="T3057" s="10">
        <f t="shared" si="287"/>
        <v>42013.95821759259</v>
      </c>
    </row>
    <row r="3058" spans="1:20" ht="42.6" customHeight="1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5">
        <f t="shared" si="282"/>
        <v>0</v>
      </c>
      <c r="P3058" s="6" t="e">
        <f t="shared" si="283"/>
        <v>#DIV/0!</v>
      </c>
      <c r="Q3058" t="str">
        <f t="shared" si="284"/>
        <v>theater</v>
      </c>
      <c r="R3058" t="str">
        <f t="shared" si="285"/>
        <v>spaces</v>
      </c>
      <c r="S3058" s="10">
        <f t="shared" si="286"/>
        <v>41851.636388888888</v>
      </c>
      <c r="T3058" s="10">
        <f t="shared" si="287"/>
        <v>41911.636388888888</v>
      </c>
    </row>
    <row r="3059" spans="1:20" ht="42.6" customHeight="1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5">
        <f t="shared" si="282"/>
        <v>0</v>
      </c>
      <c r="P3059" s="6" t="e">
        <f t="shared" si="283"/>
        <v>#DIV/0!</v>
      </c>
      <c r="Q3059" t="str">
        <f t="shared" si="284"/>
        <v>theater</v>
      </c>
      <c r="R3059" t="str">
        <f t="shared" si="285"/>
        <v>spaces</v>
      </c>
      <c r="S3059" s="10">
        <f t="shared" si="286"/>
        <v>42433.650590277779</v>
      </c>
      <c r="T3059" s="10">
        <f t="shared" si="287"/>
        <v>42463.608923611115</v>
      </c>
    </row>
    <row r="3060" spans="1:20" ht="42.6" customHeight="1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5">
        <f t="shared" si="282"/>
        <v>1.6666666666666666E-4</v>
      </c>
      <c r="P3060" s="6">
        <f t="shared" si="283"/>
        <v>1</v>
      </c>
      <c r="Q3060" t="str">
        <f t="shared" si="284"/>
        <v>theater</v>
      </c>
      <c r="R3060" t="str">
        <f t="shared" si="285"/>
        <v>spaces</v>
      </c>
      <c r="S3060" s="10">
        <f t="shared" si="286"/>
        <v>42460.374305555553</v>
      </c>
      <c r="T3060" s="10">
        <f t="shared" si="287"/>
        <v>42510.374305555553</v>
      </c>
    </row>
    <row r="3061" spans="1:20" ht="42.6" customHeight="1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5">
        <f t="shared" si="282"/>
        <v>3.0066666666666665E-2</v>
      </c>
      <c r="P3061" s="6">
        <f t="shared" si="283"/>
        <v>41</v>
      </c>
      <c r="Q3061" t="str">
        <f t="shared" si="284"/>
        <v>theater</v>
      </c>
      <c r="R3061" t="str">
        <f t="shared" si="285"/>
        <v>spaces</v>
      </c>
      <c r="S3061" s="10">
        <f t="shared" si="286"/>
        <v>41829.935717592591</v>
      </c>
      <c r="T3061" s="10">
        <f t="shared" si="287"/>
        <v>41859.935717592591</v>
      </c>
    </row>
    <row r="3062" spans="1:20" ht="42.6" customHeight="1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5">
        <f t="shared" si="282"/>
        <v>1.5227272727272728E-3</v>
      </c>
      <c r="P3062" s="6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0">
        <f t="shared" si="286"/>
        <v>42245.274699074071</v>
      </c>
      <c r="T3062" s="10">
        <f t="shared" si="287"/>
        <v>42275.274699074071</v>
      </c>
    </row>
    <row r="3063" spans="1:20" ht="42.6" customHeight="1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5">
        <f t="shared" si="282"/>
        <v>0</v>
      </c>
      <c r="P3063" s="6" t="e">
        <f t="shared" si="283"/>
        <v>#DIV/0!</v>
      </c>
      <c r="Q3063" t="str">
        <f t="shared" si="284"/>
        <v>theater</v>
      </c>
      <c r="R3063" t="str">
        <f t="shared" si="285"/>
        <v>spaces</v>
      </c>
      <c r="S3063" s="10">
        <f t="shared" si="286"/>
        <v>41834.784120370372</v>
      </c>
      <c r="T3063" s="10">
        <f t="shared" si="287"/>
        <v>41864.784120370372</v>
      </c>
    </row>
    <row r="3064" spans="1:20" ht="42.6" customHeight="1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5">
        <f t="shared" si="282"/>
        <v>0.66839999999999999</v>
      </c>
      <c r="P3064" s="6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0">
        <f t="shared" si="286"/>
        <v>42248.535787037035</v>
      </c>
      <c r="T3064" s="10">
        <f t="shared" si="287"/>
        <v>42277.75</v>
      </c>
    </row>
    <row r="3065" spans="1:20" ht="42.6" customHeight="1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5">
        <f t="shared" si="282"/>
        <v>0.19566666666666666</v>
      </c>
      <c r="P3065" s="6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0">
        <f t="shared" si="286"/>
        <v>42630.922893518517</v>
      </c>
      <c r="T3065" s="10">
        <f t="shared" si="287"/>
        <v>42665.922893518517</v>
      </c>
    </row>
    <row r="3066" spans="1:20" ht="42.6" customHeight="1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5">
        <f t="shared" si="282"/>
        <v>0.11294666666666667</v>
      </c>
      <c r="P3066" s="6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0">
        <f t="shared" si="286"/>
        <v>42299.130162037036</v>
      </c>
      <c r="T3066" s="10">
        <f t="shared" si="287"/>
        <v>42330.290972222225</v>
      </c>
    </row>
    <row r="3067" spans="1:20" ht="42.6" customHeight="1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5">
        <f t="shared" si="282"/>
        <v>4.0000000000000002E-4</v>
      </c>
      <c r="P3067" s="6">
        <f t="shared" si="283"/>
        <v>5</v>
      </c>
      <c r="Q3067" t="str">
        <f t="shared" si="284"/>
        <v>theater</v>
      </c>
      <c r="R3067" t="str">
        <f t="shared" si="285"/>
        <v>spaces</v>
      </c>
      <c r="S3067" s="10">
        <f t="shared" si="286"/>
        <v>41825.055231481485</v>
      </c>
      <c r="T3067" s="10">
        <f t="shared" si="287"/>
        <v>41850.055231481485</v>
      </c>
    </row>
    <row r="3068" spans="1:20" ht="42.6" customHeight="1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5">
        <f t="shared" si="282"/>
        <v>0.11985714285714286</v>
      </c>
      <c r="P3068" s="6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0">
        <f t="shared" si="286"/>
        <v>42531.228437500002</v>
      </c>
      <c r="T3068" s="10">
        <f t="shared" si="287"/>
        <v>42561.228437500002</v>
      </c>
    </row>
    <row r="3069" spans="1:20" ht="42.6" customHeight="1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5">
        <f t="shared" si="282"/>
        <v>2.5000000000000001E-2</v>
      </c>
      <c r="P3069" s="6">
        <f t="shared" si="283"/>
        <v>200</v>
      </c>
      <c r="Q3069" t="str">
        <f t="shared" si="284"/>
        <v>theater</v>
      </c>
      <c r="R3069" t="str">
        <f t="shared" si="285"/>
        <v>spaces</v>
      </c>
      <c r="S3069" s="10">
        <f t="shared" si="286"/>
        <v>42226.938414351855</v>
      </c>
      <c r="T3069" s="10">
        <f t="shared" si="287"/>
        <v>42256.938414351855</v>
      </c>
    </row>
    <row r="3070" spans="1:20" ht="42.6" customHeight="1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5">
        <f t="shared" si="282"/>
        <v>6.9999999999999999E-4</v>
      </c>
      <c r="P3070" s="6">
        <f t="shared" si="283"/>
        <v>87.5</v>
      </c>
      <c r="Q3070" t="str">
        <f t="shared" si="284"/>
        <v>theater</v>
      </c>
      <c r="R3070" t="str">
        <f t="shared" si="285"/>
        <v>spaces</v>
      </c>
      <c r="S3070" s="10">
        <f t="shared" si="286"/>
        <v>42263.691574074073</v>
      </c>
      <c r="T3070" s="10">
        <f t="shared" si="287"/>
        <v>42293.691574074073</v>
      </c>
    </row>
    <row r="3071" spans="1:20" ht="42.6" customHeight="1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5">
        <f t="shared" si="282"/>
        <v>0.14099999999999999</v>
      </c>
      <c r="P3071" s="6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0">
        <f t="shared" si="286"/>
        <v>41957.833726851852</v>
      </c>
      <c r="T3071" s="10">
        <f t="shared" si="287"/>
        <v>41987.833726851852</v>
      </c>
    </row>
    <row r="3072" spans="1:20" ht="42.6" customHeight="1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5">
        <f t="shared" si="282"/>
        <v>3.3399999999999999E-2</v>
      </c>
      <c r="P3072" s="6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0">
        <f t="shared" si="286"/>
        <v>42690.733437499999</v>
      </c>
      <c r="T3072" s="10">
        <f t="shared" si="287"/>
        <v>42711.733437499999</v>
      </c>
    </row>
    <row r="3073" spans="1:20" ht="42.6" customHeight="1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5">
        <f t="shared" si="282"/>
        <v>0.59775</v>
      </c>
      <c r="P3073" s="6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0">
        <f t="shared" si="286"/>
        <v>42097.732418981483</v>
      </c>
      <c r="T3073" s="10">
        <f t="shared" si="287"/>
        <v>42115.249305555553</v>
      </c>
    </row>
    <row r="3074" spans="1:20" ht="42.6" customHeight="1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5">
        <f t="shared" si="282"/>
        <v>1.6666666666666666E-4</v>
      </c>
      <c r="P3074" s="6">
        <f t="shared" si="283"/>
        <v>1</v>
      </c>
      <c r="Q3074" t="str">
        <f t="shared" si="284"/>
        <v>theater</v>
      </c>
      <c r="R3074" t="str">
        <f t="shared" si="285"/>
        <v>spaces</v>
      </c>
      <c r="S3074" s="10">
        <f t="shared" si="286"/>
        <v>42658.690532407403</v>
      </c>
      <c r="T3074" s="10">
        <f t="shared" si="287"/>
        <v>42673.073611111111</v>
      </c>
    </row>
    <row r="3075" spans="1:20" ht="42.6" customHeight="1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5">
        <f t="shared" ref="O3075:O3138" si="288">E3075/D3075</f>
        <v>2.3035714285714285E-4</v>
      </c>
      <c r="P3075" s="6">
        <f t="shared" ref="P3075:P3138" si="289">E3075/L3075</f>
        <v>92.142857142857139</v>
      </c>
      <c r="Q3075" t="str">
        <f t="shared" ref="Q3075:Q3138" si="290">LEFT(N3075,(FIND("/",N3075))-1)</f>
        <v>theater</v>
      </c>
      <c r="R3075" t="str">
        <f t="shared" ref="R3075:R3138" si="291">RIGHT(N3075,LEN(N3075)-FIND("/",N3075))</f>
        <v>spaces</v>
      </c>
      <c r="S3075" s="10">
        <f t="shared" ref="S3075:S3138" si="292">(((J3075/60)/60)/24)+DATE(1970,1,1)</f>
        <v>42111.684027777781</v>
      </c>
      <c r="T3075" s="10">
        <f t="shared" ref="T3075:T3138" si="293">(((I3075/60)/60)/24)+DATE(1970,1,1)</f>
        <v>42169.804861111115</v>
      </c>
    </row>
    <row r="3076" spans="1:20" ht="42.6" customHeight="1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5">
        <f t="shared" si="288"/>
        <v>8.8000000000000003E-4</v>
      </c>
      <c r="P3076" s="6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0">
        <f t="shared" si="292"/>
        <v>42409.571284722217</v>
      </c>
      <c r="T3076" s="10">
        <f t="shared" si="293"/>
        <v>42439.571284722217</v>
      </c>
    </row>
    <row r="3077" spans="1:20" ht="42.6" customHeight="1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5">
        <f t="shared" si="288"/>
        <v>8.6400000000000005E-2</v>
      </c>
      <c r="P3077" s="6">
        <f t="shared" si="289"/>
        <v>64.8</v>
      </c>
      <c r="Q3077" t="str">
        <f t="shared" si="290"/>
        <v>theater</v>
      </c>
      <c r="R3077" t="str">
        <f t="shared" si="291"/>
        <v>spaces</v>
      </c>
      <c r="S3077" s="10">
        <f t="shared" si="292"/>
        <v>42551.102314814809</v>
      </c>
      <c r="T3077" s="10">
        <f t="shared" si="293"/>
        <v>42601.102314814809</v>
      </c>
    </row>
    <row r="3078" spans="1:20" ht="42.6" customHeight="1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5">
        <f t="shared" si="288"/>
        <v>0.15060000000000001</v>
      </c>
      <c r="P3078" s="6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0">
        <f t="shared" si="292"/>
        <v>42226.651886574073</v>
      </c>
      <c r="T3078" s="10">
        <f t="shared" si="293"/>
        <v>42286.651886574073</v>
      </c>
    </row>
    <row r="3079" spans="1:20" ht="42.6" customHeight="1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5">
        <f t="shared" si="288"/>
        <v>4.7727272727272731E-3</v>
      </c>
      <c r="P3079" s="6">
        <f t="shared" si="289"/>
        <v>52.5</v>
      </c>
      <c r="Q3079" t="str">
        <f t="shared" si="290"/>
        <v>theater</v>
      </c>
      <c r="R3079" t="str">
        <f t="shared" si="291"/>
        <v>spaces</v>
      </c>
      <c r="S3079" s="10">
        <f t="shared" si="292"/>
        <v>42766.956921296296</v>
      </c>
      <c r="T3079" s="10">
        <f t="shared" si="293"/>
        <v>42796.956921296296</v>
      </c>
    </row>
    <row r="3080" spans="1:20" ht="42.6" customHeight="1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5">
        <f t="shared" si="288"/>
        <v>1.1833333333333333E-3</v>
      </c>
      <c r="P3080" s="6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0">
        <f t="shared" si="292"/>
        <v>42031.138831018514</v>
      </c>
      <c r="T3080" s="10">
        <f t="shared" si="293"/>
        <v>42061.138831018514</v>
      </c>
    </row>
    <row r="3081" spans="1:20" ht="42.6" customHeight="1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5">
        <f t="shared" si="288"/>
        <v>8.4173998587352451E-3</v>
      </c>
      <c r="P3081" s="6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0">
        <f t="shared" si="292"/>
        <v>42055.713368055556</v>
      </c>
      <c r="T3081" s="10">
        <f t="shared" si="293"/>
        <v>42085.671701388885</v>
      </c>
    </row>
    <row r="3082" spans="1:20" ht="42.6" customHeight="1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5">
        <f t="shared" si="288"/>
        <v>1.8799999999999999E-4</v>
      </c>
      <c r="P3082" s="6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0">
        <f t="shared" si="292"/>
        <v>41940.028287037036</v>
      </c>
      <c r="T3082" s="10">
        <f t="shared" si="293"/>
        <v>42000.0699537037</v>
      </c>
    </row>
    <row r="3083" spans="1:20" ht="42.6" customHeight="1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5">
        <f t="shared" si="288"/>
        <v>2.1029999999999998E-3</v>
      </c>
      <c r="P3083" s="6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0">
        <f t="shared" si="292"/>
        <v>42237.181608796294</v>
      </c>
      <c r="T3083" s="10">
        <f t="shared" si="293"/>
        <v>42267.181608796294</v>
      </c>
    </row>
    <row r="3084" spans="1:20" ht="42.6" customHeight="1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5">
        <f t="shared" si="288"/>
        <v>0</v>
      </c>
      <c r="P3084" s="6" t="e">
        <f t="shared" si="289"/>
        <v>#DIV/0!</v>
      </c>
      <c r="Q3084" t="str">
        <f t="shared" si="290"/>
        <v>theater</v>
      </c>
      <c r="R3084" t="str">
        <f t="shared" si="291"/>
        <v>spaces</v>
      </c>
      <c r="S3084" s="10">
        <f t="shared" si="292"/>
        <v>42293.922986111109</v>
      </c>
      <c r="T3084" s="10">
        <f t="shared" si="293"/>
        <v>42323.96465277778</v>
      </c>
    </row>
    <row r="3085" spans="1:20" ht="42.6" customHeight="1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5">
        <f t="shared" si="288"/>
        <v>2.8E-3</v>
      </c>
      <c r="P3085" s="6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0">
        <f t="shared" si="292"/>
        <v>41853.563402777778</v>
      </c>
      <c r="T3085" s="10">
        <f t="shared" si="293"/>
        <v>41883.208333333336</v>
      </c>
    </row>
    <row r="3086" spans="1:20" ht="42.6" customHeight="1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5">
        <f t="shared" si="288"/>
        <v>0.11579206701157921</v>
      </c>
      <c r="P3086" s="6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0">
        <f t="shared" si="292"/>
        <v>42100.723738425921</v>
      </c>
      <c r="T3086" s="10">
        <f t="shared" si="293"/>
        <v>42129.783333333333</v>
      </c>
    </row>
    <row r="3087" spans="1:20" ht="42.6" customHeight="1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5">
        <f t="shared" si="288"/>
        <v>2.4400000000000002E-2</v>
      </c>
      <c r="P3087" s="6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0">
        <f t="shared" si="292"/>
        <v>42246.883784722217</v>
      </c>
      <c r="T3087" s="10">
        <f t="shared" si="293"/>
        <v>42276.883784722217</v>
      </c>
    </row>
    <row r="3088" spans="1:20" ht="42.6" customHeight="1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5">
        <f t="shared" si="288"/>
        <v>2.5000000000000001E-3</v>
      </c>
      <c r="P3088" s="6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0">
        <f t="shared" si="292"/>
        <v>42173.67082175926</v>
      </c>
      <c r="T3088" s="10">
        <f t="shared" si="293"/>
        <v>42233.67082175926</v>
      </c>
    </row>
    <row r="3089" spans="1:20" ht="42.6" customHeight="1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5">
        <f t="shared" si="288"/>
        <v>6.2500000000000003E-3</v>
      </c>
      <c r="P3089" s="6">
        <f t="shared" si="289"/>
        <v>62.5</v>
      </c>
      <c r="Q3089" t="str">
        <f t="shared" si="290"/>
        <v>theater</v>
      </c>
      <c r="R3089" t="str">
        <f t="shared" si="291"/>
        <v>spaces</v>
      </c>
      <c r="S3089" s="10">
        <f t="shared" si="292"/>
        <v>42665.150347222225</v>
      </c>
      <c r="T3089" s="10">
        <f t="shared" si="293"/>
        <v>42725.192013888889</v>
      </c>
    </row>
    <row r="3090" spans="1:20" ht="42.6" customHeight="1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5">
        <f t="shared" si="288"/>
        <v>1.9384615384615384E-3</v>
      </c>
      <c r="P3090" s="6">
        <f t="shared" si="289"/>
        <v>42</v>
      </c>
      <c r="Q3090" t="str">
        <f t="shared" si="290"/>
        <v>theater</v>
      </c>
      <c r="R3090" t="str">
        <f t="shared" si="291"/>
        <v>spaces</v>
      </c>
      <c r="S3090" s="10">
        <f t="shared" si="292"/>
        <v>41981.57230324074</v>
      </c>
      <c r="T3090" s="10">
        <f t="shared" si="293"/>
        <v>42012.570138888885</v>
      </c>
    </row>
    <row r="3091" spans="1:20" ht="42.6" customHeight="1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5">
        <f t="shared" si="288"/>
        <v>0.23416000000000001</v>
      </c>
      <c r="P3091" s="6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0">
        <f t="shared" si="292"/>
        <v>42528.542627314819</v>
      </c>
      <c r="T3091" s="10">
        <f t="shared" si="293"/>
        <v>42560.082638888889</v>
      </c>
    </row>
    <row r="3092" spans="1:20" ht="42.6" customHeight="1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5">
        <f t="shared" si="288"/>
        <v>5.080888888888889E-2</v>
      </c>
      <c r="P3092" s="6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0">
        <f t="shared" si="292"/>
        <v>42065.818807870368</v>
      </c>
      <c r="T3092" s="10">
        <f t="shared" si="293"/>
        <v>42125.777141203704</v>
      </c>
    </row>
    <row r="3093" spans="1:20" ht="42.6" customHeight="1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5">
        <f t="shared" si="288"/>
        <v>0.15920000000000001</v>
      </c>
      <c r="P3093" s="6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0">
        <f t="shared" si="292"/>
        <v>42566.948414351849</v>
      </c>
      <c r="T3093" s="10">
        <f t="shared" si="293"/>
        <v>42596.948414351849</v>
      </c>
    </row>
    <row r="3094" spans="1:20" ht="42.6" customHeight="1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5">
        <f t="shared" si="288"/>
        <v>1.1831900000000001E-2</v>
      </c>
      <c r="P3094" s="6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0">
        <f t="shared" si="292"/>
        <v>42255.619351851856</v>
      </c>
      <c r="T3094" s="10">
        <f t="shared" si="293"/>
        <v>42292.916666666672</v>
      </c>
    </row>
    <row r="3095" spans="1:20" ht="42.6" customHeight="1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5">
        <f t="shared" si="288"/>
        <v>0.22750000000000001</v>
      </c>
      <c r="P3095" s="6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0">
        <f t="shared" si="292"/>
        <v>41760.909039351849</v>
      </c>
      <c r="T3095" s="10">
        <f t="shared" si="293"/>
        <v>41791.165972222225</v>
      </c>
    </row>
    <row r="3096" spans="1:20" ht="42.6" customHeight="1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5">
        <f t="shared" si="288"/>
        <v>2.5000000000000001E-4</v>
      </c>
      <c r="P3096" s="6">
        <f t="shared" si="289"/>
        <v>25</v>
      </c>
      <c r="Q3096" t="str">
        <f t="shared" si="290"/>
        <v>theater</v>
      </c>
      <c r="R3096" t="str">
        <f t="shared" si="291"/>
        <v>spaces</v>
      </c>
      <c r="S3096" s="10">
        <f t="shared" si="292"/>
        <v>42207.795787037037</v>
      </c>
      <c r="T3096" s="10">
        <f t="shared" si="293"/>
        <v>42267.795787037037</v>
      </c>
    </row>
    <row r="3097" spans="1:20" ht="42.6" customHeight="1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5">
        <f t="shared" si="288"/>
        <v>3.351206434316354E-3</v>
      </c>
      <c r="P3097" s="6">
        <f t="shared" si="289"/>
        <v>50</v>
      </c>
      <c r="Q3097" t="str">
        <f t="shared" si="290"/>
        <v>theater</v>
      </c>
      <c r="R3097" t="str">
        <f t="shared" si="291"/>
        <v>spaces</v>
      </c>
      <c r="S3097" s="10">
        <f t="shared" si="292"/>
        <v>42523.025231481486</v>
      </c>
      <c r="T3097" s="10">
        <f t="shared" si="293"/>
        <v>42583.025231481486</v>
      </c>
    </row>
    <row r="3098" spans="1:20" ht="42.6" customHeight="1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5">
        <f t="shared" si="288"/>
        <v>3.9750000000000001E-2</v>
      </c>
      <c r="P3098" s="6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0">
        <f t="shared" si="292"/>
        <v>42114.825532407413</v>
      </c>
      <c r="T3098" s="10">
        <f t="shared" si="293"/>
        <v>42144.825532407413</v>
      </c>
    </row>
    <row r="3099" spans="1:20" ht="42.6" customHeight="1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5">
        <f t="shared" si="288"/>
        <v>0.17150000000000001</v>
      </c>
      <c r="P3099" s="6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0">
        <f t="shared" si="292"/>
        <v>42629.503483796296</v>
      </c>
      <c r="T3099" s="10">
        <f t="shared" si="293"/>
        <v>42650.583333333328</v>
      </c>
    </row>
    <row r="3100" spans="1:20" ht="42.6" customHeight="1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5">
        <f t="shared" si="288"/>
        <v>3.608004104669061E-2</v>
      </c>
      <c r="P3100" s="6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0">
        <f t="shared" si="292"/>
        <v>42359.792233796295</v>
      </c>
      <c r="T3100" s="10">
        <f t="shared" si="293"/>
        <v>42408.01180555555</v>
      </c>
    </row>
    <row r="3101" spans="1:20" ht="42.6" customHeight="1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5">
        <f t="shared" si="288"/>
        <v>0.13900000000000001</v>
      </c>
      <c r="P3101" s="6">
        <f t="shared" si="289"/>
        <v>55.6</v>
      </c>
      <c r="Q3101" t="str">
        <f t="shared" si="290"/>
        <v>theater</v>
      </c>
      <c r="R3101" t="str">
        <f t="shared" si="291"/>
        <v>spaces</v>
      </c>
      <c r="S3101" s="10">
        <f t="shared" si="292"/>
        <v>42382.189710648148</v>
      </c>
      <c r="T3101" s="10">
        <f t="shared" si="293"/>
        <v>42412.189710648148</v>
      </c>
    </row>
    <row r="3102" spans="1:20" ht="42.6" customHeight="1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5">
        <f t="shared" si="288"/>
        <v>0.15225</v>
      </c>
      <c r="P3102" s="6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0">
        <f t="shared" si="292"/>
        <v>41902.622395833336</v>
      </c>
      <c r="T3102" s="10">
        <f t="shared" si="293"/>
        <v>41932.622395833336</v>
      </c>
    </row>
    <row r="3103" spans="1:20" ht="42.6" customHeight="1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5">
        <f t="shared" si="288"/>
        <v>0.12</v>
      </c>
      <c r="P3103" s="6">
        <f t="shared" si="289"/>
        <v>25</v>
      </c>
      <c r="Q3103" t="str">
        <f t="shared" si="290"/>
        <v>theater</v>
      </c>
      <c r="R3103" t="str">
        <f t="shared" si="291"/>
        <v>spaces</v>
      </c>
      <c r="S3103" s="10">
        <f t="shared" si="292"/>
        <v>42171.383530092593</v>
      </c>
      <c r="T3103" s="10">
        <f t="shared" si="293"/>
        <v>42201.330555555556</v>
      </c>
    </row>
    <row r="3104" spans="1:20" ht="42.6" customHeight="1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5">
        <f t="shared" si="288"/>
        <v>0.391125</v>
      </c>
      <c r="P3104" s="6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0">
        <f t="shared" si="292"/>
        <v>42555.340486111112</v>
      </c>
      <c r="T3104" s="10">
        <f t="shared" si="293"/>
        <v>42605.340486111112</v>
      </c>
    </row>
    <row r="3105" spans="1:20" ht="42.6" customHeight="1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5">
        <f t="shared" si="288"/>
        <v>2.6829268292682929E-3</v>
      </c>
      <c r="P3105" s="6">
        <f t="shared" si="289"/>
        <v>5.5</v>
      </c>
      <c r="Q3105" t="str">
        <f t="shared" si="290"/>
        <v>theater</v>
      </c>
      <c r="R3105" t="str">
        <f t="shared" si="291"/>
        <v>spaces</v>
      </c>
      <c r="S3105" s="10">
        <f t="shared" si="292"/>
        <v>42107.156319444446</v>
      </c>
      <c r="T3105" s="10">
        <f t="shared" si="293"/>
        <v>42167.156319444446</v>
      </c>
    </row>
    <row r="3106" spans="1:20" ht="42.6" customHeight="1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5">
        <f t="shared" si="288"/>
        <v>0.29625000000000001</v>
      </c>
      <c r="P3106" s="6">
        <f t="shared" si="289"/>
        <v>237</v>
      </c>
      <c r="Q3106" t="str">
        <f t="shared" si="290"/>
        <v>theater</v>
      </c>
      <c r="R3106" t="str">
        <f t="shared" si="291"/>
        <v>spaces</v>
      </c>
      <c r="S3106" s="10">
        <f t="shared" si="292"/>
        <v>42006.908692129626</v>
      </c>
      <c r="T3106" s="10">
        <f t="shared" si="293"/>
        <v>42038.083333333328</v>
      </c>
    </row>
    <row r="3107" spans="1:20" ht="42.6" customHeight="1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5">
        <f t="shared" si="288"/>
        <v>0.4236099230111206</v>
      </c>
      <c r="P3107" s="6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0">
        <f t="shared" si="292"/>
        <v>41876.718935185185</v>
      </c>
      <c r="T3107" s="10">
        <f t="shared" si="293"/>
        <v>41931.208333333336</v>
      </c>
    </row>
    <row r="3108" spans="1:20" ht="42.6" customHeight="1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5">
        <f t="shared" si="288"/>
        <v>4.1000000000000002E-2</v>
      </c>
      <c r="P3108" s="6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0">
        <f t="shared" si="292"/>
        <v>42241.429120370376</v>
      </c>
      <c r="T3108" s="10">
        <f t="shared" si="293"/>
        <v>42263.916666666672</v>
      </c>
    </row>
    <row r="3109" spans="1:20" ht="42.6" customHeight="1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5">
        <f t="shared" si="288"/>
        <v>0.197625</v>
      </c>
      <c r="P3109" s="6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0">
        <f t="shared" si="292"/>
        <v>42128.814247685179</v>
      </c>
      <c r="T3109" s="10">
        <f t="shared" si="293"/>
        <v>42135.814247685179</v>
      </c>
    </row>
    <row r="3110" spans="1:20" ht="42.6" customHeight="1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5">
        <f t="shared" si="288"/>
        <v>5.1999999999999995E-4</v>
      </c>
      <c r="P3110" s="6">
        <f t="shared" si="289"/>
        <v>13</v>
      </c>
      <c r="Q3110" t="str">
        <f t="shared" si="290"/>
        <v>theater</v>
      </c>
      <c r="R3110" t="str">
        <f t="shared" si="291"/>
        <v>spaces</v>
      </c>
      <c r="S3110" s="10">
        <f t="shared" si="292"/>
        <v>42062.680486111116</v>
      </c>
      <c r="T3110" s="10">
        <f t="shared" si="293"/>
        <v>42122.638819444444</v>
      </c>
    </row>
    <row r="3111" spans="1:20" ht="42.6" customHeight="1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5">
        <f t="shared" si="288"/>
        <v>0.25030188679245285</v>
      </c>
      <c r="P3111" s="6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0">
        <f t="shared" si="292"/>
        <v>41844.125115740739</v>
      </c>
      <c r="T3111" s="10">
        <f t="shared" si="293"/>
        <v>41879.125115740739</v>
      </c>
    </row>
    <row r="3112" spans="1:20" ht="42.6" customHeight="1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5">
        <f t="shared" si="288"/>
        <v>4.0000000000000002E-4</v>
      </c>
      <c r="P3112" s="6">
        <f t="shared" si="289"/>
        <v>10</v>
      </c>
      <c r="Q3112" t="str">
        <f t="shared" si="290"/>
        <v>theater</v>
      </c>
      <c r="R3112" t="str">
        <f t="shared" si="291"/>
        <v>spaces</v>
      </c>
      <c r="S3112" s="10">
        <f t="shared" si="292"/>
        <v>42745.031469907408</v>
      </c>
      <c r="T3112" s="10">
        <f t="shared" si="293"/>
        <v>42785.031469907408</v>
      </c>
    </row>
    <row r="3113" spans="1:20" ht="42.6" customHeight="1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5">
        <f t="shared" si="288"/>
        <v>0.26640000000000003</v>
      </c>
      <c r="P3113" s="6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0">
        <f t="shared" si="292"/>
        <v>41885.595138888886</v>
      </c>
      <c r="T3113" s="10">
        <f t="shared" si="293"/>
        <v>41916.595138888886</v>
      </c>
    </row>
    <row r="3114" spans="1:20" ht="42.6" customHeight="1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5">
        <f t="shared" si="288"/>
        <v>4.7363636363636365E-2</v>
      </c>
      <c r="P3114" s="6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0">
        <f t="shared" si="292"/>
        <v>42615.121921296297</v>
      </c>
      <c r="T3114" s="10">
        <f t="shared" si="293"/>
        <v>42675.121921296297</v>
      </c>
    </row>
    <row r="3115" spans="1:20" ht="42.6" customHeight="1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5">
        <f t="shared" si="288"/>
        <v>4.2435339894712751E-2</v>
      </c>
      <c r="P3115" s="6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0">
        <f t="shared" si="292"/>
        <v>42081.731273148151</v>
      </c>
      <c r="T3115" s="10">
        <f t="shared" si="293"/>
        <v>42111.731273148151</v>
      </c>
    </row>
    <row r="3116" spans="1:20" ht="42.6" customHeight="1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5">
        <f t="shared" si="288"/>
        <v>0</v>
      </c>
      <c r="P3116" s="6" t="e">
        <f t="shared" si="289"/>
        <v>#DIV/0!</v>
      </c>
      <c r="Q3116" t="str">
        <f t="shared" si="290"/>
        <v>theater</v>
      </c>
      <c r="R3116" t="str">
        <f t="shared" si="291"/>
        <v>spaces</v>
      </c>
      <c r="S3116" s="10">
        <f t="shared" si="292"/>
        <v>41843.632523148146</v>
      </c>
      <c r="T3116" s="10">
        <f t="shared" si="293"/>
        <v>41903.632523148146</v>
      </c>
    </row>
    <row r="3117" spans="1:20" ht="42.6" customHeight="1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5">
        <f t="shared" si="288"/>
        <v>0.03</v>
      </c>
      <c r="P3117" s="6">
        <f t="shared" si="289"/>
        <v>300</v>
      </c>
      <c r="Q3117" t="str">
        <f t="shared" si="290"/>
        <v>theater</v>
      </c>
      <c r="R3117" t="str">
        <f t="shared" si="291"/>
        <v>spaces</v>
      </c>
      <c r="S3117" s="10">
        <f t="shared" si="292"/>
        <v>42496.447071759263</v>
      </c>
      <c r="T3117" s="10">
        <f t="shared" si="293"/>
        <v>42526.447071759263</v>
      </c>
    </row>
    <row r="3118" spans="1:20" ht="42.6" customHeight="1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5">
        <f t="shared" si="288"/>
        <v>0.57333333333333336</v>
      </c>
      <c r="P3118" s="6">
        <f t="shared" si="289"/>
        <v>43</v>
      </c>
      <c r="Q3118" t="str">
        <f t="shared" si="290"/>
        <v>theater</v>
      </c>
      <c r="R3118" t="str">
        <f t="shared" si="291"/>
        <v>spaces</v>
      </c>
      <c r="S3118" s="10">
        <f t="shared" si="292"/>
        <v>42081.515335648146</v>
      </c>
      <c r="T3118" s="10">
        <f t="shared" si="293"/>
        <v>42095.515335648146</v>
      </c>
    </row>
    <row r="3119" spans="1:20" ht="42.6" customHeight="1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5">
        <f t="shared" si="288"/>
        <v>1E-3</v>
      </c>
      <c r="P3119" s="6">
        <f t="shared" si="289"/>
        <v>1</v>
      </c>
      <c r="Q3119" t="str">
        <f t="shared" si="290"/>
        <v>theater</v>
      </c>
      <c r="R3119" t="str">
        <f t="shared" si="291"/>
        <v>spaces</v>
      </c>
      <c r="S3119" s="10">
        <f t="shared" si="292"/>
        <v>42509.374537037031</v>
      </c>
      <c r="T3119" s="10">
        <f t="shared" si="293"/>
        <v>42517.55</v>
      </c>
    </row>
    <row r="3120" spans="1:20" ht="42.6" customHeight="1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5">
        <f t="shared" si="288"/>
        <v>3.0999999999999999E-3</v>
      </c>
      <c r="P3120" s="6">
        <f t="shared" si="289"/>
        <v>775</v>
      </c>
      <c r="Q3120" t="str">
        <f t="shared" si="290"/>
        <v>theater</v>
      </c>
      <c r="R3120" t="str">
        <f t="shared" si="291"/>
        <v>spaces</v>
      </c>
      <c r="S3120" s="10">
        <f t="shared" si="292"/>
        <v>42534.649571759262</v>
      </c>
      <c r="T3120" s="10">
        <f t="shared" si="293"/>
        <v>42553.649571759262</v>
      </c>
    </row>
    <row r="3121" spans="1:20" ht="42.6" customHeight="1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5">
        <f t="shared" si="288"/>
        <v>5.0000000000000001E-4</v>
      </c>
      <c r="P3121" s="6">
        <f t="shared" si="289"/>
        <v>5</v>
      </c>
      <c r="Q3121" t="str">
        <f t="shared" si="290"/>
        <v>theater</v>
      </c>
      <c r="R3121" t="str">
        <f t="shared" si="291"/>
        <v>spaces</v>
      </c>
      <c r="S3121" s="10">
        <f t="shared" si="292"/>
        <v>42060.04550925926</v>
      </c>
      <c r="T3121" s="10">
        <f t="shared" si="293"/>
        <v>42090.003842592589</v>
      </c>
    </row>
    <row r="3122" spans="1:20" ht="42.6" customHeight="1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5">
        <f t="shared" si="288"/>
        <v>9.8461538461538464E-5</v>
      </c>
      <c r="P3122" s="6">
        <f t="shared" si="289"/>
        <v>12.8</v>
      </c>
      <c r="Q3122" t="str">
        <f t="shared" si="290"/>
        <v>theater</v>
      </c>
      <c r="R3122" t="str">
        <f t="shared" si="291"/>
        <v>spaces</v>
      </c>
      <c r="S3122" s="10">
        <f t="shared" si="292"/>
        <v>42435.942083333335</v>
      </c>
      <c r="T3122" s="10">
        <f t="shared" si="293"/>
        <v>42495.900416666671</v>
      </c>
    </row>
    <row r="3123" spans="1:20" ht="42.6" hidden="1" customHeight="1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5">
        <f t="shared" si="288"/>
        <v>6.6666666666666671E-3</v>
      </c>
      <c r="P3123" s="6">
        <f t="shared" si="289"/>
        <v>10</v>
      </c>
      <c r="Q3123" t="str">
        <f t="shared" si="290"/>
        <v>theater</v>
      </c>
      <c r="R3123" t="str">
        <f t="shared" si="291"/>
        <v>spaces</v>
      </c>
      <c r="S3123" s="10">
        <f t="shared" si="292"/>
        <v>41848.679803240739</v>
      </c>
      <c r="T3123" s="10">
        <f t="shared" si="293"/>
        <v>41908.679803240739</v>
      </c>
    </row>
    <row r="3124" spans="1:20" ht="42.6" hidden="1" customHeight="1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5">
        <f t="shared" si="288"/>
        <v>0.58291457286432158</v>
      </c>
      <c r="P3124" s="6">
        <f t="shared" si="289"/>
        <v>58</v>
      </c>
      <c r="Q3124" t="str">
        <f t="shared" si="290"/>
        <v>theater</v>
      </c>
      <c r="R3124" t="str">
        <f t="shared" si="291"/>
        <v>spaces</v>
      </c>
      <c r="S3124" s="10">
        <f t="shared" si="292"/>
        <v>42678.932083333333</v>
      </c>
      <c r="T3124" s="10">
        <f t="shared" si="293"/>
        <v>42683.973750000005</v>
      </c>
    </row>
    <row r="3125" spans="1:20" ht="42.6" hidden="1" customHeight="1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5">
        <f t="shared" si="288"/>
        <v>0.68153600000000003</v>
      </c>
      <c r="P3125" s="6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0">
        <f t="shared" si="292"/>
        <v>42530.993032407408</v>
      </c>
      <c r="T3125" s="10">
        <f t="shared" si="293"/>
        <v>42560.993032407408</v>
      </c>
    </row>
    <row r="3126" spans="1:20" ht="42.6" hidden="1" customHeight="1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5">
        <f t="shared" si="288"/>
        <v>3.2499999999999997E-5</v>
      </c>
      <c r="P3126" s="6">
        <f t="shared" si="289"/>
        <v>6.5</v>
      </c>
      <c r="Q3126" t="str">
        <f t="shared" si="290"/>
        <v>theater</v>
      </c>
      <c r="R3126" t="str">
        <f t="shared" si="291"/>
        <v>spaces</v>
      </c>
      <c r="S3126" s="10">
        <f t="shared" si="292"/>
        <v>41977.780104166668</v>
      </c>
      <c r="T3126" s="10">
        <f t="shared" si="293"/>
        <v>42037.780104166668</v>
      </c>
    </row>
    <row r="3127" spans="1:20" ht="42.6" hidden="1" customHeight="1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5">
        <f t="shared" si="288"/>
        <v>0</v>
      </c>
      <c r="P3127" s="6" t="e">
        <f t="shared" si="289"/>
        <v>#DIV/0!</v>
      </c>
      <c r="Q3127" t="str">
        <f t="shared" si="290"/>
        <v>theater</v>
      </c>
      <c r="R3127" t="str">
        <f t="shared" si="291"/>
        <v>spaces</v>
      </c>
      <c r="S3127" s="10">
        <f t="shared" si="292"/>
        <v>42346.20685185185</v>
      </c>
      <c r="T3127" s="10">
        <f t="shared" si="293"/>
        <v>42376.20685185185</v>
      </c>
    </row>
    <row r="3128" spans="1:20" ht="42.6" hidden="1" customHeight="1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5">
        <f t="shared" si="288"/>
        <v>4.1599999999999998E-2</v>
      </c>
      <c r="P3128" s="6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0">
        <f t="shared" si="292"/>
        <v>42427.01807870371</v>
      </c>
      <c r="T3128" s="10">
        <f t="shared" si="293"/>
        <v>42456.976412037038</v>
      </c>
    </row>
    <row r="3129" spans="1:20" ht="42.6" hidden="1" customHeight="1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5">
        <f t="shared" si="288"/>
        <v>0</v>
      </c>
      <c r="P3129" s="6" t="e">
        <f t="shared" si="289"/>
        <v>#DIV/0!</v>
      </c>
      <c r="Q3129" t="str">
        <f t="shared" si="290"/>
        <v>theater</v>
      </c>
      <c r="R3129" t="str">
        <f t="shared" si="291"/>
        <v>spaces</v>
      </c>
      <c r="S3129" s="10">
        <f t="shared" si="292"/>
        <v>42034.856817129628</v>
      </c>
      <c r="T3129" s="10">
        <f t="shared" si="293"/>
        <v>42064.856817129628</v>
      </c>
    </row>
    <row r="3130" spans="1:20" ht="42.6" hidden="1" customHeight="1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5">
        <f t="shared" si="288"/>
        <v>1.0860666666666667</v>
      </c>
      <c r="P3130" s="6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0">
        <f t="shared" si="292"/>
        <v>42780.825706018513</v>
      </c>
      <c r="T3130" s="10">
        <f t="shared" si="293"/>
        <v>42810.784039351856</v>
      </c>
    </row>
    <row r="3131" spans="1:20" ht="42.6" hidden="1" customHeight="1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5">
        <f t="shared" si="288"/>
        <v>8.0000000000000002E-3</v>
      </c>
      <c r="P3131" s="6">
        <f t="shared" si="289"/>
        <v>10</v>
      </c>
      <c r="Q3131" t="str">
        <f t="shared" si="290"/>
        <v>theater</v>
      </c>
      <c r="R3131" t="str">
        <f t="shared" si="291"/>
        <v>plays</v>
      </c>
      <c r="S3131" s="10">
        <f t="shared" si="292"/>
        <v>42803.842812499999</v>
      </c>
      <c r="T3131" s="10">
        <f t="shared" si="293"/>
        <v>42843.801145833335</v>
      </c>
    </row>
    <row r="3132" spans="1:20" ht="42.6" hidden="1" customHeight="1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5">
        <f t="shared" si="288"/>
        <v>3.7499999999999999E-2</v>
      </c>
      <c r="P3132" s="6">
        <f t="shared" si="289"/>
        <v>93.75</v>
      </c>
      <c r="Q3132" t="str">
        <f t="shared" si="290"/>
        <v>theater</v>
      </c>
      <c r="R3132" t="str">
        <f t="shared" si="291"/>
        <v>plays</v>
      </c>
      <c r="S3132" s="10">
        <f t="shared" si="292"/>
        <v>42808.640231481477</v>
      </c>
      <c r="T3132" s="10">
        <f t="shared" si="293"/>
        <v>42839.207638888889</v>
      </c>
    </row>
    <row r="3133" spans="1:20" ht="42.6" hidden="1" customHeight="1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5">
        <f t="shared" si="288"/>
        <v>0.15731707317073171</v>
      </c>
      <c r="P3133" s="6">
        <f t="shared" si="289"/>
        <v>53.75</v>
      </c>
      <c r="Q3133" t="str">
        <f t="shared" si="290"/>
        <v>theater</v>
      </c>
      <c r="R3133" t="str">
        <f t="shared" si="291"/>
        <v>plays</v>
      </c>
      <c r="S3133" s="10">
        <f t="shared" si="292"/>
        <v>42803.579224537039</v>
      </c>
      <c r="T3133" s="10">
        <f t="shared" si="293"/>
        <v>42833.537557870368</v>
      </c>
    </row>
    <row r="3134" spans="1:20" ht="42.6" hidden="1" customHeight="1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5">
        <f t="shared" si="288"/>
        <v>3.3333333333333332E-4</v>
      </c>
      <c r="P3134" s="6">
        <f t="shared" si="289"/>
        <v>10</v>
      </c>
      <c r="Q3134" t="str">
        <f t="shared" si="290"/>
        <v>theater</v>
      </c>
      <c r="R3134" t="str">
        <f t="shared" si="291"/>
        <v>plays</v>
      </c>
      <c r="S3134" s="10">
        <f t="shared" si="292"/>
        <v>42786.350231481483</v>
      </c>
      <c r="T3134" s="10">
        <f t="shared" si="293"/>
        <v>42846.308564814812</v>
      </c>
    </row>
    <row r="3135" spans="1:20" ht="42.6" hidden="1" customHeight="1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5">
        <f t="shared" si="288"/>
        <v>1.08</v>
      </c>
      <c r="P3135" s="6">
        <f t="shared" si="289"/>
        <v>33.75</v>
      </c>
      <c r="Q3135" t="str">
        <f t="shared" si="290"/>
        <v>theater</v>
      </c>
      <c r="R3135" t="str">
        <f t="shared" si="291"/>
        <v>plays</v>
      </c>
      <c r="S3135" s="10">
        <f t="shared" si="292"/>
        <v>42788.565208333333</v>
      </c>
      <c r="T3135" s="10">
        <f t="shared" si="293"/>
        <v>42818.523541666669</v>
      </c>
    </row>
    <row r="3136" spans="1:20" ht="42.6" hidden="1" customHeight="1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5">
        <f t="shared" si="288"/>
        <v>0.22500000000000001</v>
      </c>
      <c r="P3136" s="6">
        <f t="shared" si="289"/>
        <v>18.75</v>
      </c>
      <c r="Q3136" t="str">
        <f t="shared" si="290"/>
        <v>theater</v>
      </c>
      <c r="R3136" t="str">
        <f t="shared" si="291"/>
        <v>plays</v>
      </c>
      <c r="S3136" s="10">
        <f t="shared" si="292"/>
        <v>42800.720127314817</v>
      </c>
      <c r="T3136" s="10">
        <f t="shared" si="293"/>
        <v>42821.678460648152</v>
      </c>
    </row>
    <row r="3137" spans="1:20" ht="42.6" hidden="1" customHeight="1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5">
        <f t="shared" si="288"/>
        <v>0.20849420849420849</v>
      </c>
      <c r="P3137" s="6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0">
        <f t="shared" si="292"/>
        <v>42807.151863425926</v>
      </c>
      <c r="T3137" s="10">
        <f t="shared" si="293"/>
        <v>42829.151863425926</v>
      </c>
    </row>
    <row r="3138" spans="1:20" ht="42.6" hidden="1" customHeight="1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5">
        <f t="shared" si="288"/>
        <v>1.278</v>
      </c>
      <c r="P3138" s="6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10">
        <f t="shared" si="292"/>
        <v>42789.462430555555</v>
      </c>
      <c r="T3138" s="10">
        <f t="shared" si="293"/>
        <v>42825.957638888889</v>
      </c>
    </row>
    <row r="3139" spans="1:20" ht="42.6" hidden="1" customHeight="1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5">
        <f t="shared" ref="O3139:O3202" si="294">E3139/D3139</f>
        <v>3.3333333333333333E-2</v>
      </c>
      <c r="P3139" s="6">
        <f t="shared" ref="P3139:P3202" si="295">E3139/L3139</f>
        <v>50</v>
      </c>
      <c r="Q3139" t="str">
        <f t="shared" ref="Q3139:Q3202" si="296">LEFT(N3139,(FIND("/",N3139))-1)</f>
        <v>theater</v>
      </c>
      <c r="R3139" t="str">
        <f t="shared" ref="R3139:R3202" si="297">RIGHT(N3139,LEN(N3139)-FIND("/",N3139))</f>
        <v>plays</v>
      </c>
      <c r="S3139" s="10">
        <f t="shared" ref="S3139:S3202" si="298">(((J3139/60)/60)/24)+DATE(1970,1,1)</f>
        <v>42807.885057870371</v>
      </c>
      <c r="T3139" s="10">
        <f t="shared" ref="T3139:T3202" si="299">(((I3139/60)/60)/24)+DATE(1970,1,1)</f>
        <v>42858.8</v>
      </c>
    </row>
    <row r="3140" spans="1:20" ht="42.6" hidden="1" customHeight="1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5">
        <f t="shared" si="294"/>
        <v>0</v>
      </c>
      <c r="P3140" s="6" t="e">
        <f t="shared" si="295"/>
        <v>#DIV/0!</v>
      </c>
      <c r="Q3140" t="str">
        <f t="shared" si="296"/>
        <v>theater</v>
      </c>
      <c r="R3140" t="str">
        <f t="shared" si="297"/>
        <v>plays</v>
      </c>
      <c r="S3140" s="10">
        <f t="shared" si="298"/>
        <v>42809.645914351851</v>
      </c>
      <c r="T3140" s="10">
        <f t="shared" si="299"/>
        <v>42828.645914351851</v>
      </c>
    </row>
    <row r="3141" spans="1:20" ht="42.6" hidden="1" customHeight="1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5">
        <f t="shared" si="294"/>
        <v>5.3999999999999999E-2</v>
      </c>
      <c r="P3141" s="6">
        <f t="shared" si="295"/>
        <v>450</v>
      </c>
      <c r="Q3141" t="str">
        <f t="shared" si="296"/>
        <v>theater</v>
      </c>
      <c r="R3141" t="str">
        <f t="shared" si="297"/>
        <v>plays</v>
      </c>
      <c r="S3141" s="10">
        <f t="shared" si="298"/>
        <v>42785.270370370374</v>
      </c>
      <c r="T3141" s="10">
        <f t="shared" si="299"/>
        <v>42819.189583333333</v>
      </c>
    </row>
    <row r="3142" spans="1:20" ht="42.6" hidden="1" customHeight="1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5">
        <f t="shared" si="294"/>
        <v>9.5999999999999992E-3</v>
      </c>
      <c r="P3142" s="6">
        <f t="shared" si="295"/>
        <v>24</v>
      </c>
      <c r="Q3142" t="str">
        <f t="shared" si="296"/>
        <v>theater</v>
      </c>
      <c r="R3142" t="str">
        <f t="shared" si="297"/>
        <v>plays</v>
      </c>
      <c r="S3142" s="10">
        <f t="shared" si="298"/>
        <v>42802.718784722223</v>
      </c>
      <c r="T3142" s="10">
        <f t="shared" si="299"/>
        <v>42832.677118055552</v>
      </c>
    </row>
    <row r="3143" spans="1:20" ht="42.6" hidden="1" customHeight="1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5">
        <f t="shared" si="294"/>
        <v>0.51600000000000001</v>
      </c>
      <c r="P3143" s="6">
        <f t="shared" si="295"/>
        <v>32.25</v>
      </c>
      <c r="Q3143" t="str">
        <f t="shared" si="296"/>
        <v>theater</v>
      </c>
      <c r="R3143" t="str">
        <f t="shared" si="297"/>
        <v>plays</v>
      </c>
      <c r="S3143" s="10">
        <f t="shared" si="298"/>
        <v>42800.753333333334</v>
      </c>
      <c r="T3143" s="10">
        <f t="shared" si="299"/>
        <v>42841.833333333328</v>
      </c>
    </row>
    <row r="3144" spans="1:20" ht="42.6" hidden="1" customHeight="1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5">
        <f t="shared" si="294"/>
        <v>1.6363636363636365E-2</v>
      </c>
      <c r="P3144" s="6">
        <f t="shared" si="295"/>
        <v>15</v>
      </c>
      <c r="Q3144" t="str">
        <f t="shared" si="296"/>
        <v>theater</v>
      </c>
      <c r="R3144" t="str">
        <f t="shared" si="297"/>
        <v>plays</v>
      </c>
      <c r="S3144" s="10">
        <f t="shared" si="298"/>
        <v>42783.513182870374</v>
      </c>
      <c r="T3144" s="10">
        <f t="shared" si="299"/>
        <v>42813.471516203703</v>
      </c>
    </row>
    <row r="3145" spans="1:20" ht="42.6" hidden="1" customHeight="1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5">
        <f t="shared" si="294"/>
        <v>0</v>
      </c>
      <c r="P3145" s="6" t="e">
        <f t="shared" si="295"/>
        <v>#DIV/0!</v>
      </c>
      <c r="Q3145" t="str">
        <f t="shared" si="296"/>
        <v>theater</v>
      </c>
      <c r="R3145" t="str">
        <f t="shared" si="297"/>
        <v>plays</v>
      </c>
      <c r="S3145" s="10">
        <f t="shared" si="298"/>
        <v>42808.358287037037</v>
      </c>
      <c r="T3145" s="10">
        <f t="shared" si="299"/>
        <v>42834.358287037037</v>
      </c>
    </row>
    <row r="3146" spans="1:20" ht="42.6" hidden="1" customHeight="1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5">
        <f t="shared" si="294"/>
        <v>0.754</v>
      </c>
      <c r="P3146" s="6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0">
        <f t="shared" si="298"/>
        <v>42796.538275462968</v>
      </c>
      <c r="T3146" s="10">
        <f t="shared" si="299"/>
        <v>42813.25</v>
      </c>
    </row>
    <row r="3147" spans="1:20" ht="42.6" hidden="1" customHeight="1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5">
        <f t="shared" si="294"/>
        <v>0</v>
      </c>
      <c r="P3147" s="6" t="e">
        <f t="shared" si="295"/>
        <v>#DIV/0!</v>
      </c>
      <c r="Q3147" t="str">
        <f t="shared" si="296"/>
        <v>theater</v>
      </c>
      <c r="R3147" t="str">
        <f t="shared" si="297"/>
        <v>plays</v>
      </c>
      <c r="S3147" s="10">
        <f t="shared" si="298"/>
        <v>42762.040902777779</v>
      </c>
      <c r="T3147" s="10">
        <f t="shared" si="299"/>
        <v>42821.999236111107</v>
      </c>
    </row>
    <row r="3148" spans="1:20" ht="42.6" hidden="1" customHeight="1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5">
        <f t="shared" si="294"/>
        <v>0.105</v>
      </c>
      <c r="P3148" s="6">
        <f t="shared" si="295"/>
        <v>437.5</v>
      </c>
      <c r="Q3148" t="str">
        <f t="shared" si="296"/>
        <v>theater</v>
      </c>
      <c r="R3148" t="str">
        <f t="shared" si="297"/>
        <v>plays</v>
      </c>
      <c r="S3148" s="10">
        <f t="shared" si="298"/>
        <v>42796.682476851856</v>
      </c>
      <c r="T3148" s="10">
        <f t="shared" si="299"/>
        <v>42841.640810185185</v>
      </c>
    </row>
    <row r="3149" spans="1:20" ht="42.6" hidden="1" customHeight="1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5">
        <f t="shared" si="294"/>
        <v>1.1752499999999999</v>
      </c>
      <c r="P3149" s="6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10">
        <f t="shared" si="298"/>
        <v>41909.969386574077</v>
      </c>
      <c r="T3149" s="10">
        <f t="shared" si="299"/>
        <v>41950.011053240742</v>
      </c>
    </row>
    <row r="3150" spans="1:20" ht="42.6" hidden="1" customHeight="1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5">
        <f t="shared" si="294"/>
        <v>1.3116666666666668</v>
      </c>
      <c r="P3150" s="6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10">
        <f t="shared" si="298"/>
        <v>41891.665324074071</v>
      </c>
      <c r="T3150" s="10">
        <f t="shared" si="299"/>
        <v>41913.166666666664</v>
      </c>
    </row>
    <row r="3151" spans="1:20" ht="42.6" hidden="1" customHeight="1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5">
        <f t="shared" si="294"/>
        <v>1.04</v>
      </c>
      <c r="P3151" s="6">
        <f t="shared" si="295"/>
        <v>52</v>
      </c>
      <c r="Q3151" t="str">
        <f t="shared" si="296"/>
        <v>theater</v>
      </c>
      <c r="R3151" t="str">
        <f t="shared" si="297"/>
        <v>plays</v>
      </c>
      <c r="S3151" s="10">
        <f t="shared" si="298"/>
        <v>41226.017361111109</v>
      </c>
      <c r="T3151" s="10">
        <f t="shared" si="299"/>
        <v>41250.083333333336</v>
      </c>
    </row>
    <row r="3152" spans="1:20" ht="42.6" hidden="1" customHeight="1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5">
        <f t="shared" si="294"/>
        <v>1.01</v>
      </c>
      <c r="P3152" s="6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10">
        <f t="shared" si="298"/>
        <v>40478.263923611114</v>
      </c>
      <c r="T3152" s="10">
        <f t="shared" si="299"/>
        <v>40568.166666666664</v>
      </c>
    </row>
    <row r="3153" spans="1:20" ht="42.6" hidden="1" customHeight="1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5">
        <f t="shared" si="294"/>
        <v>1.004</v>
      </c>
      <c r="P3153" s="6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10">
        <f t="shared" si="298"/>
        <v>41862.83997685185</v>
      </c>
      <c r="T3153" s="10">
        <f t="shared" si="299"/>
        <v>41892.83997685185</v>
      </c>
    </row>
    <row r="3154" spans="1:20" ht="42.6" hidden="1" customHeight="1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5">
        <f t="shared" si="294"/>
        <v>1.0595454545454546</v>
      </c>
      <c r="P3154" s="6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10">
        <f t="shared" si="298"/>
        <v>41550.867673611108</v>
      </c>
      <c r="T3154" s="10">
        <f t="shared" si="299"/>
        <v>41580.867673611108</v>
      </c>
    </row>
    <row r="3155" spans="1:20" ht="42.6" hidden="1" customHeight="1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5">
        <f t="shared" si="294"/>
        <v>3.3558333333333334</v>
      </c>
      <c r="P3155" s="6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10">
        <f t="shared" si="298"/>
        <v>40633.154363425929</v>
      </c>
      <c r="T3155" s="10">
        <f t="shared" si="299"/>
        <v>40664.207638888889</v>
      </c>
    </row>
    <row r="3156" spans="1:20" ht="42.6" hidden="1" customHeight="1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5">
        <f t="shared" si="294"/>
        <v>1.1292857142857142</v>
      </c>
      <c r="P3156" s="6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10">
        <f t="shared" si="298"/>
        <v>40970.875671296293</v>
      </c>
      <c r="T3156" s="10">
        <f t="shared" si="299"/>
        <v>41000.834004629629</v>
      </c>
    </row>
    <row r="3157" spans="1:20" ht="42.6" hidden="1" customHeight="1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5">
        <f t="shared" si="294"/>
        <v>1.885046</v>
      </c>
      <c r="P3157" s="6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10">
        <f t="shared" si="298"/>
        <v>41233.499131944445</v>
      </c>
      <c r="T3157" s="10">
        <f t="shared" si="299"/>
        <v>41263.499131944445</v>
      </c>
    </row>
    <row r="3158" spans="1:20" ht="42.6" hidden="1" customHeight="1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5">
        <f t="shared" si="294"/>
        <v>1.0181818181818181</v>
      </c>
      <c r="P3158" s="6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10">
        <f t="shared" si="298"/>
        <v>41026.953055555554</v>
      </c>
      <c r="T3158" s="10">
        <f t="shared" si="299"/>
        <v>41061.953055555554</v>
      </c>
    </row>
    <row r="3159" spans="1:20" ht="42.6" hidden="1" customHeight="1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5">
        <f t="shared" si="294"/>
        <v>1.01</v>
      </c>
      <c r="P3159" s="6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10">
        <f t="shared" si="298"/>
        <v>41829.788252314815</v>
      </c>
      <c r="T3159" s="10">
        <f t="shared" si="299"/>
        <v>41839.208333333336</v>
      </c>
    </row>
    <row r="3160" spans="1:20" ht="42.6" hidden="1" customHeight="1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5">
        <f t="shared" si="294"/>
        <v>1.1399999999999999</v>
      </c>
      <c r="P3160" s="6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10">
        <f t="shared" si="298"/>
        <v>41447.839722222219</v>
      </c>
      <c r="T3160" s="10">
        <f t="shared" si="299"/>
        <v>41477.839722222219</v>
      </c>
    </row>
    <row r="3161" spans="1:20" ht="42.6" hidden="1" customHeight="1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5">
        <f t="shared" si="294"/>
        <v>1.3348133333333334</v>
      </c>
      <c r="P3161" s="6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10">
        <f t="shared" si="298"/>
        <v>40884.066678240742</v>
      </c>
      <c r="T3161" s="10">
        <f t="shared" si="299"/>
        <v>40926.958333333336</v>
      </c>
    </row>
    <row r="3162" spans="1:20" ht="42.6" hidden="1" customHeight="1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5">
        <f t="shared" si="294"/>
        <v>1.0153333333333334</v>
      </c>
      <c r="P3162" s="6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10">
        <f t="shared" si="298"/>
        <v>41841.26489583333</v>
      </c>
      <c r="T3162" s="10">
        <f t="shared" si="299"/>
        <v>41864.207638888889</v>
      </c>
    </row>
    <row r="3163" spans="1:20" ht="42.6" hidden="1" customHeight="1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5">
        <f t="shared" si="294"/>
        <v>1.0509999999999999</v>
      </c>
      <c r="P3163" s="6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10">
        <f t="shared" si="298"/>
        <v>41897.536134259259</v>
      </c>
      <c r="T3163" s="10">
        <f t="shared" si="299"/>
        <v>41927.536134259259</v>
      </c>
    </row>
    <row r="3164" spans="1:20" ht="42.6" hidden="1" customHeight="1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5">
        <f t="shared" si="294"/>
        <v>1.2715000000000001</v>
      </c>
      <c r="P3164" s="6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10">
        <f t="shared" si="298"/>
        <v>41799.685902777775</v>
      </c>
      <c r="T3164" s="10">
        <f t="shared" si="299"/>
        <v>41827.083333333336</v>
      </c>
    </row>
    <row r="3165" spans="1:20" ht="42.6" hidden="1" customHeight="1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5">
        <f t="shared" si="294"/>
        <v>1.1115384615384616</v>
      </c>
      <c r="P3165" s="6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10">
        <f t="shared" si="298"/>
        <v>41775.753761574073</v>
      </c>
      <c r="T3165" s="10">
        <f t="shared" si="299"/>
        <v>41805.753761574073</v>
      </c>
    </row>
    <row r="3166" spans="1:20" ht="42.6" hidden="1" customHeight="1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5">
        <f t="shared" si="294"/>
        <v>1.0676000000000001</v>
      </c>
      <c r="P3166" s="6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10">
        <f t="shared" si="298"/>
        <v>41766.80572916667</v>
      </c>
      <c r="T3166" s="10">
        <f t="shared" si="299"/>
        <v>41799.80572916667</v>
      </c>
    </row>
    <row r="3167" spans="1:20" ht="42.6" hidden="1" customHeight="1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5">
        <f t="shared" si="294"/>
        <v>1.6266666666666667</v>
      </c>
      <c r="P3167" s="6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10">
        <f t="shared" si="298"/>
        <v>40644.159259259257</v>
      </c>
      <c r="T3167" s="10">
        <f t="shared" si="299"/>
        <v>40666.165972222225</v>
      </c>
    </row>
    <row r="3168" spans="1:20" ht="42.6" hidden="1" customHeight="1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5">
        <f t="shared" si="294"/>
        <v>1.6022808571428573</v>
      </c>
      <c r="P3168" s="6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10">
        <f t="shared" si="298"/>
        <v>41940.69158564815</v>
      </c>
      <c r="T3168" s="10">
        <f t="shared" si="299"/>
        <v>41969.332638888889</v>
      </c>
    </row>
    <row r="3169" spans="1:20" ht="42.6" hidden="1" customHeight="1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5">
        <f t="shared" si="294"/>
        <v>1.1616666666666666</v>
      </c>
      <c r="P3169" s="6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10">
        <f t="shared" si="298"/>
        <v>41839.175706018519</v>
      </c>
      <c r="T3169" s="10">
        <f t="shared" si="299"/>
        <v>41853.175706018519</v>
      </c>
    </row>
    <row r="3170" spans="1:20" ht="42.6" hidden="1" customHeight="1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5">
        <f t="shared" si="294"/>
        <v>1.242</v>
      </c>
      <c r="P3170" s="6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10">
        <f t="shared" si="298"/>
        <v>41772.105937500004</v>
      </c>
      <c r="T3170" s="10">
        <f t="shared" si="299"/>
        <v>41803.916666666664</v>
      </c>
    </row>
    <row r="3171" spans="1:20" ht="42.6" hidden="1" customHeight="1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5">
        <f t="shared" si="294"/>
        <v>1.030125</v>
      </c>
      <c r="P3171" s="6">
        <f t="shared" si="295"/>
        <v>100.5</v>
      </c>
      <c r="Q3171" t="str">
        <f t="shared" si="296"/>
        <v>theater</v>
      </c>
      <c r="R3171" t="str">
        <f t="shared" si="297"/>
        <v>plays</v>
      </c>
      <c r="S3171" s="10">
        <f t="shared" si="298"/>
        <v>41591.737974537034</v>
      </c>
      <c r="T3171" s="10">
        <f t="shared" si="299"/>
        <v>41621.207638888889</v>
      </c>
    </row>
    <row r="3172" spans="1:20" ht="42.6" hidden="1" customHeight="1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5">
        <f t="shared" si="294"/>
        <v>1.1225000000000001</v>
      </c>
      <c r="P3172" s="6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10">
        <f t="shared" si="298"/>
        <v>41789.080370370371</v>
      </c>
      <c r="T3172" s="10">
        <f t="shared" si="299"/>
        <v>41822.166666666664</v>
      </c>
    </row>
    <row r="3173" spans="1:20" ht="42.6" hidden="1" customHeight="1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5">
        <f t="shared" si="294"/>
        <v>1.0881428571428571</v>
      </c>
      <c r="P3173" s="6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10">
        <f t="shared" si="298"/>
        <v>42466.608310185184</v>
      </c>
      <c r="T3173" s="10">
        <f t="shared" si="299"/>
        <v>42496.608310185184</v>
      </c>
    </row>
    <row r="3174" spans="1:20" ht="42.6" hidden="1" customHeight="1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5">
        <f t="shared" si="294"/>
        <v>1.1499999999999999</v>
      </c>
      <c r="P3174" s="6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10">
        <f t="shared" si="298"/>
        <v>40923.729953703703</v>
      </c>
      <c r="T3174" s="10">
        <f t="shared" si="299"/>
        <v>40953.729953703703</v>
      </c>
    </row>
    <row r="3175" spans="1:20" ht="42.6" hidden="1" customHeight="1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5">
        <f t="shared" si="294"/>
        <v>1.03</v>
      </c>
      <c r="P3175" s="6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10">
        <f t="shared" si="298"/>
        <v>41878.878379629627</v>
      </c>
      <c r="T3175" s="10">
        <f t="shared" si="299"/>
        <v>41908.878379629627</v>
      </c>
    </row>
    <row r="3176" spans="1:20" ht="42.6" hidden="1" customHeight="1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5">
        <f t="shared" si="294"/>
        <v>1.0113333333333334</v>
      </c>
      <c r="P3176" s="6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10">
        <f t="shared" si="298"/>
        <v>41862.864675925928</v>
      </c>
      <c r="T3176" s="10">
        <f t="shared" si="299"/>
        <v>41876.864675925928</v>
      </c>
    </row>
    <row r="3177" spans="1:20" ht="42.6" hidden="1" customHeight="1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5">
        <f t="shared" si="294"/>
        <v>1.0955999999999999</v>
      </c>
      <c r="P3177" s="6">
        <f t="shared" si="295"/>
        <v>91.3</v>
      </c>
      <c r="Q3177" t="str">
        <f t="shared" si="296"/>
        <v>theater</v>
      </c>
      <c r="R3177" t="str">
        <f t="shared" si="297"/>
        <v>plays</v>
      </c>
      <c r="S3177" s="10">
        <f t="shared" si="298"/>
        <v>40531.886886574073</v>
      </c>
      <c r="T3177" s="10">
        <f t="shared" si="299"/>
        <v>40591.886886574073</v>
      </c>
    </row>
    <row r="3178" spans="1:20" ht="42.6" hidden="1" customHeight="1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5">
        <f t="shared" si="294"/>
        <v>1.148421052631579</v>
      </c>
      <c r="P3178" s="6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10">
        <f t="shared" si="298"/>
        <v>41477.930914351848</v>
      </c>
      <c r="T3178" s="10">
        <f t="shared" si="299"/>
        <v>41504.625</v>
      </c>
    </row>
    <row r="3179" spans="1:20" ht="42.6" hidden="1" customHeight="1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5">
        <f t="shared" si="294"/>
        <v>1.1739999999999999</v>
      </c>
      <c r="P3179" s="6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10">
        <f t="shared" si="298"/>
        <v>41781.666770833333</v>
      </c>
      <c r="T3179" s="10">
        <f t="shared" si="299"/>
        <v>41811.666770833333</v>
      </c>
    </row>
    <row r="3180" spans="1:20" ht="42.6" hidden="1" customHeight="1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5">
        <f t="shared" si="294"/>
        <v>1.7173333333333334</v>
      </c>
      <c r="P3180" s="6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10">
        <f t="shared" si="298"/>
        <v>41806.605034722219</v>
      </c>
      <c r="T3180" s="10">
        <f t="shared" si="299"/>
        <v>41836.605034722219</v>
      </c>
    </row>
    <row r="3181" spans="1:20" ht="42.6" hidden="1" customHeight="1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5">
        <f t="shared" si="294"/>
        <v>1.1416238095238094</v>
      </c>
      <c r="P3181" s="6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10">
        <f t="shared" si="298"/>
        <v>41375.702210648145</v>
      </c>
      <c r="T3181" s="10">
        <f t="shared" si="299"/>
        <v>41400.702210648145</v>
      </c>
    </row>
    <row r="3182" spans="1:20" ht="42.6" hidden="1" customHeight="1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5">
        <f t="shared" si="294"/>
        <v>1.1975</v>
      </c>
      <c r="P3182" s="6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10">
        <f t="shared" si="298"/>
        <v>41780.412604166668</v>
      </c>
      <c r="T3182" s="10">
        <f t="shared" si="299"/>
        <v>41810.412604166668</v>
      </c>
    </row>
    <row r="3183" spans="1:20" ht="42.6" hidden="1" customHeight="1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5">
        <f t="shared" si="294"/>
        <v>1.0900000000000001</v>
      </c>
      <c r="P3183" s="6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10">
        <f t="shared" si="298"/>
        <v>41779.310034722221</v>
      </c>
      <c r="T3183" s="10">
        <f t="shared" si="299"/>
        <v>41805.666666666664</v>
      </c>
    </row>
    <row r="3184" spans="1:20" ht="42.6" hidden="1" customHeight="1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5">
        <f t="shared" si="294"/>
        <v>1.0088571428571429</v>
      </c>
      <c r="P3184" s="6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10">
        <f t="shared" si="298"/>
        <v>40883.949317129627</v>
      </c>
      <c r="T3184" s="10">
        <f t="shared" si="299"/>
        <v>40939.708333333336</v>
      </c>
    </row>
    <row r="3185" spans="1:20" ht="42.6" hidden="1" customHeight="1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5">
        <f t="shared" si="294"/>
        <v>1.0900000000000001</v>
      </c>
      <c r="P3185" s="6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10">
        <f t="shared" si="298"/>
        <v>41491.79478009259</v>
      </c>
      <c r="T3185" s="10">
        <f t="shared" si="299"/>
        <v>41509.79478009259</v>
      </c>
    </row>
    <row r="3186" spans="1:20" ht="42.6" hidden="1" customHeight="1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5">
        <f t="shared" si="294"/>
        <v>1.0720930232558139</v>
      </c>
      <c r="P3186" s="6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10">
        <f t="shared" si="298"/>
        <v>41791.993414351848</v>
      </c>
      <c r="T3186" s="10">
        <f t="shared" si="299"/>
        <v>41821.993414351848</v>
      </c>
    </row>
    <row r="3187" spans="1:20" ht="42.6" hidden="1" customHeight="1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5">
        <f t="shared" si="294"/>
        <v>1</v>
      </c>
      <c r="P3187" s="6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10">
        <f t="shared" si="298"/>
        <v>41829.977326388893</v>
      </c>
      <c r="T3187" s="10">
        <f t="shared" si="299"/>
        <v>41836.977326388893</v>
      </c>
    </row>
    <row r="3188" spans="1:20" ht="42.6" hidden="1" customHeight="1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5">
        <f t="shared" si="294"/>
        <v>1.0218750000000001</v>
      </c>
      <c r="P3188" s="6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10">
        <f t="shared" si="298"/>
        <v>41868.924050925925</v>
      </c>
      <c r="T3188" s="10">
        <f t="shared" si="299"/>
        <v>41898.875</v>
      </c>
    </row>
    <row r="3189" spans="1:20" ht="42.6" hidden="1" customHeight="1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5">
        <f t="shared" si="294"/>
        <v>1.1629333333333334</v>
      </c>
      <c r="P3189" s="6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10">
        <f t="shared" si="298"/>
        <v>41835.666354166664</v>
      </c>
      <c r="T3189" s="10">
        <f t="shared" si="299"/>
        <v>41855.666354166664</v>
      </c>
    </row>
    <row r="3190" spans="1:20" ht="42.6" customHeight="1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5">
        <f t="shared" si="294"/>
        <v>0.65</v>
      </c>
      <c r="P3190" s="6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0">
        <f t="shared" si="298"/>
        <v>42144.415532407409</v>
      </c>
      <c r="T3190" s="10">
        <f t="shared" si="299"/>
        <v>42165.415532407409</v>
      </c>
    </row>
    <row r="3191" spans="1:20" ht="42.6" customHeight="1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5">
        <f t="shared" si="294"/>
        <v>0.12327272727272727</v>
      </c>
      <c r="P3191" s="6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0">
        <f t="shared" si="298"/>
        <v>42118.346435185187</v>
      </c>
      <c r="T3191" s="10">
        <f t="shared" si="299"/>
        <v>42148.346435185187</v>
      </c>
    </row>
    <row r="3192" spans="1:20" ht="42.6" customHeight="1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5">
        <f t="shared" si="294"/>
        <v>0</v>
      </c>
      <c r="P3192" s="6" t="e">
        <f t="shared" si="295"/>
        <v>#DIV/0!</v>
      </c>
      <c r="Q3192" t="str">
        <f t="shared" si="296"/>
        <v>theater</v>
      </c>
      <c r="R3192" t="str">
        <f t="shared" si="297"/>
        <v>musical</v>
      </c>
      <c r="S3192" s="10">
        <f t="shared" si="298"/>
        <v>42683.151331018518</v>
      </c>
      <c r="T3192" s="10">
        <f t="shared" si="299"/>
        <v>42713.192997685182</v>
      </c>
    </row>
    <row r="3193" spans="1:20" ht="42.6" customHeight="1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5">
        <f t="shared" si="294"/>
        <v>4.0266666666666666E-2</v>
      </c>
      <c r="P3193" s="6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0">
        <f t="shared" si="298"/>
        <v>42538.755428240736</v>
      </c>
      <c r="T3193" s="10">
        <f t="shared" si="299"/>
        <v>42598.755428240736</v>
      </c>
    </row>
    <row r="3194" spans="1:20" ht="42.6" customHeight="1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5">
        <f t="shared" si="294"/>
        <v>1.0200000000000001E-2</v>
      </c>
      <c r="P3194" s="6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0">
        <f t="shared" si="298"/>
        <v>42018.94049768518</v>
      </c>
      <c r="T3194" s="10">
        <f t="shared" si="299"/>
        <v>42063.916666666672</v>
      </c>
    </row>
    <row r="3195" spans="1:20" ht="42.6" customHeight="1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5">
        <f t="shared" si="294"/>
        <v>0.1174</v>
      </c>
      <c r="P3195" s="6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0">
        <f t="shared" si="298"/>
        <v>42010.968240740738</v>
      </c>
      <c r="T3195" s="10">
        <f t="shared" si="299"/>
        <v>42055.968240740738</v>
      </c>
    </row>
    <row r="3196" spans="1:20" ht="42.6" customHeight="1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5">
        <f t="shared" si="294"/>
        <v>0</v>
      </c>
      <c r="P3196" s="6" t="e">
        <f t="shared" si="295"/>
        <v>#DIV/0!</v>
      </c>
      <c r="Q3196" t="str">
        <f t="shared" si="296"/>
        <v>theater</v>
      </c>
      <c r="R3196" t="str">
        <f t="shared" si="297"/>
        <v>musical</v>
      </c>
      <c r="S3196" s="10">
        <f t="shared" si="298"/>
        <v>42182.062476851846</v>
      </c>
      <c r="T3196" s="10">
        <f t="shared" si="299"/>
        <v>42212.062476851846</v>
      </c>
    </row>
    <row r="3197" spans="1:20" ht="42.6" customHeight="1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5">
        <f t="shared" si="294"/>
        <v>0.59142857142857141</v>
      </c>
      <c r="P3197" s="6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0">
        <f t="shared" si="298"/>
        <v>42017.594236111108</v>
      </c>
      <c r="T3197" s="10">
        <f t="shared" si="299"/>
        <v>42047.594236111108</v>
      </c>
    </row>
    <row r="3198" spans="1:20" ht="42.6" customHeight="1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5">
        <f t="shared" si="294"/>
        <v>5.9999999999999995E-4</v>
      </c>
      <c r="P3198" s="6">
        <f t="shared" si="295"/>
        <v>300</v>
      </c>
      <c r="Q3198" t="str">
        <f t="shared" si="296"/>
        <v>theater</v>
      </c>
      <c r="R3198" t="str">
        <f t="shared" si="297"/>
        <v>musical</v>
      </c>
      <c r="S3198" s="10">
        <f t="shared" si="298"/>
        <v>42157.598090277781</v>
      </c>
      <c r="T3198" s="10">
        <f t="shared" si="299"/>
        <v>42217.583333333328</v>
      </c>
    </row>
    <row r="3199" spans="1:20" ht="42.6" customHeight="1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5">
        <f t="shared" si="294"/>
        <v>0.1145</v>
      </c>
      <c r="P3199" s="6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0">
        <f t="shared" si="298"/>
        <v>42009.493263888886</v>
      </c>
      <c r="T3199" s="10">
        <f t="shared" si="299"/>
        <v>42039.493263888886</v>
      </c>
    </row>
    <row r="3200" spans="1:20" ht="42.6" customHeight="1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5">
        <f t="shared" si="294"/>
        <v>3.6666666666666666E-3</v>
      </c>
      <c r="P3200" s="6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0">
        <f t="shared" si="298"/>
        <v>42013.424502314811</v>
      </c>
      <c r="T3200" s="10">
        <f t="shared" si="299"/>
        <v>42051.424502314811</v>
      </c>
    </row>
    <row r="3201" spans="1:20" ht="42.6" customHeight="1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5">
        <f t="shared" si="294"/>
        <v>0.52159999999999995</v>
      </c>
      <c r="P3201" s="6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0">
        <f t="shared" si="298"/>
        <v>41858.761782407404</v>
      </c>
      <c r="T3201" s="10">
        <f t="shared" si="299"/>
        <v>41888.875</v>
      </c>
    </row>
    <row r="3202" spans="1:20" ht="42.6" customHeight="1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5">
        <f t="shared" si="294"/>
        <v>2.0000000000000002E-5</v>
      </c>
      <c r="P3202" s="6">
        <f t="shared" si="295"/>
        <v>1</v>
      </c>
      <c r="Q3202" t="str">
        <f t="shared" si="296"/>
        <v>theater</v>
      </c>
      <c r="R3202" t="str">
        <f t="shared" si="297"/>
        <v>musical</v>
      </c>
      <c r="S3202" s="10">
        <f t="shared" si="298"/>
        <v>42460.320613425924</v>
      </c>
      <c r="T3202" s="10">
        <f t="shared" si="299"/>
        <v>42490.231944444444</v>
      </c>
    </row>
    <row r="3203" spans="1:20" ht="42.6" customHeight="1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5">
        <f t="shared" ref="O3203:O3266" si="300">E3203/D3203</f>
        <v>1.2500000000000001E-2</v>
      </c>
      <c r="P3203" s="6">
        <f t="shared" ref="P3203:P3266" si="301">E3203/L3203</f>
        <v>12.5</v>
      </c>
      <c r="Q3203" t="str">
        <f t="shared" ref="Q3203:Q3266" si="302">LEFT(N3203,(FIND("/",N3203))-1)</f>
        <v>theater</v>
      </c>
      <c r="R3203" t="str">
        <f t="shared" ref="R3203:R3266" si="303">RIGHT(N3203,LEN(N3203)-FIND("/",N3203))</f>
        <v>musical</v>
      </c>
      <c r="S3203" s="10">
        <f t="shared" ref="S3203:S3266" si="304">(((J3203/60)/60)/24)+DATE(1970,1,1)</f>
        <v>41861.767094907409</v>
      </c>
      <c r="T3203" s="10">
        <f t="shared" ref="T3203:T3266" si="305">(((I3203/60)/60)/24)+DATE(1970,1,1)</f>
        <v>41882.767094907409</v>
      </c>
    </row>
    <row r="3204" spans="1:20" ht="42.6" customHeight="1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5">
        <f t="shared" si="300"/>
        <v>0.54520000000000002</v>
      </c>
      <c r="P3204" s="6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0">
        <f t="shared" si="304"/>
        <v>42293.853541666671</v>
      </c>
      <c r="T3204" s="10">
        <f t="shared" si="305"/>
        <v>42352.249305555553</v>
      </c>
    </row>
    <row r="3205" spans="1:20" ht="42.6" customHeight="1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5">
        <f t="shared" si="300"/>
        <v>0.25</v>
      </c>
      <c r="P3205" s="6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0">
        <f t="shared" si="304"/>
        <v>42242.988680555558</v>
      </c>
      <c r="T3205" s="10">
        <f t="shared" si="305"/>
        <v>42272.988680555558</v>
      </c>
    </row>
    <row r="3206" spans="1:20" ht="42.6" customHeight="1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5">
        <f t="shared" si="300"/>
        <v>0</v>
      </c>
      <c r="P3206" s="6" t="e">
        <f t="shared" si="301"/>
        <v>#DIV/0!</v>
      </c>
      <c r="Q3206" t="str">
        <f t="shared" si="302"/>
        <v>theater</v>
      </c>
      <c r="R3206" t="str">
        <f t="shared" si="303"/>
        <v>musical</v>
      </c>
      <c r="S3206" s="10">
        <f t="shared" si="304"/>
        <v>42172.686099537037</v>
      </c>
      <c r="T3206" s="10">
        <f t="shared" si="305"/>
        <v>42202.676388888889</v>
      </c>
    </row>
    <row r="3207" spans="1:20" ht="42.6" customHeight="1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5">
        <f t="shared" si="300"/>
        <v>3.4125000000000003E-2</v>
      </c>
      <c r="P3207" s="6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0">
        <f t="shared" si="304"/>
        <v>42095.374675925923</v>
      </c>
      <c r="T3207" s="10">
        <f t="shared" si="305"/>
        <v>42125.374675925923</v>
      </c>
    </row>
    <row r="3208" spans="1:20" ht="42.6" customHeight="1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5">
        <f t="shared" si="300"/>
        <v>0</v>
      </c>
      <c r="P3208" s="6" t="e">
        <f t="shared" si="301"/>
        <v>#DIV/0!</v>
      </c>
      <c r="Q3208" t="str">
        <f t="shared" si="302"/>
        <v>theater</v>
      </c>
      <c r="R3208" t="str">
        <f t="shared" si="303"/>
        <v>musical</v>
      </c>
      <c r="S3208" s="10">
        <f t="shared" si="304"/>
        <v>42236.276053240741</v>
      </c>
      <c r="T3208" s="10">
        <f t="shared" si="305"/>
        <v>42266.276053240741</v>
      </c>
    </row>
    <row r="3209" spans="1:20" ht="42.6" customHeight="1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5">
        <f t="shared" si="300"/>
        <v>0.46363636363636362</v>
      </c>
      <c r="P3209" s="6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0">
        <f t="shared" si="304"/>
        <v>42057.277858796297</v>
      </c>
      <c r="T3209" s="10">
        <f t="shared" si="305"/>
        <v>42117.236192129625</v>
      </c>
    </row>
    <row r="3210" spans="1:20" ht="42.6" hidden="1" customHeight="1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5">
        <f t="shared" si="300"/>
        <v>1.0349999999999999</v>
      </c>
      <c r="P3210" s="6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10">
        <f t="shared" si="304"/>
        <v>41827.605057870373</v>
      </c>
      <c r="T3210" s="10">
        <f t="shared" si="305"/>
        <v>41848.605057870373</v>
      </c>
    </row>
    <row r="3211" spans="1:20" ht="42.6" hidden="1" customHeight="1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5">
        <f t="shared" si="300"/>
        <v>1.1932315789473684</v>
      </c>
      <c r="P3211" s="6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10">
        <f t="shared" si="304"/>
        <v>41778.637245370373</v>
      </c>
      <c r="T3211" s="10">
        <f t="shared" si="305"/>
        <v>41810.958333333336</v>
      </c>
    </row>
    <row r="3212" spans="1:20" ht="42.6" hidden="1" customHeight="1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5">
        <f t="shared" si="300"/>
        <v>1.2576666666666667</v>
      </c>
      <c r="P3212" s="6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10">
        <f t="shared" si="304"/>
        <v>41013.936562499999</v>
      </c>
      <c r="T3212" s="10">
        <f t="shared" si="305"/>
        <v>41061.165972222225</v>
      </c>
    </row>
    <row r="3213" spans="1:20" ht="42.6" hidden="1" customHeight="1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5">
        <f t="shared" si="300"/>
        <v>1.1974347826086957</v>
      </c>
      <c r="P3213" s="6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10">
        <f t="shared" si="304"/>
        <v>41834.586574074077</v>
      </c>
      <c r="T3213" s="10">
        <f t="shared" si="305"/>
        <v>41866.083333333336</v>
      </c>
    </row>
    <row r="3214" spans="1:20" ht="42.6" hidden="1" customHeight="1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5">
        <f t="shared" si="300"/>
        <v>1.2625</v>
      </c>
      <c r="P3214" s="6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10">
        <f t="shared" si="304"/>
        <v>41829.795729166668</v>
      </c>
      <c r="T3214" s="10">
        <f t="shared" si="305"/>
        <v>41859.795729166668</v>
      </c>
    </row>
    <row r="3215" spans="1:20" ht="42.6" hidden="1" customHeight="1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5">
        <f t="shared" si="300"/>
        <v>1.0011666666666668</v>
      </c>
      <c r="P3215" s="6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10">
        <f t="shared" si="304"/>
        <v>42171.763414351852</v>
      </c>
      <c r="T3215" s="10">
        <f t="shared" si="305"/>
        <v>42211.763414351852</v>
      </c>
    </row>
    <row r="3216" spans="1:20" ht="42.6" hidden="1" customHeight="1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5">
        <f t="shared" si="300"/>
        <v>1.0213333333333334</v>
      </c>
      <c r="P3216" s="6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10">
        <f t="shared" si="304"/>
        <v>42337.792511574073</v>
      </c>
      <c r="T3216" s="10">
        <f t="shared" si="305"/>
        <v>42374.996527777781</v>
      </c>
    </row>
    <row r="3217" spans="1:20" ht="42.6" hidden="1" customHeight="1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5">
        <f t="shared" si="300"/>
        <v>1.0035142857142858</v>
      </c>
      <c r="P3217" s="6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10">
        <f t="shared" si="304"/>
        <v>42219.665173611109</v>
      </c>
      <c r="T3217" s="10">
        <f t="shared" si="305"/>
        <v>42257.165972222225</v>
      </c>
    </row>
    <row r="3218" spans="1:20" ht="42.6" hidden="1" customHeight="1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5">
        <f t="shared" si="300"/>
        <v>1.0004999999999999</v>
      </c>
      <c r="P3218" s="6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10">
        <f t="shared" si="304"/>
        <v>42165.462627314817</v>
      </c>
      <c r="T3218" s="10">
        <f t="shared" si="305"/>
        <v>42196.604166666672</v>
      </c>
    </row>
    <row r="3219" spans="1:20" ht="42.6" hidden="1" customHeight="1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5">
        <f t="shared" si="300"/>
        <v>1.1602222222222223</v>
      </c>
      <c r="P3219" s="6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10">
        <f t="shared" si="304"/>
        <v>42648.546111111107</v>
      </c>
      <c r="T3219" s="10">
        <f t="shared" si="305"/>
        <v>42678.546111111107</v>
      </c>
    </row>
    <row r="3220" spans="1:20" ht="42.6" hidden="1" customHeight="1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5">
        <f t="shared" si="300"/>
        <v>1.0209999999999999</v>
      </c>
      <c r="P3220" s="6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10">
        <f t="shared" si="304"/>
        <v>41971.002152777779</v>
      </c>
      <c r="T3220" s="10">
        <f t="shared" si="305"/>
        <v>42004</v>
      </c>
    </row>
    <row r="3221" spans="1:20" ht="42.6" hidden="1" customHeight="1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5">
        <f t="shared" si="300"/>
        <v>1.0011000000000001</v>
      </c>
      <c r="P3221" s="6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10">
        <f t="shared" si="304"/>
        <v>42050.983182870375</v>
      </c>
      <c r="T3221" s="10">
        <f t="shared" si="305"/>
        <v>42085.941516203704</v>
      </c>
    </row>
    <row r="3222" spans="1:20" ht="42.6" hidden="1" customHeight="1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5">
        <f t="shared" si="300"/>
        <v>1.0084</v>
      </c>
      <c r="P3222" s="6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10">
        <f t="shared" si="304"/>
        <v>42772.833379629628</v>
      </c>
      <c r="T3222" s="10">
        <f t="shared" si="305"/>
        <v>42806.875</v>
      </c>
    </row>
    <row r="3223" spans="1:20" ht="42.6" hidden="1" customHeight="1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5">
        <f t="shared" si="300"/>
        <v>1.0342499999999999</v>
      </c>
      <c r="P3223" s="6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10">
        <f t="shared" si="304"/>
        <v>42155.696793981479</v>
      </c>
      <c r="T3223" s="10">
        <f t="shared" si="305"/>
        <v>42190.696793981479</v>
      </c>
    </row>
    <row r="3224" spans="1:20" ht="42.6" hidden="1" customHeight="1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5">
        <f t="shared" si="300"/>
        <v>1.248</v>
      </c>
      <c r="P3224" s="6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10">
        <f t="shared" si="304"/>
        <v>42270.582141203704</v>
      </c>
      <c r="T3224" s="10">
        <f t="shared" si="305"/>
        <v>42301.895138888889</v>
      </c>
    </row>
    <row r="3225" spans="1:20" ht="42.6" hidden="1" customHeight="1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5">
        <f t="shared" si="300"/>
        <v>1.0951612903225807</v>
      </c>
      <c r="P3225" s="6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10">
        <f t="shared" si="304"/>
        <v>42206.835370370376</v>
      </c>
      <c r="T3225" s="10">
        <f t="shared" si="305"/>
        <v>42236.835370370376</v>
      </c>
    </row>
    <row r="3226" spans="1:20" ht="42.6" hidden="1" customHeight="1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5">
        <f t="shared" si="300"/>
        <v>1.0203333333333333</v>
      </c>
      <c r="P3226" s="6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10">
        <f t="shared" si="304"/>
        <v>42697.850844907407</v>
      </c>
      <c r="T3226" s="10">
        <f t="shared" si="305"/>
        <v>42745.208333333328</v>
      </c>
    </row>
    <row r="3227" spans="1:20" ht="42.6" hidden="1" customHeight="1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5">
        <f t="shared" si="300"/>
        <v>1.0235000000000001</v>
      </c>
      <c r="P3227" s="6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10">
        <f t="shared" si="304"/>
        <v>42503.559467592597</v>
      </c>
      <c r="T3227" s="10">
        <f t="shared" si="305"/>
        <v>42524.875</v>
      </c>
    </row>
    <row r="3228" spans="1:20" ht="42.6" hidden="1" customHeight="1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5">
        <f t="shared" si="300"/>
        <v>1.0416666666666667</v>
      </c>
      <c r="P3228" s="6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10">
        <f t="shared" si="304"/>
        <v>42277.583472222221</v>
      </c>
      <c r="T3228" s="10">
        <f t="shared" si="305"/>
        <v>42307.583472222221</v>
      </c>
    </row>
    <row r="3229" spans="1:20" ht="42.6" hidden="1" customHeight="1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5">
        <f t="shared" si="300"/>
        <v>1.25</v>
      </c>
      <c r="P3229" s="6">
        <f t="shared" si="301"/>
        <v>50</v>
      </c>
      <c r="Q3229" t="str">
        <f t="shared" si="302"/>
        <v>theater</v>
      </c>
      <c r="R3229" t="str">
        <f t="shared" si="303"/>
        <v>plays</v>
      </c>
      <c r="S3229" s="10">
        <f t="shared" si="304"/>
        <v>42722.882361111115</v>
      </c>
      <c r="T3229" s="10">
        <f t="shared" si="305"/>
        <v>42752.882361111115</v>
      </c>
    </row>
    <row r="3230" spans="1:20" ht="42.6" hidden="1" customHeight="1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5">
        <f t="shared" si="300"/>
        <v>1.0234285714285714</v>
      </c>
      <c r="P3230" s="6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10">
        <f t="shared" si="304"/>
        <v>42323.70930555556</v>
      </c>
      <c r="T3230" s="10">
        <f t="shared" si="305"/>
        <v>42355.207638888889</v>
      </c>
    </row>
    <row r="3231" spans="1:20" ht="42.6" hidden="1" customHeight="1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5">
        <f t="shared" si="300"/>
        <v>1.0786500000000001</v>
      </c>
      <c r="P3231" s="6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10">
        <f t="shared" si="304"/>
        <v>41933.291643518518</v>
      </c>
      <c r="T3231" s="10">
        <f t="shared" si="305"/>
        <v>41963.333310185189</v>
      </c>
    </row>
    <row r="3232" spans="1:20" ht="42.6" hidden="1" customHeight="1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5">
        <f t="shared" si="300"/>
        <v>1.0988461538461538</v>
      </c>
      <c r="P3232" s="6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10">
        <f t="shared" si="304"/>
        <v>41898.168125000004</v>
      </c>
      <c r="T3232" s="10">
        <f t="shared" si="305"/>
        <v>41913.165972222225</v>
      </c>
    </row>
    <row r="3233" spans="1:20" ht="42.6" hidden="1" customHeight="1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5">
        <f t="shared" si="300"/>
        <v>1.61</v>
      </c>
      <c r="P3233" s="6">
        <f t="shared" si="301"/>
        <v>57.5</v>
      </c>
      <c r="Q3233" t="str">
        <f t="shared" si="302"/>
        <v>theater</v>
      </c>
      <c r="R3233" t="str">
        <f t="shared" si="303"/>
        <v>plays</v>
      </c>
      <c r="S3233" s="10">
        <f t="shared" si="304"/>
        <v>42446.943831018521</v>
      </c>
      <c r="T3233" s="10">
        <f t="shared" si="305"/>
        <v>42476.943831018521</v>
      </c>
    </row>
    <row r="3234" spans="1:20" ht="42.6" hidden="1" customHeight="1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5">
        <f t="shared" si="300"/>
        <v>1.3120000000000001</v>
      </c>
      <c r="P3234" s="6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10">
        <f t="shared" si="304"/>
        <v>42463.81385416667</v>
      </c>
      <c r="T3234" s="10">
        <f t="shared" si="305"/>
        <v>42494.165972222225</v>
      </c>
    </row>
    <row r="3235" spans="1:20" ht="42.6" hidden="1" customHeight="1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5">
        <f t="shared" si="300"/>
        <v>1.1879999999999999</v>
      </c>
      <c r="P3235" s="6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10">
        <f t="shared" si="304"/>
        <v>42766.805034722223</v>
      </c>
      <c r="T3235" s="10">
        <f t="shared" si="305"/>
        <v>42796.805034722223</v>
      </c>
    </row>
    <row r="3236" spans="1:20" ht="42.6" hidden="1" customHeight="1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5">
        <f t="shared" si="300"/>
        <v>1.0039275000000001</v>
      </c>
      <c r="P3236" s="6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10">
        <f t="shared" si="304"/>
        <v>42734.789444444439</v>
      </c>
      <c r="T3236" s="10">
        <f t="shared" si="305"/>
        <v>42767.979861111111</v>
      </c>
    </row>
    <row r="3237" spans="1:20" ht="42.6" hidden="1" customHeight="1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5">
        <f t="shared" si="300"/>
        <v>1.0320666666666667</v>
      </c>
      <c r="P3237" s="6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10">
        <f t="shared" si="304"/>
        <v>42522.347812499997</v>
      </c>
      <c r="T3237" s="10">
        <f t="shared" si="305"/>
        <v>42552.347812499997</v>
      </c>
    </row>
    <row r="3238" spans="1:20" ht="42.6" hidden="1" customHeight="1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5">
        <f t="shared" si="300"/>
        <v>1.006</v>
      </c>
      <c r="P3238" s="6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10">
        <f t="shared" si="304"/>
        <v>42702.917048611111</v>
      </c>
      <c r="T3238" s="10">
        <f t="shared" si="305"/>
        <v>42732.917048611111</v>
      </c>
    </row>
    <row r="3239" spans="1:20" ht="42.6" hidden="1" customHeight="1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5">
        <f t="shared" si="300"/>
        <v>1.0078754285714286</v>
      </c>
      <c r="P3239" s="6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10">
        <f t="shared" si="304"/>
        <v>42252.474351851852</v>
      </c>
      <c r="T3239" s="10">
        <f t="shared" si="305"/>
        <v>42276.165972222225</v>
      </c>
    </row>
    <row r="3240" spans="1:20" ht="42.6" hidden="1" customHeight="1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5">
        <f t="shared" si="300"/>
        <v>1.1232142857142857</v>
      </c>
      <c r="P3240" s="6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10">
        <f t="shared" si="304"/>
        <v>42156.510393518518</v>
      </c>
      <c r="T3240" s="10">
        <f t="shared" si="305"/>
        <v>42186.510393518518</v>
      </c>
    </row>
    <row r="3241" spans="1:20" ht="42.6" hidden="1" customHeight="1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5">
        <f t="shared" si="300"/>
        <v>1.0591914022517912</v>
      </c>
      <c r="P3241" s="6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10">
        <f t="shared" si="304"/>
        <v>42278.089039351849</v>
      </c>
      <c r="T3241" s="10">
        <f t="shared" si="305"/>
        <v>42302.999305555553</v>
      </c>
    </row>
    <row r="3242" spans="1:20" ht="42.6" hidden="1" customHeight="1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5">
        <f t="shared" si="300"/>
        <v>1.0056666666666667</v>
      </c>
      <c r="P3242" s="6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10">
        <f t="shared" si="304"/>
        <v>42754.693842592591</v>
      </c>
      <c r="T3242" s="10">
        <f t="shared" si="305"/>
        <v>42782.958333333328</v>
      </c>
    </row>
    <row r="3243" spans="1:20" ht="42.6" hidden="1" customHeight="1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5">
        <f t="shared" si="300"/>
        <v>1.1530588235294117</v>
      </c>
      <c r="P3243" s="6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10">
        <f t="shared" si="304"/>
        <v>41893.324884259258</v>
      </c>
      <c r="T3243" s="10">
        <f t="shared" si="305"/>
        <v>41926.290972222225</v>
      </c>
    </row>
    <row r="3244" spans="1:20" ht="42.6" hidden="1" customHeight="1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5">
        <f t="shared" si="300"/>
        <v>1.273042</v>
      </c>
      <c r="P3244" s="6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10">
        <f t="shared" si="304"/>
        <v>41871.755694444444</v>
      </c>
      <c r="T3244" s="10">
        <f t="shared" si="305"/>
        <v>41901.755694444444</v>
      </c>
    </row>
    <row r="3245" spans="1:20" ht="42.6" hidden="1" customHeight="1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5">
        <f t="shared" si="300"/>
        <v>1.028375</v>
      </c>
      <c r="P3245" s="6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10">
        <f t="shared" si="304"/>
        <v>42262.096782407403</v>
      </c>
      <c r="T3245" s="10">
        <f t="shared" si="305"/>
        <v>42286</v>
      </c>
    </row>
    <row r="3246" spans="1:20" ht="42.6" hidden="1" customHeight="1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5">
        <f t="shared" si="300"/>
        <v>1.0293749999999999</v>
      </c>
      <c r="P3246" s="6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10">
        <f t="shared" si="304"/>
        <v>42675.694236111114</v>
      </c>
      <c r="T3246" s="10">
        <f t="shared" si="305"/>
        <v>42705.735902777778</v>
      </c>
    </row>
    <row r="3247" spans="1:20" ht="42.6" hidden="1" customHeight="1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5">
        <f t="shared" si="300"/>
        <v>1.043047619047619</v>
      </c>
      <c r="P3247" s="6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10">
        <f t="shared" si="304"/>
        <v>42135.60020833333</v>
      </c>
      <c r="T3247" s="10">
        <f t="shared" si="305"/>
        <v>42167.083333333328</v>
      </c>
    </row>
    <row r="3248" spans="1:20" ht="42.6" hidden="1" customHeight="1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5">
        <f t="shared" si="300"/>
        <v>1.1122000000000001</v>
      </c>
      <c r="P3248" s="6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10">
        <f t="shared" si="304"/>
        <v>42230.472222222219</v>
      </c>
      <c r="T3248" s="10">
        <f t="shared" si="305"/>
        <v>42259.165972222225</v>
      </c>
    </row>
    <row r="3249" spans="1:20" ht="42.6" hidden="1" customHeight="1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5">
        <f t="shared" si="300"/>
        <v>1.0586</v>
      </c>
      <c r="P3249" s="6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10">
        <f t="shared" si="304"/>
        <v>42167.434166666666</v>
      </c>
      <c r="T3249" s="10">
        <f t="shared" si="305"/>
        <v>42197.434166666666</v>
      </c>
    </row>
    <row r="3250" spans="1:20" ht="42.6" hidden="1" customHeight="1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5">
        <f t="shared" si="300"/>
        <v>1.0079166666666666</v>
      </c>
      <c r="P3250" s="6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10">
        <f t="shared" si="304"/>
        <v>42068.888391203705</v>
      </c>
      <c r="T3250" s="10">
        <f t="shared" si="305"/>
        <v>42098.846724537041</v>
      </c>
    </row>
    <row r="3251" spans="1:20" ht="42.6" hidden="1" customHeight="1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5">
        <f t="shared" si="300"/>
        <v>1.0492727272727274</v>
      </c>
      <c r="P3251" s="6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10">
        <f t="shared" si="304"/>
        <v>42145.746689814812</v>
      </c>
      <c r="T3251" s="10">
        <f t="shared" si="305"/>
        <v>42175.746689814812</v>
      </c>
    </row>
    <row r="3252" spans="1:20" ht="42.6" hidden="1" customHeight="1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5">
        <f t="shared" si="300"/>
        <v>1.01552</v>
      </c>
      <c r="P3252" s="6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10">
        <f t="shared" si="304"/>
        <v>41918.742175925923</v>
      </c>
      <c r="T3252" s="10">
        <f t="shared" si="305"/>
        <v>41948.783842592595</v>
      </c>
    </row>
    <row r="3253" spans="1:20" ht="42.6" hidden="1" customHeight="1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5">
        <f t="shared" si="300"/>
        <v>1.1073333333333333</v>
      </c>
      <c r="P3253" s="6">
        <f t="shared" si="301"/>
        <v>83.05</v>
      </c>
      <c r="Q3253" t="str">
        <f t="shared" si="302"/>
        <v>theater</v>
      </c>
      <c r="R3253" t="str">
        <f t="shared" si="303"/>
        <v>plays</v>
      </c>
      <c r="S3253" s="10">
        <f t="shared" si="304"/>
        <v>42146.731087962966</v>
      </c>
      <c r="T3253" s="10">
        <f t="shared" si="305"/>
        <v>42176.731087962966</v>
      </c>
    </row>
    <row r="3254" spans="1:20" ht="42.6" hidden="1" customHeight="1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5">
        <f t="shared" si="300"/>
        <v>1.2782222222222221</v>
      </c>
      <c r="P3254" s="6">
        <f t="shared" si="301"/>
        <v>57.52</v>
      </c>
      <c r="Q3254" t="str">
        <f t="shared" si="302"/>
        <v>theater</v>
      </c>
      <c r="R3254" t="str">
        <f t="shared" si="303"/>
        <v>plays</v>
      </c>
      <c r="S3254" s="10">
        <f t="shared" si="304"/>
        <v>42590.472685185188</v>
      </c>
      <c r="T3254" s="10">
        <f t="shared" si="305"/>
        <v>42620.472685185188</v>
      </c>
    </row>
    <row r="3255" spans="1:20" ht="42.6" hidden="1" customHeight="1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5">
        <f t="shared" si="300"/>
        <v>1.0182500000000001</v>
      </c>
      <c r="P3255" s="6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10">
        <f t="shared" si="304"/>
        <v>42602.576712962968</v>
      </c>
      <c r="T3255" s="10">
        <f t="shared" si="305"/>
        <v>42621.15625</v>
      </c>
    </row>
    <row r="3256" spans="1:20" ht="42.6" hidden="1" customHeight="1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5">
        <f t="shared" si="300"/>
        <v>1.012576923076923</v>
      </c>
      <c r="P3256" s="6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10">
        <f t="shared" si="304"/>
        <v>42059.085752314815</v>
      </c>
      <c r="T3256" s="10">
        <f t="shared" si="305"/>
        <v>42089.044085648144</v>
      </c>
    </row>
    <row r="3257" spans="1:20" ht="42.6" hidden="1" customHeight="1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5">
        <f t="shared" si="300"/>
        <v>1.75</v>
      </c>
      <c r="P3257" s="6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10">
        <f t="shared" si="304"/>
        <v>41889.768229166664</v>
      </c>
      <c r="T3257" s="10">
        <f t="shared" si="305"/>
        <v>41919.768229166664</v>
      </c>
    </row>
    <row r="3258" spans="1:20" ht="42.6" hidden="1" customHeight="1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5">
        <f t="shared" si="300"/>
        <v>1.2806</v>
      </c>
      <c r="P3258" s="6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10">
        <f t="shared" si="304"/>
        <v>42144.573807870373</v>
      </c>
      <c r="T3258" s="10">
        <f t="shared" si="305"/>
        <v>42166.165972222225</v>
      </c>
    </row>
    <row r="3259" spans="1:20" ht="42.6" hidden="1" customHeight="1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5">
        <f t="shared" si="300"/>
        <v>1.0629949999999999</v>
      </c>
      <c r="P3259" s="6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10">
        <f t="shared" si="304"/>
        <v>42758.559629629628</v>
      </c>
      <c r="T3259" s="10">
        <f t="shared" si="305"/>
        <v>42788.559629629628</v>
      </c>
    </row>
    <row r="3260" spans="1:20" ht="42.6" hidden="1" customHeight="1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5">
        <f t="shared" si="300"/>
        <v>1.052142857142857</v>
      </c>
      <c r="P3260" s="6">
        <f t="shared" si="301"/>
        <v>98.2</v>
      </c>
      <c r="Q3260" t="str">
        <f t="shared" si="302"/>
        <v>theater</v>
      </c>
      <c r="R3260" t="str">
        <f t="shared" si="303"/>
        <v>plays</v>
      </c>
      <c r="S3260" s="10">
        <f t="shared" si="304"/>
        <v>41982.887280092589</v>
      </c>
      <c r="T3260" s="10">
        <f t="shared" si="305"/>
        <v>42012.887280092589</v>
      </c>
    </row>
    <row r="3261" spans="1:20" ht="42.6" hidden="1" customHeight="1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5">
        <f t="shared" si="300"/>
        <v>1.0616782608695652</v>
      </c>
      <c r="P3261" s="6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10">
        <f t="shared" si="304"/>
        <v>42614.760937500003</v>
      </c>
      <c r="T3261" s="10">
        <f t="shared" si="305"/>
        <v>42644.165972222225</v>
      </c>
    </row>
    <row r="3262" spans="1:20" ht="42.6" hidden="1" customHeight="1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5">
        <f t="shared" si="300"/>
        <v>1.0924</v>
      </c>
      <c r="P3262" s="6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10">
        <f t="shared" si="304"/>
        <v>42303.672662037032</v>
      </c>
      <c r="T3262" s="10">
        <f t="shared" si="305"/>
        <v>42338.714328703703</v>
      </c>
    </row>
    <row r="3263" spans="1:20" ht="42.6" hidden="1" customHeight="1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5">
        <f t="shared" si="300"/>
        <v>1.0045454545454546</v>
      </c>
      <c r="P3263" s="6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10">
        <f t="shared" si="304"/>
        <v>42171.725416666668</v>
      </c>
      <c r="T3263" s="10">
        <f t="shared" si="305"/>
        <v>42201.725416666668</v>
      </c>
    </row>
    <row r="3264" spans="1:20" ht="42.6" hidden="1" customHeight="1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5">
        <f t="shared" si="300"/>
        <v>1.0304098360655738</v>
      </c>
      <c r="P3264" s="6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10">
        <f t="shared" si="304"/>
        <v>41964.315532407403</v>
      </c>
      <c r="T3264" s="10">
        <f t="shared" si="305"/>
        <v>41995.166666666672</v>
      </c>
    </row>
    <row r="3265" spans="1:20" ht="42.6" hidden="1" customHeight="1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5">
        <f t="shared" si="300"/>
        <v>1.121664</v>
      </c>
      <c r="P3265" s="6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10">
        <f t="shared" si="304"/>
        <v>42284.516064814816</v>
      </c>
      <c r="T3265" s="10">
        <f t="shared" si="305"/>
        <v>42307.875</v>
      </c>
    </row>
    <row r="3266" spans="1:20" ht="42.6" hidden="1" customHeight="1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5">
        <f t="shared" si="300"/>
        <v>1.03</v>
      </c>
      <c r="P3266" s="6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10">
        <f t="shared" si="304"/>
        <v>42016.800208333334</v>
      </c>
      <c r="T3266" s="10">
        <f t="shared" si="305"/>
        <v>42032.916666666672</v>
      </c>
    </row>
    <row r="3267" spans="1:20" ht="42.6" hidden="1" customHeight="1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5">
        <f t="shared" ref="O3267:O3330" si="306">E3267/D3267</f>
        <v>1.64</v>
      </c>
      <c r="P3267" s="6">
        <f t="shared" ref="P3267:P3330" si="307">E3267/L3267</f>
        <v>70.285714285714292</v>
      </c>
      <c r="Q3267" t="str">
        <f t="shared" ref="Q3267:Q3330" si="308">LEFT(N3267,(FIND("/",N3267))-1)</f>
        <v>theater</v>
      </c>
      <c r="R3267" t="str">
        <f t="shared" ref="R3267:R3330" si="309">RIGHT(N3267,LEN(N3267)-FIND("/",N3267))</f>
        <v>plays</v>
      </c>
      <c r="S3267" s="10">
        <f t="shared" ref="S3267:S3330" si="310">(((J3267/60)/60)/24)+DATE(1970,1,1)</f>
        <v>42311.711979166663</v>
      </c>
      <c r="T3267" s="10">
        <f t="shared" ref="T3267:T3330" si="311">(((I3267/60)/60)/24)+DATE(1970,1,1)</f>
        <v>42341.708333333328</v>
      </c>
    </row>
    <row r="3268" spans="1:20" ht="42.6" hidden="1" customHeight="1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5">
        <f t="shared" si="306"/>
        <v>1.3128333333333333</v>
      </c>
      <c r="P3268" s="6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10">
        <f t="shared" si="310"/>
        <v>42136.536134259266</v>
      </c>
      <c r="T3268" s="10">
        <f t="shared" si="311"/>
        <v>42167.875</v>
      </c>
    </row>
    <row r="3269" spans="1:20" ht="42.6" hidden="1" customHeight="1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5">
        <f t="shared" si="306"/>
        <v>1.0209999999999999</v>
      </c>
      <c r="P3269" s="6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10">
        <f t="shared" si="310"/>
        <v>42172.757638888885</v>
      </c>
      <c r="T3269" s="10">
        <f t="shared" si="311"/>
        <v>42202.757638888885</v>
      </c>
    </row>
    <row r="3270" spans="1:20" ht="42.6" hidden="1" customHeight="1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5">
        <f t="shared" si="306"/>
        <v>1.28</v>
      </c>
      <c r="P3270" s="6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10">
        <f t="shared" si="310"/>
        <v>42590.90425925926</v>
      </c>
      <c r="T3270" s="10">
        <f t="shared" si="311"/>
        <v>42606.90425925926</v>
      </c>
    </row>
    <row r="3271" spans="1:20" ht="42.6" hidden="1" customHeight="1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5">
        <f t="shared" si="306"/>
        <v>1.0149999999999999</v>
      </c>
      <c r="P3271" s="6">
        <f t="shared" si="307"/>
        <v>116</v>
      </c>
      <c r="Q3271" t="str">
        <f t="shared" si="308"/>
        <v>theater</v>
      </c>
      <c r="R3271" t="str">
        <f t="shared" si="309"/>
        <v>plays</v>
      </c>
      <c r="S3271" s="10">
        <f t="shared" si="310"/>
        <v>42137.395798611105</v>
      </c>
      <c r="T3271" s="10">
        <f t="shared" si="311"/>
        <v>42171.458333333328</v>
      </c>
    </row>
    <row r="3272" spans="1:20" ht="42.6" hidden="1" customHeight="1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5">
        <f t="shared" si="306"/>
        <v>1.0166666666666666</v>
      </c>
      <c r="P3272" s="6">
        <f t="shared" si="307"/>
        <v>61</v>
      </c>
      <c r="Q3272" t="str">
        <f t="shared" si="308"/>
        <v>theater</v>
      </c>
      <c r="R3272" t="str">
        <f t="shared" si="309"/>
        <v>plays</v>
      </c>
      <c r="S3272" s="10">
        <f t="shared" si="310"/>
        <v>42167.533159722225</v>
      </c>
      <c r="T3272" s="10">
        <f t="shared" si="311"/>
        <v>42197.533159722225</v>
      </c>
    </row>
    <row r="3273" spans="1:20" ht="42.6" hidden="1" customHeight="1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5">
        <f t="shared" si="306"/>
        <v>1.3</v>
      </c>
      <c r="P3273" s="6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10">
        <f t="shared" si="310"/>
        <v>41915.437210648146</v>
      </c>
      <c r="T3273" s="10">
        <f t="shared" si="311"/>
        <v>41945.478877314818</v>
      </c>
    </row>
    <row r="3274" spans="1:20" ht="42.6" hidden="1" customHeight="1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5">
        <f t="shared" si="306"/>
        <v>1.5443</v>
      </c>
      <c r="P3274" s="6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10">
        <f t="shared" si="310"/>
        <v>42284.500104166669</v>
      </c>
      <c r="T3274" s="10">
        <f t="shared" si="311"/>
        <v>42314.541770833333</v>
      </c>
    </row>
    <row r="3275" spans="1:20" ht="42.6" hidden="1" customHeight="1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5">
        <f t="shared" si="306"/>
        <v>1.0740000000000001</v>
      </c>
      <c r="P3275" s="6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10">
        <f t="shared" si="310"/>
        <v>42611.801412037035</v>
      </c>
      <c r="T3275" s="10">
        <f t="shared" si="311"/>
        <v>42627.791666666672</v>
      </c>
    </row>
    <row r="3276" spans="1:20" ht="42.6" hidden="1" customHeight="1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5">
        <f t="shared" si="306"/>
        <v>1.0132258064516129</v>
      </c>
      <c r="P3276" s="6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10">
        <f t="shared" si="310"/>
        <v>42400.704537037032</v>
      </c>
      <c r="T3276" s="10">
        <f t="shared" si="311"/>
        <v>42444.875</v>
      </c>
    </row>
    <row r="3277" spans="1:20" ht="42.6" hidden="1" customHeight="1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5">
        <f t="shared" si="306"/>
        <v>1.0027777777777778</v>
      </c>
      <c r="P3277" s="6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10">
        <f t="shared" si="310"/>
        <v>42017.88045138889</v>
      </c>
      <c r="T3277" s="10">
        <f t="shared" si="311"/>
        <v>42044.1875</v>
      </c>
    </row>
    <row r="3278" spans="1:20" ht="42.6" hidden="1" customHeight="1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5">
        <f t="shared" si="306"/>
        <v>1.1684444444444444</v>
      </c>
      <c r="P3278" s="6">
        <f t="shared" si="307"/>
        <v>52.58</v>
      </c>
      <c r="Q3278" t="str">
        <f t="shared" si="308"/>
        <v>theater</v>
      </c>
      <c r="R3278" t="str">
        <f t="shared" si="309"/>
        <v>plays</v>
      </c>
      <c r="S3278" s="10">
        <f t="shared" si="310"/>
        <v>42426.949988425928</v>
      </c>
      <c r="T3278" s="10">
        <f t="shared" si="311"/>
        <v>42461.165972222225</v>
      </c>
    </row>
    <row r="3279" spans="1:20" ht="42.6" hidden="1" customHeight="1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5">
        <f t="shared" si="306"/>
        <v>1.0860000000000001</v>
      </c>
      <c r="P3279" s="6">
        <f t="shared" si="307"/>
        <v>54.3</v>
      </c>
      <c r="Q3279" t="str">
        <f t="shared" si="308"/>
        <v>theater</v>
      </c>
      <c r="R3279" t="str">
        <f t="shared" si="309"/>
        <v>plays</v>
      </c>
      <c r="S3279" s="10">
        <f t="shared" si="310"/>
        <v>41931.682939814818</v>
      </c>
      <c r="T3279" s="10">
        <f t="shared" si="311"/>
        <v>41961.724606481483</v>
      </c>
    </row>
    <row r="3280" spans="1:20" ht="42.6" hidden="1" customHeight="1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5">
        <f t="shared" si="306"/>
        <v>1.034</v>
      </c>
      <c r="P3280" s="6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10">
        <f t="shared" si="310"/>
        <v>42124.848414351851</v>
      </c>
      <c r="T3280" s="10">
        <f t="shared" si="311"/>
        <v>42154.848414351851</v>
      </c>
    </row>
    <row r="3281" spans="1:20" ht="42.6" hidden="1" customHeight="1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5">
        <f t="shared" si="306"/>
        <v>1.1427586206896552</v>
      </c>
      <c r="P3281" s="6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10">
        <f t="shared" si="310"/>
        <v>42431.102534722217</v>
      </c>
      <c r="T3281" s="10">
        <f t="shared" si="311"/>
        <v>42461.06086805556</v>
      </c>
    </row>
    <row r="3282" spans="1:20" ht="42.6" hidden="1" customHeight="1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5">
        <f t="shared" si="306"/>
        <v>1.03</v>
      </c>
      <c r="P3282" s="6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10">
        <f t="shared" si="310"/>
        <v>42121.756921296299</v>
      </c>
      <c r="T3282" s="10">
        <f t="shared" si="311"/>
        <v>42156.208333333328</v>
      </c>
    </row>
    <row r="3283" spans="1:20" ht="42.6" hidden="1" customHeight="1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5">
        <f t="shared" si="306"/>
        <v>1.216</v>
      </c>
      <c r="P3283" s="6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10">
        <f t="shared" si="310"/>
        <v>42219.019733796296</v>
      </c>
      <c r="T3283" s="10">
        <f t="shared" si="311"/>
        <v>42249.019733796296</v>
      </c>
    </row>
    <row r="3284" spans="1:20" ht="42.6" hidden="1" customHeight="1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5">
        <f t="shared" si="306"/>
        <v>1.026467741935484</v>
      </c>
      <c r="P3284" s="6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10">
        <f t="shared" si="310"/>
        <v>42445.19430555556</v>
      </c>
      <c r="T3284" s="10">
        <f t="shared" si="311"/>
        <v>42489.19430555556</v>
      </c>
    </row>
    <row r="3285" spans="1:20" ht="42.6" hidden="1" customHeight="1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5">
        <f t="shared" si="306"/>
        <v>1.0475000000000001</v>
      </c>
      <c r="P3285" s="6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10">
        <f t="shared" si="310"/>
        <v>42379.74418981481</v>
      </c>
      <c r="T3285" s="10">
        <f t="shared" si="311"/>
        <v>42410.875</v>
      </c>
    </row>
    <row r="3286" spans="1:20" ht="42.6" hidden="1" customHeight="1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5">
        <f t="shared" si="306"/>
        <v>1.016</v>
      </c>
      <c r="P3286" s="6">
        <f t="shared" si="307"/>
        <v>203.2</v>
      </c>
      <c r="Q3286" t="str">
        <f t="shared" si="308"/>
        <v>theater</v>
      </c>
      <c r="R3286" t="str">
        <f t="shared" si="309"/>
        <v>plays</v>
      </c>
      <c r="S3286" s="10">
        <f t="shared" si="310"/>
        <v>42380.884872685187</v>
      </c>
      <c r="T3286" s="10">
        <f t="shared" si="311"/>
        <v>42398.249305555553</v>
      </c>
    </row>
    <row r="3287" spans="1:20" ht="42.6" hidden="1" customHeight="1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5">
        <f t="shared" si="306"/>
        <v>1.1210242048409682</v>
      </c>
      <c r="P3287" s="6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10">
        <f t="shared" si="310"/>
        <v>42762.942430555559</v>
      </c>
      <c r="T3287" s="10">
        <f t="shared" si="311"/>
        <v>42794.208333333328</v>
      </c>
    </row>
    <row r="3288" spans="1:20" ht="42.6" hidden="1" customHeight="1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5">
        <f t="shared" si="306"/>
        <v>1.0176666666666667</v>
      </c>
      <c r="P3288" s="6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10">
        <f t="shared" si="310"/>
        <v>42567.840069444443</v>
      </c>
      <c r="T3288" s="10">
        <f t="shared" si="311"/>
        <v>42597.840069444443</v>
      </c>
    </row>
    <row r="3289" spans="1:20" ht="42.6" hidden="1" customHeight="1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5">
        <f t="shared" si="306"/>
        <v>1</v>
      </c>
      <c r="P3289" s="6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10">
        <f t="shared" si="310"/>
        <v>42311.750324074077</v>
      </c>
      <c r="T3289" s="10">
        <f t="shared" si="311"/>
        <v>42336.750324074077</v>
      </c>
    </row>
    <row r="3290" spans="1:20" ht="42.6" hidden="1" customHeight="1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5">
        <f t="shared" si="306"/>
        <v>1.0026489999999999</v>
      </c>
      <c r="P3290" s="6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10">
        <f t="shared" si="310"/>
        <v>42505.774479166663</v>
      </c>
      <c r="T3290" s="10">
        <f t="shared" si="311"/>
        <v>42541.958333333328</v>
      </c>
    </row>
    <row r="3291" spans="1:20" ht="42.6" hidden="1" customHeight="1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5">
        <f t="shared" si="306"/>
        <v>1.3304200000000002</v>
      </c>
      <c r="P3291" s="6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10">
        <f t="shared" si="310"/>
        <v>42758.368078703701</v>
      </c>
      <c r="T3291" s="10">
        <f t="shared" si="311"/>
        <v>42786.368078703701</v>
      </c>
    </row>
    <row r="3292" spans="1:20" ht="42.6" hidden="1" customHeight="1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5">
        <f t="shared" si="306"/>
        <v>1.212</v>
      </c>
      <c r="P3292" s="6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10">
        <f t="shared" si="310"/>
        <v>42775.51494212963</v>
      </c>
      <c r="T3292" s="10">
        <f t="shared" si="311"/>
        <v>42805.51494212963</v>
      </c>
    </row>
    <row r="3293" spans="1:20" ht="42.6" hidden="1" customHeight="1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5">
        <f t="shared" si="306"/>
        <v>1.1399999999999999</v>
      </c>
      <c r="P3293" s="6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10">
        <f t="shared" si="310"/>
        <v>42232.702546296292</v>
      </c>
      <c r="T3293" s="10">
        <f t="shared" si="311"/>
        <v>42264.165972222225</v>
      </c>
    </row>
    <row r="3294" spans="1:20" ht="42.6" hidden="1" customHeight="1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5">
        <f t="shared" si="306"/>
        <v>2.8613861386138613</v>
      </c>
      <c r="P3294" s="6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10">
        <f t="shared" si="310"/>
        <v>42282.770231481481</v>
      </c>
      <c r="T3294" s="10">
        <f t="shared" si="311"/>
        <v>42342.811898148153</v>
      </c>
    </row>
    <row r="3295" spans="1:20" ht="42.6" hidden="1" customHeight="1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5">
        <f t="shared" si="306"/>
        <v>1.7044444444444444</v>
      </c>
      <c r="P3295" s="6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10">
        <f t="shared" si="310"/>
        <v>42768.425370370373</v>
      </c>
      <c r="T3295" s="10">
        <f t="shared" si="311"/>
        <v>42798.425370370373</v>
      </c>
    </row>
    <row r="3296" spans="1:20" ht="42.6" hidden="1" customHeight="1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5">
        <f t="shared" si="306"/>
        <v>1.1833333333333333</v>
      </c>
      <c r="P3296" s="6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10">
        <f t="shared" si="310"/>
        <v>42141.541134259256</v>
      </c>
      <c r="T3296" s="10">
        <f t="shared" si="311"/>
        <v>42171.541134259256</v>
      </c>
    </row>
    <row r="3297" spans="1:20" ht="42.6" hidden="1" customHeight="1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5">
        <f t="shared" si="306"/>
        <v>1.0285857142857142</v>
      </c>
      <c r="P3297" s="6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10">
        <f t="shared" si="310"/>
        <v>42609.442465277782</v>
      </c>
      <c r="T3297" s="10">
        <f t="shared" si="311"/>
        <v>42639.442465277782</v>
      </c>
    </row>
    <row r="3298" spans="1:20" ht="42.6" hidden="1" customHeight="1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5">
        <f t="shared" si="306"/>
        <v>1.4406666666666668</v>
      </c>
      <c r="P3298" s="6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10">
        <f t="shared" si="310"/>
        <v>42309.756620370375</v>
      </c>
      <c r="T3298" s="10">
        <f t="shared" si="311"/>
        <v>42330.916666666672</v>
      </c>
    </row>
    <row r="3299" spans="1:20" ht="42.6" hidden="1" customHeight="1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5">
        <f t="shared" si="306"/>
        <v>1.0007272727272727</v>
      </c>
      <c r="P3299" s="6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10">
        <f t="shared" si="310"/>
        <v>42193.771481481483</v>
      </c>
      <c r="T3299" s="10">
        <f t="shared" si="311"/>
        <v>42212.957638888889</v>
      </c>
    </row>
    <row r="3300" spans="1:20" ht="42.6" hidden="1" customHeight="1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5">
        <f t="shared" si="306"/>
        <v>1.0173000000000001</v>
      </c>
      <c r="P3300" s="6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10">
        <f t="shared" si="310"/>
        <v>42239.957962962959</v>
      </c>
      <c r="T3300" s="10">
        <f t="shared" si="311"/>
        <v>42260</v>
      </c>
    </row>
    <row r="3301" spans="1:20" ht="42.6" hidden="1" customHeight="1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5">
        <f t="shared" si="306"/>
        <v>1.1619999999999999</v>
      </c>
      <c r="P3301" s="6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10">
        <f t="shared" si="310"/>
        <v>42261.917395833334</v>
      </c>
      <c r="T3301" s="10">
        <f t="shared" si="311"/>
        <v>42291.917395833334</v>
      </c>
    </row>
    <row r="3302" spans="1:20" ht="42.6" hidden="1" customHeight="1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5">
        <f t="shared" si="306"/>
        <v>1.3616666666666666</v>
      </c>
      <c r="P3302" s="6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10">
        <f t="shared" si="310"/>
        <v>42102.743773148148</v>
      </c>
      <c r="T3302" s="10">
        <f t="shared" si="311"/>
        <v>42123.743773148148</v>
      </c>
    </row>
    <row r="3303" spans="1:20" ht="42.6" hidden="1" customHeight="1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5">
        <f t="shared" si="306"/>
        <v>1.3346666666666667</v>
      </c>
      <c r="P3303" s="6">
        <f t="shared" si="307"/>
        <v>57.2</v>
      </c>
      <c r="Q3303" t="str">
        <f t="shared" si="308"/>
        <v>theater</v>
      </c>
      <c r="R3303" t="str">
        <f t="shared" si="309"/>
        <v>plays</v>
      </c>
      <c r="S3303" s="10">
        <f t="shared" si="310"/>
        <v>42538.73583333334</v>
      </c>
      <c r="T3303" s="10">
        <f t="shared" si="311"/>
        <v>42583.290972222225</v>
      </c>
    </row>
    <row r="3304" spans="1:20" ht="42.6" hidden="1" customHeight="1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5">
        <f t="shared" si="306"/>
        <v>1.0339285714285715</v>
      </c>
      <c r="P3304" s="6">
        <f t="shared" si="307"/>
        <v>173.7</v>
      </c>
      <c r="Q3304" t="str">
        <f t="shared" si="308"/>
        <v>theater</v>
      </c>
      <c r="R3304" t="str">
        <f t="shared" si="309"/>
        <v>plays</v>
      </c>
      <c r="S3304" s="10">
        <f t="shared" si="310"/>
        <v>42681.35157407407</v>
      </c>
      <c r="T3304" s="10">
        <f t="shared" si="311"/>
        <v>42711.35157407407</v>
      </c>
    </row>
    <row r="3305" spans="1:20" ht="42.6" hidden="1" customHeight="1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5">
        <f t="shared" si="306"/>
        <v>1.1588888888888889</v>
      </c>
      <c r="P3305" s="6">
        <f t="shared" si="307"/>
        <v>59.6</v>
      </c>
      <c r="Q3305" t="str">
        <f t="shared" si="308"/>
        <v>theater</v>
      </c>
      <c r="R3305" t="str">
        <f t="shared" si="309"/>
        <v>plays</v>
      </c>
      <c r="S3305" s="10">
        <f t="shared" si="310"/>
        <v>42056.65143518518</v>
      </c>
      <c r="T3305" s="10">
        <f t="shared" si="311"/>
        <v>42091.609768518523</v>
      </c>
    </row>
    <row r="3306" spans="1:20" ht="42.6" hidden="1" customHeight="1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5">
        <f t="shared" si="306"/>
        <v>1.0451666666666666</v>
      </c>
      <c r="P3306" s="6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10">
        <f t="shared" si="310"/>
        <v>42696.624444444446</v>
      </c>
      <c r="T3306" s="10">
        <f t="shared" si="311"/>
        <v>42726.624444444446</v>
      </c>
    </row>
    <row r="3307" spans="1:20" ht="42.6" hidden="1" customHeight="1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5">
        <f t="shared" si="306"/>
        <v>1.0202500000000001</v>
      </c>
      <c r="P3307" s="6">
        <f t="shared" si="307"/>
        <v>204.05</v>
      </c>
      <c r="Q3307" t="str">
        <f t="shared" si="308"/>
        <v>theater</v>
      </c>
      <c r="R3307" t="str">
        <f t="shared" si="309"/>
        <v>plays</v>
      </c>
      <c r="S3307" s="10">
        <f t="shared" si="310"/>
        <v>42186.855879629627</v>
      </c>
      <c r="T3307" s="10">
        <f t="shared" si="311"/>
        <v>42216.855879629627</v>
      </c>
    </row>
    <row r="3308" spans="1:20" ht="42.6" hidden="1" customHeight="1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5">
        <f t="shared" si="306"/>
        <v>1.7533333333333334</v>
      </c>
      <c r="P3308" s="6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10">
        <f t="shared" si="310"/>
        <v>42493.219236111108</v>
      </c>
      <c r="T3308" s="10">
        <f t="shared" si="311"/>
        <v>42531.125</v>
      </c>
    </row>
    <row r="3309" spans="1:20" ht="42.6" hidden="1" customHeight="1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5">
        <f t="shared" si="306"/>
        <v>1.0668</v>
      </c>
      <c r="P3309" s="6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10">
        <f t="shared" si="310"/>
        <v>42475.057164351849</v>
      </c>
      <c r="T3309" s="10">
        <f t="shared" si="311"/>
        <v>42505.057164351849</v>
      </c>
    </row>
    <row r="3310" spans="1:20" ht="42.6" hidden="1" customHeight="1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5">
        <f t="shared" si="306"/>
        <v>1.2228571428571429</v>
      </c>
      <c r="P3310" s="6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10">
        <f t="shared" si="310"/>
        <v>42452.876909722225</v>
      </c>
      <c r="T3310" s="10">
        <f t="shared" si="311"/>
        <v>42473.876909722225</v>
      </c>
    </row>
    <row r="3311" spans="1:20" ht="42.6" hidden="1" customHeight="1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5">
        <f t="shared" si="306"/>
        <v>1.5942857142857143</v>
      </c>
      <c r="P3311" s="6">
        <f t="shared" si="307"/>
        <v>18</v>
      </c>
      <c r="Q3311" t="str">
        <f t="shared" si="308"/>
        <v>theater</v>
      </c>
      <c r="R3311" t="str">
        <f t="shared" si="309"/>
        <v>plays</v>
      </c>
      <c r="S3311" s="10">
        <f t="shared" si="310"/>
        <v>42628.650208333333</v>
      </c>
      <c r="T3311" s="10">
        <f t="shared" si="311"/>
        <v>42659.650208333333</v>
      </c>
    </row>
    <row r="3312" spans="1:20" ht="42.6" hidden="1" customHeight="1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5">
        <f t="shared" si="306"/>
        <v>1.0007692307692309</v>
      </c>
      <c r="P3312" s="6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10">
        <f t="shared" si="310"/>
        <v>42253.928530092591</v>
      </c>
      <c r="T3312" s="10">
        <f t="shared" si="311"/>
        <v>42283.928530092591</v>
      </c>
    </row>
    <row r="3313" spans="1:20" ht="42.6" hidden="1" customHeight="1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5">
        <f t="shared" si="306"/>
        <v>1.0984</v>
      </c>
      <c r="P3313" s="6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10">
        <f t="shared" si="310"/>
        <v>42264.29178240741</v>
      </c>
      <c r="T3313" s="10">
        <f t="shared" si="311"/>
        <v>42294.29178240741</v>
      </c>
    </row>
    <row r="3314" spans="1:20" ht="42.6" hidden="1" customHeight="1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5">
        <f t="shared" si="306"/>
        <v>1.0004</v>
      </c>
      <c r="P3314" s="6">
        <f t="shared" si="307"/>
        <v>61</v>
      </c>
      <c r="Q3314" t="str">
        <f t="shared" si="308"/>
        <v>theater</v>
      </c>
      <c r="R3314" t="str">
        <f t="shared" si="309"/>
        <v>plays</v>
      </c>
      <c r="S3314" s="10">
        <f t="shared" si="310"/>
        <v>42664.809560185182</v>
      </c>
      <c r="T3314" s="10">
        <f t="shared" si="311"/>
        <v>42685.916666666672</v>
      </c>
    </row>
    <row r="3315" spans="1:20" ht="42.6" hidden="1" customHeight="1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5">
        <f t="shared" si="306"/>
        <v>1.1605000000000001</v>
      </c>
      <c r="P3315" s="6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10">
        <f t="shared" si="310"/>
        <v>42382.244409722218</v>
      </c>
      <c r="T3315" s="10">
        <f t="shared" si="311"/>
        <v>42396.041666666672</v>
      </c>
    </row>
    <row r="3316" spans="1:20" ht="42.6" hidden="1" customHeight="1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5">
        <f t="shared" si="306"/>
        <v>2.1074999999999999</v>
      </c>
      <c r="P3316" s="6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10">
        <f t="shared" si="310"/>
        <v>42105.267488425925</v>
      </c>
      <c r="T3316" s="10">
        <f t="shared" si="311"/>
        <v>42132.836805555555</v>
      </c>
    </row>
    <row r="3317" spans="1:20" ht="42.6" hidden="1" customHeight="1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5">
        <f t="shared" si="306"/>
        <v>1.1000000000000001</v>
      </c>
      <c r="P3317" s="6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10">
        <f t="shared" si="310"/>
        <v>42466.303715277783</v>
      </c>
      <c r="T3317" s="10">
        <f t="shared" si="311"/>
        <v>42496.303715277783</v>
      </c>
    </row>
    <row r="3318" spans="1:20" ht="42.6" hidden="1" customHeight="1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5">
        <f t="shared" si="306"/>
        <v>1.0008673425918038</v>
      </c>
      <c r="P3318" s="6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10">
        <f t="shared" si="310"/>
        <v>41826.871238425927</v>
      </c>
      <c r="T3318" s="10">
        <f t="shared" si="311"/>
        <v>41859.57916666667</v>
      </c>
    </row>
    <row r="3319" spans="1:20" ht="42.6" hidden="1" customHeight="1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5">
        <f t="shared" si="306"/>
        <v>1.0619047619047619</v>
      </c>
      <c r="P3319" s="6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10">
        <f t="shared" si="310"/>
        <v>42499.039629629624</v>
      </c>
      <c r="T3319" s="10">
        <f t="shared" si="311"/>
        <v>42529.039629629624</v>
      </c>
    </row>
    <row r="3320" spans="1:20" ht="42.6" hidden="1" customHeight="1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5">
        <f t="shared" si="306"/>
        <v>1.256</v>
      </c>
      <c r="P3320" s="6">
        <f t="shared" si="307"/>
        <v>78.5</v>
      </c>
      <c r="Q3320" t="str">
        <f t="shared" si="308"/>
        <v>theater</v>
      </c>
      <c r="R3320" t="str">
        <f t="shared" si="309"/>
        <v>plays</v>
      </c>
      <c r="S3320" s="10">
        <f t="shared" si="310"/>
        <v>42431.302002314813</v>
      </c>
      <c r="T3320" s="10">
        <f t="shared" si="311"/>
        <v>42471.104166666672</v>
      </c>
    </row>
    <row r="3321" spans="1:20" ht="42.6" hidden="1" customHeight="1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5">
        <f t="shared" si="306"/>
        <v>1.08</v>
      </c>
      <c r="P3321" s="6">
        <f t="shared" si="307"/>
        <v>33.75</v>
      </c>
      <c r="Q3321" t="str">
        <f t="shared" si="308"/>
        <v>theater</v>
      </c>
      <c r="R3321" t="str">
        <f t="shared" si="309"/>
        <v>plays</v>
      </c>
      <c r="S3321" s="10">
        <f t="shared" si="310"/>
        <v>41990.585486111115</v>
      </c>
      <c r="T3321" s="10">
        <f t="shared" si="311"/>
        <v>42035.585486111115</v>
      </c>
    </row>
    <row r="3322" spans="1:20" ht="42.6" hidden="1" customHeight="1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5">
        <f t="shared" si="306"/>
        <v>1.01</v>
      </c>
      <c r="P3322" s="6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10">
        <f t="shared" si="310"/>
        <v>42513.045798611114</v>
      </c>
      <c r="T3322" s="10">
        <f t="shared" si="311"/>
        <v>42543.045798611114</v>
      </c>
    </row>
    <row r="3323" spans="1:20" ht="42.6" hidden="1" customHeight="1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5">
        <f t="shared" si="306"/>
        <v>1.0740000000000001</v>
      </c>
      <c r="P3323" s="6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10">
        <f t="shared" si="310"/>
        <v>41914.100289351853</v>
      </c>
      <c r="T3323" s="10">
        <f t="shared" si="311"/>
        <v>41928.165972222225</v>
      </c>
    </row>
    <row r="3324" spans="1:20" ht="42.6" hidden="1" customHeight="1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5">
        <f t="shared" si="306"/>
        <v>1.0151515151515151</v>
      </c>
      <c r="P3324" s="6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10">
        <f t="shared" si="310"/>
        <v>42521.010370370372</v>
      </c>
      <c r="T3324" s="10">
        <f t="shared" si="311"/>
        <v>42543.163194444445</v>
      </c>
    </row>
    <row r="3325" spans="1:20" ht="42.6" hidden="1" customHeight="1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5">
        <f t="shared" si="306"/>
        <v>1.2589999999999999</v>
      </c>
      <c r="P3325" s="6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10">
        <f t="shared" si="310"/>
        <v>42608.36583333333</v>
      </c>
      <c r="T3325" s="10">
        <f t="shared" si="311"/>
        <v>42638.36583333333</v>
      </c>
    </row>
    <row r="3326" spans="1:20" ht="42.6" hidden="1" customHeight="1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5">
        <f t="shared" si="306"/>
        <v>1.0166666666666666</v>
      </c>
      <c r="P3326" s="6">
        <f t="shared" si="307"/>
        <v>152.5</v>
      </c>
      <c r="Q3326" t="str">
        <f t="shared" si="308"/>
        <v>theater</v>
      </c>
      <c r="R3326" t="str">
        <f t="shared" si="309"/>
        <v>plays</v>
      </c>
      <c r="S3326" s="10">
        <f t="shared" si="310"/>
        <v>42512.58321759259</v>
      </c>
      <c r="T3326" s="10">
        <f t="shared" si="311"/>
        <v>42526.58321759259</v>
      </c>
    </row>
    <row r="3327" spans="1:20" ht="42.6" hidden="1" customHeight="1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5">
        <f t="shared" si="306"/>
        <v>1.125</v>
      </c>
      <c r="P3327" s="6">
        <f t="shared" si="307"/>
        <v>30</v>
      </c>
      <c r="Q3327" t="str">
        <f t="shared" si="308"/>
        <v>theater</v>
      </c>
      <c r="R3327" t="str">
        <f t="shared" si="309"/>
        <v>plays</v>
      </c>
      <c r="S3327" s="10">
        <f t="shared" si="310"/>
        <v>42064.785613425927</v>
      </c>
      <c r="T3327" s="10">
        <f t="shared" si="311"/>
        <v>42099.743946759263</v>
      </c>
    </row>
    <row r="3328" spans="1:20" ht="42.6" hidden="1" customHeight="1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5">
        <f t="shared" si="306"/>
        <v>1.0137499999999999</v>
      </c>
      <c r="P3328" s="6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10">
        <f t="shared" si="310"/>
        <v>42041.714178240742</v>
      </c>
      <c r="T3328" s="10">
        <f t="shared" si="311"/>
        <v>42071.67251157407</v>
      </c>
    </row>
    <row r="3329" spans="1:20" ht="42.6" hidden="1" customHeight="1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5">
        <f t="shared" si="306"/>
        <v>1.0125</v>
      </c>
      <c r="P3329" s="6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10">
        <f t="shared" si="310"/>
        <v>42468.374606481477</v>
      </c>
      <c r="T3329" s="10">
        <f t="shared" si="311"/>
        <v>42498.374606481477</v>
      </c>
    </row>
    <row r="3330" spans="1:20" ht="42.6" hidden="1" customHeight="1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5">
        <f t="shared" si="306"/>
        <v>1.4638888888888888</v>
      </c>
      <c r="P3330" s="6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10">
        <f t="shared" si="310"/>
        <v>41822.57503472222</v>
      </c>
      <c r="T3330" s="10">
        <f t="shared" si="311"/>
        <v>41825.041666666664</v>
      </c>
    </row>
    <row r="3331" spans="1:20" ht="42.6" hidden="1" customHeight="1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5">
        <f t="shared" ref="O3331:O3394" si="312">E3331/D3331</f>
        <v>1.1679999999999999</v>
      </c>
      <c r="P3331" s="6">
        <f t="shared" ref="P3331:P3394" si="313">E3331/L3331</f>
        <v>44.92307692307692</v>
      </c>
      <c r="Q3331" t="str">
        <f t="shared" ref="Q3331:Q3394" si="314">LEFT(N3331,(FIND("/",N3331))-1)</f>
        <v>theater</v>
      </c>
      <c r="R3331" t="str">
        <f t="shared" ref="R3331:R3394" si="315">RIGHT(N3331,LEN(N3331)-FIND("/",N3331))</f>
        <v>plays</v>
      </c>
      <c r="S3331" s="10">
        <f t="shared" ref="S3331:S3394" si="316">(((J3331/60)/60)/24)+DATE(1970,1,1)</f>
        <v>41837.323009259257</v>
      </c>
      <c r="T3331" s="10">
        <f t="shared" ref="T3331:T3394" si="317">(((I3331/60)/60)/24)+DATE(1970,1,1)</f>
        <v>41847.958333333336</v>
      </c>
    </row>
    <row r="3332" spans="1:20" ht="42.6" hidden="1" customHeight="1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5">
        <f t="shared" si="312"/>
        <v>1.0626666666666666</v>
      </c>
      <c r="P3332" s="6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10">
        <f t="shared" si="316"/>
        <v>42065.887361111112</v>
      </c>
      <c r="T3332" s="10">
        <f t="shared" si="317"/>
        <v>42095.845694444448</v>
      </c>
    </row>
    <row r="3333" spans="1:20" ht="42.6" hidden="1" customHeight="1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5">
        <f t="shared" si="312"/>
        <v>1.0451999999999999</v>
      </c>
      <c r="P3333" s="6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10">
        <f t="shared" si="316"/>
        <v>42248.697754629626</v>
      </c>
      <c r="T3333" s="10">
        <f t="shared" si="317"/>
        <v>42283.697754629626</v>
      </c>
    </row>
    <row r="3334" spans="1:20" ht="42.6" hidden="1" customHeight="1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5">
        <f t="shared" si="312"/>
        <v>1</v>
      </c>
      <c r="P3334" s="6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10">
        <f t="shared" si="316"/>
        <v>41809.860300925924</v>
      </c>
      <c r="T3334" s="10">
        <f t="shared" si="317"/>
        <v>41839.860300925924</v>
      </c>
    </row>
    <row r="3335" spans="1:20" ht="42.6" hidden="1" customHeight="1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5">
        <f t="shared" si="312"/>
        <v>1.0457142857142858</v>
      </c>
      <c r="P3335" s="6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10">
        <f t="shared" si="316"/>
        <v>42148.676851851851</v>
      </c>
      <c r="T3335" s="10">
        <f t="shared" si="317"/>
        <v>42170.676851851851</v>
      </c>
    </row>
    <row r="3336" spans="1:20" ht="42.6" hidden="1" customHeight="1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5">
        <f t="shared" si="312"/>
        <v>1.3862051149573753</v>
      </c>
      <c r="P3336" s="6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10">
        <f t="shared" si="316"/>
        <v>42185.521087962959</v>
      </c>
      <c r="T3336" s="10">
        <f t="shared" si="317"/>
        <v>42215.521087962959</v>
      </c>
    </row>
    <row r="3337" spans="1:20" ht="42.6" hidden="1" customHeight="1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5">
        <f t="shared" si="312"/>
        <v>1.0032000000000001</v>
      </c>
      <c r="P3337" s="6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10">
        <f t="shared" si="316"/>
        <v>41827.674143518518</v>
      </c>
      <c r="T3337" s="10">
        <f t="shared" si="317"/>
        <v>41854.958333333336</v>
      </c>
    </row>
    <row r="3338" spans="1:20" ht="42.6" hidden="1" customHeight="1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5">
        <f t="shared" si="312"/>
        <v>1</v>
      </c>
      <c r="P3338" s="6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10">
        <f t="shared" si="316"/>
        <v>42437.398680555561</v>
      </c>
      <c r="T3338" s="10">
        <f t="shared" si="317"/>
        <v>42465.35701388889</v>
      </c>
    </row>
    <row r="3339" spans="1:20" ht="42.6" hidden="1" customHeight="1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5">
        <f t="shared" si="312"/>
        <v>1.1020000000000001</v>
      </c>
      <c r="P3339" s="6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10">
        <f t="shared" si="316"/>
        <v>41901.282025462962</v>
      </c>
      <c r="T3339" s="10">
        <f t="shared" si="317"/>
        <v>41922.875</v>
      </c>
    </row>
    <row r="3340" spans="1:20" ht="42.6" hidden="1" customHeight="1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5">
        <f t="shared" si="312"/>
        <v>1.0218</v>
      </c>
      <c r="P3340" s="6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10">
        <f t="shared" si="316"/>
        <v>42769.574999999997</v>
      </c>
      <c r="T3340" s="10">
        <f t="shared" si="317"/>
        <v>42790.574999999997</v>
      </c>
    </row>
    <row r="3341" spans="1:20" ht="42.6" hidden="1" customHeight="1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5">
        <f t="shared" si="312"/>
        <v>1.0435000000000001</v>
      </c>
      <c r="P3341" s="6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10">
        <f t="shared" si="316"/>
        <v>42549.665717592594</v>
      </c>
      <c r="T3341" s="10">
        <f t="shared" si="317"/>
        <v>42579.665717592594</v>
      </c>
    </row>
    <row r="3342" spans="1:20" ht="42.6" hidden="1" customHeight="1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5">
        <f t="shared" si="312"/>
        <v>1.3816666666666666</v>
      </c>
      <c r="P3342" s="6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10">
        <f t="shared" si="316"/>
        <v>42685.974004629628</v>
      </c>
      <c r="T3342" s="10">
        <f t="shared" si="317"/>
        <v>42710.974004629628</v>
      </c>
    </row>
    <row r="3343" spans="1:20" ht="42.6" hidden="1" customHeight="1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5">
        <f t="shared" si="312"/>
        <v>1</v>
      </c>
      <c r="P3343" s="6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10">
        <f t="shared" si="316"/>
        <v>42510.798854166671</v>
      </c>
      <c r="T3343" s="10">
        <f t="shared" si="317"/>
        <v>42533.708333333328</v>
      </c>
    </row>
    <row r="3344" spans="1:20" ht="42.6" hidden="1" customHeight="1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5">
        <f t="shared" si="312"/>
        <v>1.0166666666666666</v>
      </c>
      <c r="P3344" s="6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10">
        <f t="shared" si="316"/>
        <v>42062.296412037031</v>
      </c>
      <c r="T3344" s="10">
        <f t="shared" si="317"/>
        <v>42095.207638888889</v>
      </c>
    </row>
    <row r="3345" spans="1:20" ht="42.6" hidden="1" customHeight="1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5">
        <f t="shared" si="312"/>
        <v>1.7142857142857142</v>
      </c>
      <c r="P3345" s="6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10">
        <f t="shared" si="316"/>
        <v>42452.916481481487</v>
      </c>
      <c r="T3345" s="10">
        <f t="shared" si="317"/>
        <v>42473.554166666669</v>
      </c>
    </row>
    <row r="3346" spans="1:20" ht="42.6" hidden="1" customHeight="1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5">
        <f t="shared" si="312"/>
        <v>1.0144444444444445</v>
      </c>
      <c r="P3346" s="6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10">
        <f t="shared" si="316"/>
        <v>41851.200150462959</v>
      </c>
      <c r="T3346" s="10">
        <f t="shared" si="317"/>
        <v>41881.200150462959</v>
      </c>
    </row>
    <row r="3347" spans="1:20" ht="42.6" hidden="1" customHeight="1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5">
        <f t="shared" si="312"/>
        <v>1.3</v>
      </c>
      <c r="P3347" s="6">
        <f t="shared" si="313"/>
        <v>50</v>
      </c>
      <c r="Q3347" t="str">
        <f t="shared" si="314"/>
        <v>theater</v>
      </c>
      <c r="R3347" t="str">
        <f t="shared" si="315"/>
        <v>plays</v>
      </c>
      <c r="S3347" s="10">
        <f t="shared" si="316"/>
        <v>42053.106111111112</v>
      </c>
      <c r="T3347" s="10">
        <f t="shared" si="317"/>
        <v>42112.025694444441</v>
      </c>
    </row>
    <row r="3348" spans="1:20" ht="42.6" hidden="1" customHeight="1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5">
        <f t="shared" si="312"/>
        <v>1.1000000000000001</v>
      </c>
      <c r="P3348" s="6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10">
        <f t="shared" si="316"/>
        <v>42054.024421296301</v>
      </c>
      <c r="T3348" s="10">
        <f t="shared" si="317"/>
        <v>42061.024421296301</v>
      </c>
    </row>
    <row r="3349" spans="1:20" ht="42.6" hidden="1" customHeight="1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5">
        <f t="shared" si="312"/>
        <v>1.1944999999999999</v>
      </c>
      <c r="P3349" s="6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10">
        <f t="shared" si="316"/>
        <v>42484.551550925928</v>
      </c>
      <c r="T3349" s="10">
        <f t="shared" si="317"/>
        <v>42498.875</v>
      </c>
    </row>
    <row r="3350" spans="1:20" ht="42.6" hidden="1" customHeight="1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5">
        <f t="shared" si="312"/>
        <v>1.002909090909091</v>
      </c>
      <c r="P3350" s="6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10">
        <f t="shared" si="316"/>
        <v>42466.558796296296</v>
      </c>
      <c r="T3350" s="10">
        <f t="shared" si="317"/>
        <v>42490.165972222225</v>
      </c>
    </row>
    <row r="3351" spans="1:20" ht="42.6" hidden="1" customHeight="1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5">
        <f t="shared" si="312"/>
        <v>1.534</v>
      </c>
      <c r="P3351" s="6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10">
        <f t="shared" si="316"/>
        <v>42513.110787037032</v>
      </c>
      <c r="T3351" s="10">
        <f t="shared" si="317"/>
        <v>42534.708333333328</v>
      </c>
    </row>
    <row r="3352" spans="1:20" ht="42.6" hidden="1" customHeight="1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5">
        <f t="shared" si="312"/>
        <v>1.0442857142857143</v>
      </c>
      <c r="P3352" s="6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10">
        <f t="shared" si="316"/>
        <v>42302.701516203699</v>
      </c>
      <c r="T3352" s="10">
        <f t="shared" si="317"/>
        <v>42337.958333333328</v>
      </c>
    </row>
    <row r="3353" spans="1:20" ht="42.6" hidden="1" customHeight="1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5">
        <f t="shared" si="312"/>
        <v>1.0109999999999999</v>
      </c>
      <c r="P3353" s="6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10">
        <f t="shared" si="316"/>
        <v>41806.395428240743</v>
      </c>
      <c r="T3353" s="10">
        <f t="shared" si="317"/>
        <v>41843.458333333336</v>
      </c>
    </row>
    <row r="3354" spans="1:20" ht="42.6" hidden="1" customHeight="1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5">
        <f t="shared" si="312"/>
        <v>1.0751999999999999</v>
      </c>
      <c r="P3354" s="6">
        <f t="shared" si="313"/>
        <v>76.8</v>
      </c>
      <c r="Q3354" t="str">
        <f t="shared" si="314"/>
        <v>theater</v>
      </c>
      <c r="R3354" t="str">
        <f t="shared" si="315"/>
        <v>plays</v>
      </c>
      <c r="S3354" s="10">
        <f t="shared" si="316"/>
        <v>42495.992800925931</v>
      </c>
      <c r="T3354" s="10">
        <f t="shared" si="317"/>
        <v>42552.958333333328</v>
      </c>
    </row>
    <row r="3355" spans="1:20" ht="42.6" hidden="1" customHeight="1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5">
        <f t="shared" si="312"/>
        <v>3.15</v>
      </c>
      <c r="P3355" s="6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10">
        <f t="shared" si="316"/>
        <v>42479.432291666672</v>
      </c>
      <c r="T3355" s="10">
        <f t="shared" si="317"/>
        <v>42492.958333333328</v>
      </c>
    </row>
    <row r="3356" spans="1:20" ht="42.6" hidden="1" customHeight="1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5">
        <f t="shared" si="312"/>
        <v>1.0193333333333334</v>
      </c>
      <c r="P3356" s="6">
        <f t="shared" si="313"/>
        <v>55.6</v>
      </c>
      <c r="Q3356" t="str">
        <f t="shared" si="314"/>
        <v>theater</v>
      </c>
      <c r="R3356" t="str">
        <f t="shared" si="315"/>
        <v>plays</v>
      </c>
      <c r="S3356" s="10">
        <f t="shared" si="316"/>
        <v>42270.7269212963</v>
      </c>
      <c r="T3356" s="10">
        <f t="shared" si="317"/>
        <v>42306.167361111111</v>
      </c>
    </row>
    <row r="3357" spans="1:20" ht="42.6" hidden="1" customHeight="1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5">
        <f t="shared" si="312"/>
        <v>1.2628571428571429</v>
      </c>
      <c r="P3357" s="6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10">
        <f t="shared" si="316"/>
        <v>42489.619525462964</v>
      </c>
      <c r="T3357" s="10">
        <f t="shared" si="317"/>
        <v>42500.470138888893</v>
      </c>
    </row>
    <row r="3358" spans="1:20" ht="42.6" hidden="1" customHeight="1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5">
        <f t="shared" si="312"/>
        <v>1.014</v>
      </c>
      <c r="P3358" s="6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10">
        <f t="shared" si="316"/>
        <v>42536.815648148149</v>
      </c>
      <c r="T3358" s="10">
        <f t="shared" si="317"/>
        <v>42566.815648148149</v>
      </c>
    </row>
    <row r="3359" spans="1:20" ht="42.6" hidden="1" customHeight="1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5">
        <f t="shared" si="312"/>
        <v>1.01</v>
      </c>
      <c r="P3359" s="6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10">
        <f t="shared" si="316"/>
        <v>41822.417939814812</v>
      </c>
      <c r="T3359" s="10">
        <f t="shared" si="317"/>
        <v>41852.417939814812</v>
      </c>
    </row>
    <row r="3360" spans="1:20" ht="42.6" hidden="1" customHeight="1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5">
        <f t="shared" si="312"/>
        <v>1.0299</v>
      </c>
      <c r="P3360" s="6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10">
        <f t="shared" si="316"/>
        <v>41932.311099537037</v>
      </c>
      <c r="T3360" s="10">
        <f t="shared" si="317"/>
        <v>41962.352766203709</v>
      </c>
    </row>
    <row r="3361" spans="1:20" ht="42.6" hidden="1" customHeight="1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5">
        <f t="shared" si="312"/>
        <v>1.0625</v>
      </c>
      <c r="P3361" s="6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10">
        <f t="shared" si="316"/>
        <v>42746.057106481487</v>
      </c>
      <c r="T3361" s="10">
        <f t="shared" si="317"/>
        <v>42791.057106481487</v>
      </c>
    </row>
    <row r="3362" spans="1:20" ht="42.6" hidden="1" customHeight="1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5">
        <f t="shared" si="312"/>
        <v>1.0137777777777779</v>
      </c>
      <c r="P3362" s="6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10">
        <f t="shared" si="316"/>
        <v>42697.082673611112</v>
      </c>
      <c r="T3362" s="10">
        <f t="shared" si="317"/>
        <v>42718.665972222225</v>
      </c>
    </row>
    <row r="3363" spans="1:20" ht="42.6" hidden="1" customHeight="1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5">
        <f t="shared" si="312"/>
        <v>1.1346000000000001</v>
      </c>
      <c r="P3363" s="6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10">
        <f t="shared" si="316"/>
        <v>41866.025347222225</v>
      </c>
      <c r="T3363" s="10">
        <f t="shared" si="317"/>
        <v>41883.665972222225</v>
      </c>
    </row>
    <row r="3364" spans="1:20" ht="42.6" hidden="1" customHeight="1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5">
        <f t="shared" si="312"/>
        <v>2.1800000000000002</v>
      </c>
      <c r="P3364" s="6">
        <f t="shared" si="313"/>
        <v>54.5</v>
      </c>
      <c r="Q3364" t="str">
        <f t="shared" si="314"/>
        <v>theater</v>
      </c>
      <c r="R3364" t="str">
        <f t="shared" si="315"/>
        <v>plays</v>
      </c>
      <c r="S3364" s="10">
        <f t="shared" si="316"/>
        <v>42056.091631944444</v>
      </c>
      <c r="T3364" s="10">
        <f t="shared" si="317"/>
        <v>42070.204861111109</v>
      </c>
    </row>
    <row r="3365" spans="1:20" ht="42.6" hidden="1" customHeight="1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5">
        <f t="shared" si="312"/>
        <v>1.0141935483870967</v>
      </c>
      <c r="P3365" s="6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10">
        <f t="shared" si="316"/>
        <v>41851.771354166667</v>
      </c>
      <c r="T3365" s="10">
        <f t="shared" si="317"/>
        <v>41870.666666666664</v>
      </c>
    </row>
    <row r="3366" spans="1:20" ht="42.6" hidden="1" customHeight="1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5">
        <f t="shared" si="312"/>
        <v>1.0593333333333332</v>
      </c>
      <c r="P3366" s="6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10">
        <f t="shared" si="316"/>
        <v>42422.977418981478</v>
      </c>
      <c r="T3366" s="10">
        <f t="shared" si="317"/>
        <v>42444.875</v>
      </c>
    </row>
    <row r="3367" spans="1:20" ht="42.6" hidden="1" customHeight="1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5">
        <f t="shared" si="312"/>
        <v>1.04</v>
      </c>
      <c r="P3367" s="6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10">
        <f t="shared" si="316"/>
        <v>42321.101759259262</v>
      </c>
      <c r="T3367" s="10">
        <f t="shared" si="317"/>
        <v>42351.101759259262</v>
      </c>
    </row>
    <row r="3368" spans="1:20" ht="42.6" hidden="1" customHeight="1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5">
        <f t="shared" si="312"/>
        <v>2.21</v>
      </c>
      <c r="P3368" s="6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10">
        <f t="shared" si="316"/>
        <v>42107.067557870367</v>
      </c>
      <c r="T3368" s="10">
        <f t="shared" si="317"/>
        <v>42137.067557870367</v>
      </c>
    </row>
    <row r="3369" spans="1:20" ht="42.6" hidden="1" customHeight="1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5">
        <f t="shared" si="312"/>
        <v>1.1866666666666668</v>
      </c>
      <c r="P3369" s="6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10">
        <f t="shared" si="316"/>
        <v>42192.933958333335</v>
      </c>
      <c r="T3369" s="10">
        <f t="shared" si="317"/>
        <v>42217.933958333335</v>
      </c>
    </row>
    <row r="3370" spans="1:20" ht="42.6" hidden="1" customHeight="1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5">
        <f t="shared" si="312"/>
        <v>1.046</v>
      </c>
      <c r="P3370" s="6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10">
        <f t="shared" si="316"/>
        <v>41969.199756944443</v>
      </c>
      <c r="T3370" s="10">
        <f t="shared" si="317"/>
        <v>42005.208333333328</v>
      </c>
    </row>
    <row r="3371" spans="1:20" ht="42.6" hidden="1" customHeight="1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5">
        <f t="shared" si="312"/>
        <v>1.0389999999999999</v>
      </c>
      <c r="P3371" s="6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10">
        <f t="shared" si="316"/>
        <v>42690.041435185187</v>
      </c>
      <c r="T3371" s="10">
        <f t="shared" si="317"/>
        <v>42750.041435185187</v>
      </c>
    </row>
    <row r="3372" spans="1:20" ht="42.6" hidden="1" customHeight="1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5">
        <f t="shared" si="312"/>
        <v>1.1773333333333333</v>
      </c>
      <c r="P3372" s="6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10">
        <f t="shared" si="316"/>
        <v>42690.334317129629</v>
      </c>
      <c r="T3372" s="10">
        <f t="shared" si="317"/>
        <v>42721.333333333328</v>
      </c>
    </row>
    <row r="3373" spans="1:20" ht="42.6" hidden="1" customHeight="1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5">
        <f t="shared" si="312"/>
        <v>1.385</v>
      </c>
      <c r="P3373" s="6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10">
        <f t="shared" si="316"/>
        <v>42312.874594907407</v>
      </c>
      <c r="T3373" s="10">
        <f t="shared" si="317"/>
        <v>42340.874594907407</v>
      </c>
    </row>
    <row r="3374" spans="1:20" ht="42.6" hidden="1" customHeight="1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5">
        <f t="shared" si="312"/>
        <v>1.0349999999999999</v>
      </c>
      <c r="P3374" s="6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10">
        <f t="shared" si="316"/>
        <v>41855.548101851848</v>
      </c>
      <c r="T3374" s="10">
        <f t="shared" si="317"/>
        <v>41876.207638888889</v>
      </c>
    </row>
    <row r="3375" spans="1:20" ht="42.6" hidden="1" customHeight="1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5">
        <f t="shared" si="312"/>
        <v>1.0024999999999999</v>
      </c>
      <c r="P3375" s="6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10">
        <f t="shared" si="316"/>
        <v>42179.854629629626</v>
      </c>
      <c r="T3375" s="10">
        <f t="shared" si="317"/>
        <v>42203.666666666672</v>
      </c>
    </row>
    <row r="3376" spans="1:20" ht="42.6" hidden="1" customHeight="1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5">
        <f t="shared" si="312"/>
        <v>1.0657142857142856</v>
      </c>
      <c r="P3376" s="6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10">
        <f t="shared" si="316"/>
        <v>42275.731666666667</v>
      </c>
      <c r="T3376" s="10">
        <f t="shared" si="317"/>
        <v>42305.731666666667</v>
      </c>
    </row>
    <row r="3377" spans="1:20" ht="42.6" hidden="1" customHeight="1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5">
        <f t="shared" si="312"/>
        <v>1</v>
      </c>
      <c r="P3377" s="6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10">
        <f t="shared" si="316"/>
        <v>41765.610798611109</v>
      </c>
      <c r="T3377" s="10">
        <f t="shared" si="317"/>
        <v>41777.610798611109</v>
      </c>
    </row>
    <row r="3378" spans="1:20" ht="42.6" hidden="1" customHeight="1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5">
        <f t="shared" si="312"/>
        <v>1.0001249999999999</v>
      </c>
      <c r="P3378" s="6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10">
        <f t="shared" si="316"/>
        <v>42059.701319444444</v>
      </c>
      <c r="T3378" s="10">
        <f t="shared" si="317"/>
        <v>42119.659652777773</v>
      </c>
    </row>
    <row r="3379" spans="1:20" ht="42.6" hidden="1" customHeight="1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5">
        <f t="shared" si="312"/>
        <v>1.0105</v>
      </c>
      <c r="P3379" s="6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10">
        <f t="shared" si="316"/>
        <v>42053.732627314821</v>
      </c>
      <c r="T3379" s="10">
        <f t="shared" si="317"/>
        <v>42083.705555555556</v>
      </c>
    </row>
    <row r="3380" spans="1:20" ht="42.6" hidden="1" customHeight="1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5">
        <f t="shared" si="312"/>
        <v>1.0763636363636364</v>
      </c>
      <c r="P3380" s="6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10">
        <f t="shared" si="316"/>
        <v>41858.355393518519</v>
      </c>
      <c r="T3380" s="10">
        <f t="shared" si="317"/>
        <v>41882.547222222223</v>
      </c>
    </row>
    <row r="3381" spans="1:20" ht="42.6" hidden="1" customHeight="1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5">
        <f t="shared" si="312"/>
        <v>1.0365</v>
      </c>
      <c r="P3381" s="6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10">
        <f t="shared" si="316"/>
        <v>42225.513888888891</v>
      </c>
      <c r="T3381" s="10">
        <f t="shared" si="317"/>
        <v>42242.958333333328</v>
      </c>
    </row>
    <row r="3382" spans="1:20" ht="42.6" hidden="1" customHeight="1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5">
        <f t="shared" si="312"/>
        <v>1.0443333333333333</v>
      </c>
      <c r="P3382" s="6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10">
        <f t="shared" si="316"/>
        <v>41937.95344907407</v>
      </c>
      <c r="T3382" s="10">
        <f t="shared" si="317"/>
        <v>41972.995115740734</v>
      </c>
    </row>
    <row r="3383" spans="1:20" ht="42.6" hidden="1" customHeight="1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5">
        <f t="shared" si="312"/>
        <v>1.0225</v>
      </c>
      <c r="P3383" s="6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10">
        <f t="shared" si="316"/>
        <v>42044.184988425928</v>
      </c>
      <c r="T3383" s="10">
        <f t="shared" si="317"/>
        <v>42074.143321759257</v>
      </c>
    </row>
    <row r="3384" spans="1:20" ht="42.6" hidden="1" customHeight="1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5">
        <f t="shared" si="312"/>
        <v>1.0074285714285713</v>
      </c>
      <c r="P3384" s="6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10">
        <f t="shared" si="316"/>
        <v>42559.431203703702</v>
      </c>
      <c r="T3384" s="10">
        <f t="shared" si="317"/>
        <v>42583.957638888889</v>
      </c>
    </row>
    <row r="3385" spans="1:20" ht="42.6" hidden="1" customHeight="1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5">
        <f t="shared" si="312"/>
        <v>1.1171428571428572</v>
      </c>
      <c r="P3385" s="6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10">
        <f t="shared" si="316"/>
        <v>42524.782638888893</v>
      </c>
      <c r="T3385" s="10">
        <f t="shared" si="317"/>
        <v>42544.782638888893</v>
      </c>
    </row>
    <row r="3386" spans="1:20" ht="42.6" hidden="1" customHeight="1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5">
        <f t="shared" si="312"/>
        <v>1.0001100000000001</v>
      </c>
      <c r="P3386" s="6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10">
        <f t="shared" si="316"/>
        <v>42292.087592592594</v>
      </c>
      <c r="T3386" s="10">
        <f t="shared" si="317"/>
        <v>42329.125</v>
      </c>
    </row>
    <row r="3387" spans="1:20" ht="42.6" hidden="1" customHeight="1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5">
        <f t="shared" si="312"/>
        <v>1</v>
      </c>
      <c r="P3387" s="6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10">
        <f t="shared" si="316"/>
        <v>41953.8675</v>
      </c>
      <c r="T3387" s="10">
        <f t="shared" si="317"/>
        <v>41983.8675</v>
      </c>
    </row>
    <row r="3388" spans="1:20" ht="42.6" hidden="1" customHeight="1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5">
        <f t="shared" si="312"/>
        <v>1.05</v>
      </c>
      <c r="P3388" s="6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10">
        <f t="shared" si="316"/>
        <v>41946.644745370373</v>
      </c>
      <c r="T3388" s="10">
        <f t="shared" si="317"/>
        <v>41976.644745370373</v>
      </c>
    </row>
    <row r="3389" spans="1:20" ht="42.6" hidden="1" customHeight="1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5">
        <f t="shared" si="312"/>
        <v>1.1686666666666667</v>
      </c>
      <c r="P3389" s="6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10">
        <f t="shared" si="316"/>
        <v>41947.762592592589</v>
      </c>
      <c r="T3389" s="10">
        <f t="shared" si="317"/>
        <v>41987.762592592597</v>
      </c>
    </row>
    <row r="3390" spans="1:20" ht="42.6" hidden="1" customHeight="1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5">
        <f t="shared" si="312"/>
        <v>1.038</v>
      </c>
      <c r="P3390" s="6">
        <f t="shared" si="313"/>
        <v>34.6</v>
      </c>
      <c r="Q3390" t="str">
        <f t="shared" si="314"/>
        <v>theater</v>
      </c>
      <c r="R3390" t="str">
        <f t="shared" si="315"/>
        <v>plays</v>
      </c>
      <c r="S3390" s="10">
        <f t="shared" si="316"/>
        <v>42143.461122685185</v>
      </c>
      <c r="T3390" s="10">
        <f t="shared" si="317"/>
        <v>42173.461122685185</v>
      </c>
    </row>
    <row r="3391" spans="1:20" ht="42.6" hidden="1" customHeight="1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5">
        <f t="shared" si="312"/>
        <v>1.145</v>
      </c>
      <c r="P3391" s="6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10">
        <f t="shared" si="316"/>
        <v>42494.563449074078</v>
      </c>
      <c r="T3391" s="10">
        <f t="shared" si="317"/>
        <v>42524.563449074078</v>
      </c>
    </row>
    <row r="3392" spans="1:20" ht="42.6" hidden="1" customHeight="1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5">
        <f t="shared" si="312"/>
        <v>1.024</v>
      </c>
      <c r="P3392" s="6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10">
        <f t="shared" si="316"/>
        <v>41815.774826388886</v>
      </c>
      <c r="T3392" s="10">
        <f t="shared" si="317"/>
        <v>41830.774826388886</v>
      </c>
    </row>
    <row r="3393" spans="1:20" ht="42.6" hidden="1" customHeight="1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5">
        <f t="shared" si="312"/>
        <v>2.23</v>
      </c>
      <c r="P3393" s="6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10">
        <f t="shared" si="316"/>
        <v>41830.545694444445</v>
      </c>
      <c r="T3393" s="10">
        <f t="shared" si="317"/>
        <v>41859.936111111114</v>
      </c>
    </row>
    <row r="3394" spans="1:20" ht="42.6" hidden="1" customHeight="1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5">
        <f t="shared" si="312"/>
        <v>1</v>
      </c>
      <c r="P3394" s="6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10">
        <f t="shared" si="316"/>
        <v>42446.845543981486</v>
      </c>
      <c r="T3394" s="10">
        <f t="shared" si="317"/>
        <v>42496.845543981486</v>
      </c>
    </row>
    <row r="3395" spans="1:20" ht="42.6" hidden="1" customHeight="1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5">
        <f t="shared" ref="O3395:O3458" si="318">E3395/D3395</f>
        <v>1.0580000000000001</v>
      </c>
      <c r="P3395" s="6">
        <f t="shared" ref="P3395:P3458" si="319">E3395/L3395</f>
        <v>36.06818181818182</v>
      </c>
      <c r="Q3395" t="str">
        <f t="shared" ref="Q3395:Q3458" si="320">LEFT(N3395,(FIND("/",N3395))-1)</f>
        <v>theater</v>
      </c>
      <c r="R3395" t="str">
        <f t="shared" ref="R3395:R3458" si="321">RIGHT(N3395,LEN(N3395)-FIND("/",N3395))</f>
        <v>plays</v>
      </c>
      <c r="S3395" s="10">
        <f t="shared" ref="S3395:S3458" si="322">(((J3395/60)/60)/24)+DATE(1970,1,1)</f>
        <v>41923.921643518523</v>
      </c>
      <c r="T3395" s="10">
        <f t="shared" ref="T3395:T3458" si="323">(((I3395/60)/60)/24)+DATE(1970,1,1)</f>
        <v>41949.031944444447</v>
      </c>
    </row>
    <row r="3396" spans="1:20" ht="42.6" hidden="1" customHeight="1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5">
        <f t="shared" si="318"/>
        <v>1.4236363636363636</v>
      </c>
      <c r="P3396" s="6">
        <f t="shared" si="319"/>
        <v>29</v>
      </c>
      <c r="Q3396" t="str">
        <f t="shared" si="320"/>
        <v>theater</v>
      </c>
      <c r="R3396" t="str">
        <f t="shared" si="321"/>
        <v>plays</v>
      </c>
      <c r="S3396" s="10">
        <f t="shared" si="322"/>
        <v>41817.59542824074</v>
      </c>
      <c r="T3396" s="10">
        <f t="shared" si="323"/>
        <v>41847.59542824074</v>
      </c>
    </row>
    <row r="3397" spans="1:20" ht="42.6" hidden="1" customHeight="1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5">
        <f t="shared" si="318"/>
        <v>1.84</v>
      </c>
      <c r="P3397" s="6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10">
        <f t="shared" si="322"/>
        <v>42140.712314814817</v>
      </c>
      <c r="T3397" s="10">
        <f t="shared" si="323"/>
        <v>42154.756944444445</v>
      </c>
    </row>
    <row r="3398" spans="1:20" ht="42.6" hidden="1" customHeight="1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5">
        <f t="shared" si="318"/>
        <v>1.0433333333333332</v>
      </c>
      <c r="P3398" s="6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10">
        <f t="shared" si="322"/>
        <v>41764.44663194444</v>
      </c>
      <c r="T3398" s="10">
        <f t="shared" si="323"/>
        <v>41791.165972222225</v>
      </c>
    </row>
    <row r="3399" spans="1:20" ht="42.6" hidden="1" customHeight="1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5">
        <f t="shared" si="318"/>
        <v>1.1200000000000001</v>
      </c>
      <c r="P3399" s="6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10">
        <f t="shared" si="322"/>
        <v>42378.478344907402</v>
      </c>
      <c r="T3399" s="10">
        <f t="shared" si="323"/>
        <v>42418.916666666672</v>
      </c>
    </row>
    <row r="3400" spans="1:20" ht="42.6" hidden="1" customHeight="1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5">
        <f t="shared" si="318"/>
        <v>1.1107499999999999</v>
      </c>
      <c r="P3400" s="6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10">
        <f t="shared" si="322"/>
        <v>41941.75203703704</v>
      </c>
      <c r="T3400" s="10">
        <f t="shared" si="323"/>
        <v>41964.708333333328</v>
      </c>
    </row>
    <row r="3401" spans="1:20" ht="42.6" hidden="1" customHeight="1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5">
        <f t="shared" si="318"/>
        <v>1.0375000000000001</v>
      </c>
      <c r="P3401" s="6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10">
        <f t="shared" si="322"/>
        <v>42026.920428240745</v>
      </c>
      <c r="T3401" s="10">
        <f t="shared" si="323"/>
        <v>42056.920428240745</v>
      </c>
    </row>
    <row r="3402" spans="1:20" ht="42.6" hidden="1" customHeight="1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5">
        <f t="shared" si="318"/>
        <v>1.0041</v>
      </c>
      <c r="P3402" s="6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10">
        <f t="shared" si="322"/>
        <v>41834.953865740739</v>
      </c>
      <c r="T3402" s="10">
        <f t="shared" si="323"/>
        <v>41879.953865740739</v>
      </c>
    </row>
    <row r="3403" spans="1:20" ht="42.6" hidden="1" customHeight="1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5">
        <f t="shared" si="318"/>
        <v>1.0186206896551724</v>
      </c>
      <c r="P3403" s="6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10">
        <f t="shared" si="322"/>
        <v>42193.723912037036</v>
      </c>
      <c r="T3403" s="10">
        <f t="shared" si="323"/>
        <v>42223.723912037036</v>
      </c>
    </row>
    <row r="3404" spans="1:20" ht="42.6" hidden="1" customHeight="1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5">
        <f t="shared" si="318"/>
        <v>1.0976666666666666</v>
      </c>
      <c r="P3404" s="6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10">
        <f t="shared" si="322"/>
        <v>42290.61855324074</v>
      </c>
      <c r="T3404" s="10">
        <f t="shared" si="323"/>
        <v>42320.104861111111</v>
      </c>
    </row>
    <row r="3405" spans="1:20" ht="42.6" hidden="1" customHeight="1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5">
        <f t="shared" si="318"/>
        <v>1</v>
      </c>
      <c r="P3405" s="6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10">
        <f t="shared" si="322"/>
        <v>42150.462083333332</v>
      </c>
      <c r="T3405" s="10">
        <f t="shared" si="323"/>
        <v>42180.462083333332</v>
      </c>
    </row>
    <row r="3406" spans="1:20" ht="42.6" hidden="1" customHeight="1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5">
        <f t="shared" si="318"/>
        <v>1.22</v>
      </c>
      <c r="P3406" s="6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10">
        <f t="shared" si="322"/>
        <v>42152.503495370373</v>
      </c>
      <c r="T3406" s="10">
        <f t="shared" si="323"/>
        <v>42172.503495370373</v>
      </c>
    </row>
    <row r="3407" spans="1:20" ht="42.6" hidden="1" customHeight="1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5">
        <f t="shared" si="318"/>
        <v>1.3757142857142857</v>
      </c>
      <c r="P3407" s="6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10">
        <f t="shared" si="322"/>
        <v>42410.017199074078</v>
      </c>
      <c r="T3407" s="10">
        <f t="shared" si="323"/>
        <v>42430.999305555553</v>
      </c>
    </row>
    <row r="3408" spans="1:20" ht="42.6" hidden="1" customHeight="1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5">
        <f t="shared" si="318"/>
        <v>1.0031000000000001</v>
      </c>
      <c r="P3408" s="6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10">
        <f t="shared" si="322"/>
        <v>41791.492777777778</v>
      </c>
      <c r="T3408" s="10">
        <f t="shared" si="323"/>
        <v>41836.492777777778</v>
      </c>
    </row>
    <row r="3409" spans="1:20" ht="42.6" hidden="1" customHeight="1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5">
        <f t="shared" si="318"/>
        <v>1.071</v>
      </c>
      <c r="P3409" s="6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10">
        <f t="shared" si="322"/>
        <v>41796.422326388885</v>
      </c>
      <c r="T3409" s="10">
        <f t="shared" si="323"/>
        <v>41826.422326388885</v>
      </c>
    </row>
    <row r="3410" spans="1:20" ht="42.6" hidden="1" customHeight="1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5">
        <f t="shared" si="318"/>
        <v>2.11</v>
      </c>
      <c r="P3410" s="6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10">
        <f t="shared" si="322"/>
        <v>41808.991944444446</v>
      </c>
      <c r="T3410" s="10">
        <f t="shared" si="323"/>
        <v>41838.991944444446</v>
      </c>
    </row>
    <row r="3411" spans="1:20" ht="42.6" hidden="1" customHeight="1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5">
        <f t="shared" si="318"/>
        <v>1.236</v>
      </c>
      <c r="P3411" s="6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10">
        <f t="shared" si="322"/>
        <v>42544.814328703709</v>
      </c>
      <c r="T3411" s="10">
        <f t="shared" si="323"/>
        <v>42582.873611111107</v>
      </c>
    </row>
    <row r="3412" spans="1:20" ht="42.6" hidden="1" customHeight="1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5">
        <f t="shared" si="318"/>
        <v>1.085</v>
      </c>
      <c r="P3412" s="6">
        <f t="shared" si="319"/>
        <v>81.375</v>
      </c>
      <c r="Q3412" t="str">
        <f t="shared" si="320"/>
        <v>theater</v>
      </c>
      <c r="R3412" t="str">
        <f t="shared" si="321"/>
        <v>plays</v>
      </c>
      <c r="S3412" s="10">
        <f t="shared" si="322"/>
        <v>42500.041550925926</v>
      </c>
      <c r="T3412" s="10">
        <f t="shared" si="323"/>
        <v>42527.291666666672</v>
      </c>
    </row>
    <row r="3413" spans="1:20" ht="42.6" hidden="1" customHeight="1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5">
        <f t="shared" si="318"/>
        <v>1.0356666666666667</v>
      </c>
      <c r="P3413" s="6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10">
        <f t="shared" si="322"/>
        <v>42265.022824074069</v>
      </c>
      <c r="T3413" s="10">
        <f t="shared" si="323"/>
        <v>42285.022824074069</v>
      </c>
    </row>
    <row r="3414" spans="1:20" ht="42.6" hidden="1" customHeight="1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5">
        <f t="shared" si="318"/>
        <v>1</v>
      </c>
      <c r="P3414" s="6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10">
        <f t="shared" si="322"/>
        <v>41879.959050925929</v>
      </c>
      <c r="T3414" s="10">
        <f t="shared" si="323"/>
        <v>41909.959050925929</v>
      </c>
    </row>
    <row r="3415" spans="1:20" ht="42.6" hidden="1" customHeight="1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5">
        <f t="shared" si="318"/>
        <v>1.3</v>
      </c>
      <c r="P3415" s="6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10">
        <f t="shared" si="322"/>
        <v>42053.733078703706</v>
      </c>
      <c r="T3415" s="10">
        <f t="shared" si="323"/>
        <v>42063.207638888889</v>
      </c>
    </row>
    <row r="3416" spans="1:20" ht="42.6" hidden="1" customHeight="1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5">
        <f t="shared" si="318"/>
        <v>1.0349999999999999</v>
      </c>
      <c r="P3416" s="6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10">
        <f t="shared" si="322"/>
        <v>42675.832465277781</v>
      </c>
      <c r="T3416" s="10">
        <f t="shared" si="323"/>
        <v>42705.332638888889</v>
      </c>
    </row>
    <row r="3417" spans="1:20" ht="42.6" hidden="1" customHeight="1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5">
        <f t="shared" si="318"/>
        <v>1</v>
      </c>
      <c r="P3417" s="6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10">
        <f t="shared" si="322"/>
        <v>42467.144166666665</v>
      </c>
      <c r="T3417" s="10">
        <f t="shared" si="323"/>
        <v>42477.979166666672</v>
      </c>
    </row>
    <row r="3418" spans="1:20" ht="42.6" hidden="1" customHeight="1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5">
        <f t="shared" si="318"/>
        <v>1.196</v>
      </c>
      <c r="P3418" s="6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10">
        <f t="shared" si="322"/>
        <v>42089.412557870368</v>
      </c>
      <c r="T3418" s="10">
        <f t="shared" si="323"/>
        <v>42117.770833333328</v>
      </c>
    </row>
    <row r="3419" spans="1:20" ht="42.6" hidden="1" customHeight="1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5">
        <f t="shared" si="318"/>
        <v>1.0000058823529412</v>
      </c>
      <c r="P3419" s="6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10">
        <f t="shared" si="322"/>
        <v>41894.91375</v>
      </c>
      <c r="T3419" s="10">
        <f t="shared" si="323"/>
        <v>41938.029861111114</v>
      </c>
    </row>
    <row r="3420" spans="1:20" ht="42.6" hidden="1" customHeight="1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5">
        <f t="shared" si="318"/>
        <v>1.00875</v>
      </c>
      <c r="P3420" s="6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10">
        <f t="shared" si="322"/>
        <v>41752.83457175926</v>
      </c>
      <c r="T3420" s="10">
        <f t="shared" si="323"/>
        <v>41782.83457175926</v>
      </c>
    </row>
    <row r="3421" spans="1:20" ht="42.6" hidden="1" customHeight="1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5">
        <f t="shared" si="318"/>
        <v>1.0654545454545454</v>
      </c>
      <c r="P3421" s="6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10">
        <f t="shared" si="322"/>
        <v>42448.821585648147</v>
      </c>
      <c r="T3421" s="10">
        <f t="shared" si="323"/>
        <v>42466.895833333328</v>
      </c>
    </row>
    <row r="3422" spans="1:20" ht="42.6" hidden="1" customHeight="1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5">
        <f t="shared" si="318"/>
        <v>1.38</v>
      </c>
      <c r="P3422" s="6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10">
        <f t="shared" si="322"/>
        <v>42405.090300925927</v>
      </c>
      <c r="T3422" s="10">
        <f t="shared" si="323"/>
        <v>42414</v>
      </c>
    </row>
    <row r="3423" spans="1:20" ht="42.6" hidden="1" customHeight="1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5">
        <f t="shared" si="318"/>
        <v>1.0115000000000001</v>
      </c>
      <c r="P3423" s="6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10">
        <f t="shared" si="322"/>
        <v>42037.791238425925</v>
      </c>
      <c r="T3423" s="10">
        <f t="shared" si="323"/>
        <v>42067.791238425925</v>
      </c>
    </row>
    <row r="3424" spans="1:20" ht="42.6" hidden="1" customHeight="1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5">
        <f t="shared" si="318"/>
        <v>1.091</v>
      </c>
      <c r="P3424" s="6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10">
        <f t="shared" si="322"/>
        <v>42323.562222222223</v>
      </c>
      <c r="T3424" s="10">
        <f t="shared" si="323"/>
        <v>42352</v>
      </c>
    </row>
    <row r="3425" spans="1:20" ht="42.6" hidden="1" customHeight="1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5">
        <f t="shared" si="318"/>
        <v>1.4</v>
      </c>
      <c r="P3425" s="6">
        <f t="shared" si="319"/>
        <v>35</v>
      </c>
      <c r="Q3425" t="str">
        <f t="shared" si="320"/>
        <v>theater</v>
      </c>
      <c r="R3425" t="str">
        <f t="shared" si="321"/>
        <v>plays</v>
      </c>
      <c r="S3425" s="10">
        <f t="shared" si="322"/>
        <v>42088.911354166667</v>
      </c>
      <c r="T3425" s="10">
        <f t="shared" si="323"/>
        <v>42118.911354166667</v>
      </c>
    </row>
    <row r="3426" spans="1:20" ht="42.6" hidden="1" customHeight="1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5">
        <f t="shared" si="318"/>
        <v>1.0358333333333334</v>
      </c>
      <c r="P3426" s="6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10">
        <f t="shared" si="322"/>
        <v>42018.676898148144</v>
      </c>
      <c r="T3426" s="10">
        <f t="shared" si="323"/>
        <v>42040.290972222225</v>
      </c>
    </row>
    <row r="3427" spans="1:20" ht="42.6" hidden="1" customHeight="1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5">
        <f t="shared" si="318"/>
        <v>1.0297033333333332</v>
      </c>
      <c r="P3427" s="6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10">
        <f t="shared" si="322"/>
        <v>41884.617314814815</v>
      </c>
      <c r="T3427" s="10">
        <f t="shared" si="323"/>
        <v>41916.617314814815</v>
      </c>
    </row>
    <row r="3428" spans="1:20" ht="42.6" hidden="1" customHeight="1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5">
        <f t="shared" si="318"/>
        <v>1.0813333333333333</v>
      </c>
      <c r="P3428" s="6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10">
        <f t="shared" si="322"/>
        <v>41884.056747685187</v>
      </c>
      <c r="T3428" s="10">
        <f t="shared" si="323"/>
        <v>41903.083333333336</v>
      </c>
    </row>
    <row r="3429" spans="1:20" ht="42.6" hidden="1" customHeight="1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5">
        <f t="shared" si="318"/>
        <v>1</v>
      </c>
      <c r="P3429" s="6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10">
        <f t="shared" si="322"/>
        <v>41792.645277777774</v>
      </c>
      <c r="T3429" s="10">
        <f t="shared" si="323"/>
        <v>41822.645277777774</v>
      </c>
    </row>
    <row r="3430" spans="1:20" ht="42.6" hidden="1" customHeight="1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5">
        <f t="shared" si="318"/>
        <v>1.0275000000000001</v>
      </c>
      <c r="P3430" s="6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10">
        <f t="shared" si="322"/>
        <v>42038.720451388886</v>
      </c>
      <c r="T3430" s="10">
        <f t="shared" si="323"/>
        <v>42063.708333333328</v>
      </c>
    </row>
    <row r="3431" spans="1:20" ht="42.6" hidden="1" customHeight="1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5">
        <f t="shared" si="318"/>
        <v>1.3</v>
      </c>
      <c r="P3431" s="6">
        <f t="shared" si="319"/>
        <v>16.25</v>
      </c>
      <c r="Q3431" t="str">
        <f t="shared" si="320"/>
        <v>theater</v>
      </c>
      <c r="R3431" t="str">
        <f t="shared" si="321"/>
        <v>plays</v>
      </c>
      <c r="S3431" s="10">
        <f t="shared" si="322"/>
        <v>42662.021539351852</v>
      </c>
      <c r="T3431" s="10">
        <f t="shared" si="323"/>
        <v>42676.021539351852</v>
      </c>
    </row>
    <row r="3432" spans="1:20" ht="42.6" hidden="1" customHeight="1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5">
        <f t="shared" si="318"/>
        <v>1.0854949999999999</v>
      </c>
      <c r="P3432" s="6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10">
        <f t="shared" si="322"/>
        <v>41820.945613425924</v>
      </c>
      <c r="T3432" s="10">
        <f t="shared" si="323"/>
        <v>41850.945613425924</v>
      </c>
    </row>
    <row r="3433" spans="1:20" ht="42.6" hidden="1" customHeight="1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5">
        <f t="shared" si="318"/>
        <v>1</v>
      </c>
      <c r="P3433" s="6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10">
        <f t="shared" si="322"/>
        <v>41839.730937500004</v>
      </c>
      <c r="T3433" s="10">
        <f t="shared" si="323"/>
        <v>41869.730937500004</v>
      </c>
    </row>
    <row r="3434" spans="1:20" ht="42.6" hidden="1" customHeight="1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5">
        <f t="shared" si="318"/>
        <v>1.0965</v>
      </c>
      <c r="P3434" s="6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10">
        <f t="shared" si="322"/>
        <v>42380.581180555557</v>
      </c>
      <c r="T3434" s="10">
        <f t="shared" si="323"/>
        <v>42405.916666666672</v>
      </c>
    </row>
    <row r="3435" spans="1:20" ht="42.6" hidden="1" customHeight="1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5">
        <f t="shared" si="318"/>
        <v>1.0026315789473683</v>
      </c>
      <c r="P3435" s="6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10">
        <f t="shared" si="322"/>
        <v>41776.063136574077</v>
      </c>
      <c r="T3435" s="10">
        <f t="shared" si="323"/>
        <v>41807.125</v>
      </c>
    </row>
    <row r="3436" spans="1:20" ht="42.6" hidden="1" customHeight="1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5">
        <f t="shared" si="318"/>
        <v>1.0555000000000001</v>
      </c>
      <c r="P3436" s="6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10">
        <f t="shared" si="322"/>
        <v>41800.380428240744</v>
      </c>
      <c r="T3436" s="10">
        <f t="shared" si="323"/>
        <v>41830.380428240744</v>
      </c>
    </row>
    <row r="3437" spans="1:20" ht="42.6" hidden="1" customHeight="1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5">
        <f t="shared" si="318"/>
        <v>1.1200000000000001</v>
      </c>
      <c r="P3437" s="6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10">
        <f t="shared" si="322"/>
        <v>42572.61681712963</v>
      </c>
      <c r="T3437" s="10">
        <f t="shared" si="323"/>
        <v>42589.125</v>
      </c>
    </row>
    <row r="3438" spans="1:20" ht="42.6" hidden="1" customHeight="1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5">
        <f t="shared" si="318"/>
        <v>1.0589999999999999</v>
      </c>
      <c r="P3438" s="6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10">
        <f t="shared" si="322"/>
        <v>41851.541585648149</v>
      </c>
      <c r="T3438" s="10">
        <f t="shared" si="323"/>
        <v>41872.686111111114</v>
      </c>
    </row>
    <row r="3439" spans="1:20" ht="42.6" hidden="1" customHeight="1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5">
        <f t="shared" si="318"/>
        <v>1.01</v>
      </c>
      <c r="P3439" s="6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10">
        <f t="shared" si="322"/>
        <v>42205.710879629631</v>
      </c>
      <c r="T3439" s="10">
        <f t="shared" si="323"/>
        <v>42235.710879629631</v>
      </c>
    </row>
    <row r="3440" spans="1:20" ht="42.6" hidden="1" customHeight="1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5">
        <f t="shared" si="318"/>
        <v>1.042</v>
      </c>
      <c r="P3440" s="6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10">
        <f t="shared" si="322"/>
        <v>42100.927858796291</v>
      </c>
      <c r="T3440" s="10">
        <f t="shared" si="323"/>
        <v>42126.875</v>
      </c>
    </row>
    <row r="3441" spans="1:20" ht="42.6" hidden="1" customHeight="1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5">
        <f t="shared" si="318"/>
        <v>1.3467833333333334</v>
      </c>
      <c r="P3441" s="6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10">
        <f t="shared" si="322"/>
        <v>42374.911226851851</v>
      </c>
      <c r="T3441" s="10">
        <f t="shared" si="323"/>
        <v>42388.207638888889</v>
      </c>
    </row>
    <row r="3442" spans="1:20" ht="42.6" hidden="1" customHeight="1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5">
        <f t="shared" si="318"/>
        <v>1.052184</v>
      </c>
      <c r="P3442" s="6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10">
        <f t="shared" si="322"/>
        <v>41809.12300925926</v>
      </c>
      <c r="T3442" s="10">
        <f t="shared" si="323"/>
        <v>41831.677083333336</v>
      </c>
    </row>
    <row r="3443" spans="1:20" ht="42.6" hidden="1" customHeight="1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5">
        <f t="shared" si="318"/>
        <v>1.026</v>
      </c>
      <c r="P3443" s="6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10">
        <f t="shared" si="322"/>
        <v>42294.429641203707</v>
      </c>
      <c r="T3443" s="10">
        <f t="shared" si="323"/>
        <v>42321.845138888893</v>
      </c>
    </row>
    <row r="3444" spans="1:20" ht="42.6" hidden="1" customHeight="1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5">
        <f t="shared" si="318"/>
        <v>1</v>
      </c>
      <c r="P3444" s="6">
        <f t="shared" si="319"/>
        <v>31.25</v>
      </c>
      <c r="Q3444" t="str">
        <f t="shared" si="320"/>
        <v>theater</v>
      </c>
      <c r="R3444" t="str">
        <f t="shared" si="321"/>
        <v>plays</v>
      </c>
      <c r="S3444" s="10">
        <f t="shared" si="322"/>
        <v>42124.841111111105</v>
      </c>
      <c r="T3444" s="10">
        <f t="shared" si="323"/>
        <v>42154.841111111105</v>
      </c>
    </row>
    <row r="3445" spans="1:20" ht="42.6" hidden="1" customHeight="1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5">
        <f t="shared" si="318"/>
        <v>1.855</v>
      </c>
      <c r="P3445" s="6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10">
        <f t="shared" si="322"/>
        <v>41861.524837962963</v>
      </c>
      <c r="T3445" s="10">
        <f t="shared" si="323"/>
        <v>41891.524837962963</v>
      </c>
    </row>
    <row r="3446" spans="1:20" ht="42.6" hidden="1" customHeight="1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5">
        <f t="shared" si="318"/>
        <v>2.89</v>
      </c>
      <c r="P3446" s="6">
        <f t="shared" si="319"/>
        <v>43.35</v>
      </c>
      <c r="Q3446" t="str">
        <f t="shared" si="320"/>
        <v>theater</v>
      </c>
      <c r="R3446" t="str">
        <f t="shared" si="321"/>
        <v>plays</v>
      </c>
      <c r="S3446" s="10">
        <f t="shared" si="322"/>
        <v>42521.291504629626</v>
      </c>
      <c r="T3446" s="10">
        <f t="shared" si="323"/>
        <v>42529.582638888889</v>
      </c>
    </row>
    <row r="3447" spans="1:20" ht="42.6" hidden="1" customHeight="1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5">
        <f t="shared" si="318"/>
        <v>1</v>
      </c>
      <c r="P3447" s="6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10">
        <f t="shared" si="322"/>
        <v>42272.530509259261</v>
      </c>
      <c r="T3447" s="10">
        <f t="shared" si="323"/>
        <v>42300.530509259261</v>
      </c>
    </row>
    <row r="3448" spans="1:20" ht="42.6" hidden="1" customHeight="1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5">
        <f t="shared" si="318"/>
        <v>1.0820000000000001</v>
      </c>
      <c r="P3448" s="6">
        <f t="shared" si="319"/>
        <v>43.28</v>
      </c>
      <c r="Q3448" t="str">
        <f t="shared" si="320"/>
        <v>theater</v>
      </c>
      <c r="R3448" t="str">
        <f t="shared" si="321"/>
        <v>plays</v>
      </c>
      <c r="S3448" s="10">
        <f t="shared" si="322"/>
        <v>42016.832465277781</v>
      </c>
      <c r="T3448" s="10">
        <f t="shared" si="323"/>
        <v>42040.513888888891</v>
      </c>
    </row>
    <row r="3449" spans="1:20" ht="42.6" hidden="1" customHeight="1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5">
        <f t="shared" si="318"/>
        <v>1.0780000000000001</v>
      </c>
      <c r="P3449" s="6">
        <f t="shared" si="319"/>
        <v>77</v>
      </c>
      <c r="Q3449" t="str">
        <f t="shared" si="320"/>
        <v>theater</v>
      </c>
      <c r="R3449" t="str">
        <f t="shared" si="321"/>
        <v>plays</v>
      </c>
      <c r="S3449" s="10">
        <f t="shared" si="322"/>
        <v>42402.889027777783</v>
      </c>
      <c r="T3449" s="10">
        <f t="shared" si="323"/>
        <v>42447.847361111111</v>
      </c>
    </row>
    <row r="3450" spans="1:20" ht="42.6" hidden="1" customHeight="1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5">
        <f t="shared" si="318"/>
        <v>1.0976190476190477</v>
      </c>
      <c r="P3450" s="6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10">
        <f t="shared" si="322"/>
        <v>41960.119085648148</v>
      </c>
      <c r="T3450" s="10">
        <f t="shared" si="323"/>
        <v>41990.119085648148</v>
      </c>
    </row>
    <row r="3451" spans="1:20" ht="42.6" hidden="1" customHeight="1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5">
        <f t="shared" si="318"/>
        <v>1.70625</v>
      </c>
      <c r="P3451" s="6">
        <f t="shared" si="319"/>
        <v>68.25</v>
      </c>
      <c r="Q3451" t="str">
        <f t="shared" si="320"/>
        <v>theater</v>
      </c>
      <c r="R3451" t="str">
        <f t="shared" si="321"/>
        <v>plays</v>
      </c>
      <c r="S3451" s="10">
        <f t="shared" si="322"/>
        <v>42532.052523148144</v>
      </c>
      <c r="T3451" s="10">
        <f t="shared" si="323"/>
        <v>42560.166666666672</v>
      </c>
    </row>
    <row r="3452" spans="1:20" ht="42.6" hidden="1" customHeight="1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5">
        <f t="shared" si="318"/>
        <v>1.52</v>
      </c>
      <c r="P3452" s="6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10">
        <f t="shared" si="322"/>
        <v>42036.704525462963</v>
      </c>
      <c r="T3452" s="10">
        <f t="shared" si="323"/>
        <v>42096.662858796291</v>
      </c>
    </row>
    <row r="3453" spans="1:20" ht="42.6" hidden="1" customHeight="1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5">
        <f t="shared" si="318"/>
        <v>1.0123076923076924</v>
      </c>
      <c r="P3453" s="6">
        <f t="shared" si="319"/>
        <v>41.125</v>
      </c>
      <c r="Q3453" t="str">
        <f t="shared" si="320"/>
        <v>theater</v>
      </c>
      <c r="R3453" t="str">
        <f t="shared" si="321"/>
        <v>plays</v>
      </c>
      <c r="S3453" s="10">
        <f t="shared" si="322"/>
        <v>42088.723692129628</v>
      </c>
      <c r="T3453" s="10">
        <f t="shared" si="323"/>
        <v>42115.723692129628</v>
      </c>
    </row>
    <row r="3454" spans="1:20" ht="42.6" hidden="1" customHeight="1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5">
        <f t="shared" si="318"/>
        <v>1.532</v>
      </c>
      <c r="P3454" s="6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10">
        <f t="shared" si="322"/>
        <v>41820.639189814814</v>
      </c>
      <c r="T3454" s="10">
        <f t="shared" si="323"/>
        <v>41843.165972222225</v>
      </c>
    </row>
    <row r="3455" spans="1:20" ht="42.6" hidden="1" customHeight="1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5">
        <f t="shared" si="318"/>
        <v>1.2833333333333334</v>
      </c>
      <c r="P3455" s="6">
        <f t="shared" si="319"/>
        <v>27.5</v>
      </c>
      <c r="Q3455" t="str">
        <f t="shared" si="320"/>
        <v>theater</v>
      </c>
      <c r="R3455" t="str">
        <f t="shared" si="321"/>
        <v>plays</v>
      </c>
      <c r="S3455" s="10">
        <f t="shared" si="322"/>
        <v>42535.97865740741</v>
      </c>
      <c r="T3455" s="10">
        <f t="shared" si="323"/>
        <v>42595.97865740741</v>
      </c>
    </row>
    <row r="3456" spans="1:20" ht="42.6" hidden="1" customHeight="1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5">
        <f t="shared" si="318"/>
        <v>1.0071428571428571</v>
      </c>
      <c r="P3456" s="6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10">
        <f t="shared" si="322"/>
        <v>41821.698599537034</v>
      </c>
      <c r="T3456" s="10">
        <f t="shared" si="323"/>
        <v>41851.698599537034</v>
      </c>
    </row>
    <row r="3457" spans="1:20" ht="42.6" hidden="1" customHeight="1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5">
        <f t="shared" si="318"/>
        <v>1.0065</v>
      </c>
      <c r="P3457" s="6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10">
        <f t="shared" si="322"/>
        <v>42626.7503125</v>
      </c>
      <c r="T3457" s="10">
        <f t="shared" si="323"/>
        <v>42656.7503125</v>
      </c>
    </row>
    <row r="3458" spans="1:20" ht="42.6" hidden="1" customHeight="1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5">
        <f t="shared" si="318"/>
        <v>1.913</v>
      </c>
      <c r="P3458" s="6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10">
        <f t="shared" si="322"/>
        <v>41821.205636574072</v>
      </c>
      <c r="T3458" s="10">
        <f t="shared" si="323"/>
        <v>41852.290972222225</v>
      </c>
    </row>
    <row r="3459" spans="1:20" ht="42.6" hidden="1" customHeight="1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5">
        <f t="shared" ref="O3459:O3522" si="324">E3459/D3459</f>
        <v>1.4019999999999999</v>
      </c>
      <c r="P3459" s="6">
        <f t="shared" ref="P3459:P3522" si="325">E3459/L3459</f>
        <v>50.981818181818184</v>
      </c>
      <c r="Q3459" t="str">
        <f t="shared" ref="Q3459:Q3522" si="326">LEFT(N3459,(FIND("/",N3459))-1)</f>
        <v>theater</v>
      </c>
      <c r="R3459" t="str">
        <f t="shared" ref="R3459:R3522" si="327">RIGHT(N3459,LEN(N3459)-FIND("/",N3459))</f>
        <v>plays</v>
      </c>
      <c r="S3459" s="10">
        <f t="shared" ref="S3459:S3522" si="328">(((J3459/60)/60)/24)+DATE(1970,1,1)</f>
        <v>42016.706678240742</v>
      </c>
      <c r="T3459" s="10">
        <f t="shared" ref="T3459:T3522" si="329">(((I3459/60)/60)/24)+DATE(1970,1,1)</f>
        <v>42047.249305555553</v>
      </c>
    </row>
    <row r="3460" spans="1:20" ht="42.6" hidden="1" customHeight="1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5">
        <f t="shared" si="324"/>
        <v>1.2433537832310839</v>
      </c>
      <c r="P3460" s="6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10">
        <f t="shared" si="328"/>
        <v>42011.202581018515</v>
      </c>
      <c r="T3460" s="10">
        <f t="shared" si="329"/>
        <v>42038.185416666667</v>
      </c>
    </row>
    <row r="3461" spans="1:20" ht="42.6" hidden="1" customHeight="1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5">
        <f t="shared" si="324"/>
        <v>1.262</v>
      </c>
      <c r="P3461" s="6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10">
        <f t="shared" si="328"/>
        <v>42480.479861111111</v>
      </c>
      <c r="T3461" s="10">
        <f t="shared" si="329"/>
        <v>42510.479861111111</v>
      </c>
    </row>
    <row r="3462" spans="1:20" ht="42.6" hidden="1" customHeight="1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5">
        <f t="shared" si="324"/>
        <v>1.9</v>
      </c>
      <c r="P3462" s="6">
        <f t="shared" si="325"/>
        <v>50</v>
      </c>
      <c r="Q3462" t="str">
        <f t="shared" si="326"/>
        <v>theater</v>
      </c>
      <c r="R3462" t="str">
        <f t="shared" si="327"/>
        <v>plays</v>
      </c>
      <c r="S3462" s="10">
        <f t="shared" si="328"/>
        <v>41852.527222222219</v>
      </c>
      <c r="T3462" s="10">
        <f t="shared" si="329"/>
        <v>41866.527222222219</v>
      </c>
    </row>
    <row r="3463" spans="1:20" ht="42.6" hidden="1" customHeight="1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5">
        <f t="shared" si="324"/>
        <v>1.39</v>
      </c>
      <c r="P3463" s="6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10">
        <f t="shared" si="328"/>
        <v>42643.632858796293</v>
      </c>
      <c r="T3463" s="10">
        <f t="shared" si="329"/>
        <v>42672.125</v>
      </c>
    </row>
    <row r="3464" spans="1:20" ht="42.6" hidden="1" customHeight="1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5">
        <f t="shared" si="324"/>
        <v>2.02</v>
      </c>
      <c r="P3464" s="6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10">
        <f t="shared" si="328"/>
        <v>42179.898472222223</v>
      </c>
      <c r="T3464" s="10">
        <f t="shared" si="329"/>
        <v>42195.75</v>
      </c>
    </row>
    <row r="3465" spans="1:20" ht="42.6" hidden="1" customHeight="1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5">
        <f t="shared" si="324"/>
        <v>1.0338000000000001</v>
      </c>
      <c r="P3465" s="6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10">
        <f t="shared" si="328"/>
        <v>42612.918807870374</v>
      </c>
      <c r="T3465" s="10">
        <f t="shared" si="329"/>
        <v>42654.165972222225</v>
      </c>
    </row>
    <row r="3466" spans="1:20" ht="42.6" hidden="1" customHeight="1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5">
        <f t="shared" si="324"/>
        <v>1.023236</v>
      </c>
      <c r="P3466" s="6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10">
        <f t="shared" si="328"/>
        <v>42575.130057870367</v>
      </c>
      <c r="T3466" s="10">
        <f t="shared" si="329"/>
        <v>42605.130057870367</v>
      </c>
    </row>
    <row r="3467" spans="1:20" ht="42.6" hidden="1" customHeight="1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5">
        <f t="shared" si="324"/>
        <v>1.03</v>
      </c>
      <c r="P3467" s="6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10">
        <f t="shared" si="328"/>
        <v>42200.625833333332</v>
      </c>
      <c r="T3467" s="10">
        <f t="shared" si="329"/>
        <v>42225.666666666672</v>
      </c>
    </row>
    <row r="3468" spans="1:20" ht="42.6" hidden="1" customHeight="1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5">
        <f t="shared" si="324"/>
        <v>1.2714285714285714</v>
      </c>
      <c r="P3468" s="6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10">
        <f t="shared" si="328"/>
        <v>42420.019097222219</v>
      </c>
      <c r="T3468" s="10">
        <f t="shared" si="329"/>
        <v>42479.977430555555</v>
      </c>
    </row>
    <row r="3469" spans="1:20" ht="42.6" hidden="1" customHeight="1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5">
        <f t="shared" si="324"/>
        <v>1.01</v>
      </c>
      <c r="P3469" s="6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10">
        <f t="shared" si="328"/>
        <v>42053.671666666662</v>
      </c>
      <c r="T3469" s="10">
        <f t="shared" si="329"/>
        <v>42083.630000000005</v>
      </c>
    </row>
    <row r="3470" spans="1:20" ht="42.6" hidden="1" customHeight="1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5">
        <f t="shared" si="324"/>
        <v>1.2178</v>
      </c>
      <c r="P3470" s="6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10">
        <f t="shared" si="328"/>
        <v>42605.765381944439</v>
      </c>
      <c r="T3470" s="10">
        <f t="shared" si="329"/>
        <v>42634.125</v>
      </c>
    </row>
    <row r="3471" spans="1:20" ht="42.6" hidden="1" customHeight="1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5">
        <f t="shared" si="324"/>
        <v>1.1339285714285714</v>
      </c>
      <c r="P3471" s="6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10">
        <f t="shared" si="328"/>
        <v>42458.641724537039</v>
      </c>
      <c r="T3471" s="10">
        <f t="shared" si="329"/>
        <v>42488.641724537039</v>
      </c>
    </row>
    <row r="3472" spans="1:20" ht="42.6" hidden="1" customHeight="1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5">
        <f t="shared" si="324"/>
        <v>1.5</v>
      </c>
      <c r="P3472" s="6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10">
        <f t="shared" si="328"/>
        <v>42529.022013888884</v>
      </c>
      <c r="T3472" s="10">
        <f t="shared" si="329"/>
        <v>42566.901388888888</v>
      </c>
    </row>
    <row r="3473" spans="1:20" ht="42.6" hidden="1" customHeight="1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5">
        <f t="shared" si="324"/>
        <v>2.1459999999999999</v>
      </c>
      <c r="P3473" s="6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10">
        <f t="shared" si="328"/>
        <v>41841.820486111108</v>
      </c>
      <c r="T3473" s="10">
        <f t="shared" si="329"/>
        <v>41882.833333333336</v>
      </c>
    </row>
    <row r="3474" spans="1:20" ht="42.6" hidden="1" customHeight="1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5">
        <f t="shared" si="324"/>
        <v>1.0205</v>
      </c>
      <c r="P3474" s="6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10">
        <f t="shared" si="328"/>
        <v>41928.170497685183</v>
      </c>
      <c r="T3474" s="10">
        <f t="shared" si="329"/>
        <v>41949.249305555553</v>
      </c>
    </row>
    <row r="3475" spans="1:20" ht="42.6" hidden="1" customHeight="1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5">
        <f t="shared" si="324"/>
        <v>1</v>
      </c>
      <c r="P3475" s="6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10">
        <f t="shared" si="328"/>
        <v>42062.834444444445</v>
      </c>
      <c r="T3475" s="10">
        <f t="shared" si="329"/>
        <v>42083.852083333331</v>
      </c>
    </row>
    <row r="3476" spans="1:20" ht="42.6" hidden="1" customHeight="1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5">
        <f t="shared" si="324"/>
        <v>1.01</v>
      </c>
      <c r="P3476" s="6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10">
        <f t="shared" si="328"/>
        <v>42541.501516203702</v>
      </c>
      <c r="T3476" s="10">
        <f t="shared" si="329"/>
        <v>42571.501516203702</v>
      </c>
    </row>
    <row r="3477" spans="1:20" ht="42.6" hidden="1" customHeight="1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5">
        <f t="shared" si="324"/>
        <v>1.1333333333333333</v>
      </c>
      <c r="P3477" s="6">
        <f t="shared" si="325"/>
        <v>20</v>
      </c>
      <c r="Q3477" t="str">
        <f t="shared" si="326"/>
        <v>theater</v>
      </c>
      <c r="R3477" t="str">
        <f t="shared" si="327"/>
        <v>plays</v>
      </c>
      <c r="S3477" s="10">
        <f t="shared" si="328"/>
        <v>41918.880833333329</v>
      </c>
      <c r="T3477" s="10">
        <f t="shared" si="329"/>
        <v>41946</v>
      </c>
    </row>
    <row r="3478" spans="1:20" ht="42.6" hidden="1" customHeight="1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5">
        <f t="shared" si="324"/>
        <v>1.04</v>
      </c>
      <c r="P3478" s="6">
        <f t="shared" si="325"/>
        <v>52</v>
      </c>
      <c r="Q3478" t="str">
        <f t="shared" si="326"/>
        <v>theater</v>
      </c>
      <c r="R3478" t="str">
        <f t="shared" si="327"/>
        <v>plays</v>
      </c>
      <c r="S3478" s="10">
        <f t="shared" si="328"/>
        <v>41921.279976851853</v>
      </c>
      <c r="T3478" s="10">
        <f t="shared" si="329"/>
        <v>41939.125</v>
      </c>
    </row>
    <row r="3479" spans="1:20" ht="42.6" hidden="1" customHeight="1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5">
        <f t="shared" si="324"/>
        <v>1.1533333333333333</v>
      </c>
      <c r="P3479" s="6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10">
        <f t="shared" si="328"/>
        <v>42128.736608796295</v>
      </c>
      <c r="T3479" s="10">
        <f t="shared" si="329"/>
        <v>42141.125</v>
      </c>
    </row>
    <row r="3480" spans="1:20" ht="42.6" hidden="1" customHeight="1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5">
        <f t="shared" si="324"/>
        <v>1.1285000000000001</v>
      </c>
      <c r="P3480" s="6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10">
        <f t="shared" si="328"/>
        <v>42053.916921296302</v>
      </c>
      <c r="T3480" s="10">
        <f t="shared" si="329"/>
        <v>42079.875</v>
      </c>
    </row>
    <row r="3481" spans="1:20" ht="42.6" hidden="1" customHeight="1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5">
        <f t="shared" si="324"/>
        <v>1.2786666666666666</v>
      </c>
      <c r="P3481" s="6">
        <f t="shared" si="325"/>
        <v>34.25</v>
      </c>
      <c r="Q3481" t="str">
        <f t="shared" si="326"/>
        <v>theater</v>
      </c>
      <c r="R3481" t="str">
        <f t="shared" si="327"/>
        <v>plays</v>
      </c>
      <c r="S3481" s="10">
        <f t="shared" si="328"/>
        <v>41781.855092592588</v>
      </c>
      <c r="T3481" s="10">
        <f t="shared" si="329"/>
        <v>41811.855092592588</v>
      </c>
    </row>
    <row r="3482" spans="1:20" ht="42.6" hidden="1" customHeight="1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5">
        <f t="shared" si="324"/>
        <v>1.4266666666666667</v>
      </c>
      <c r="P3482" s="6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10">
        <f t="shared" si="328"/>
        <v>42171.317442129628</v>
      </c>
      <c r="T3482" s="10">
        <f t="shared" si="329"/>
        <v>42195.875</v>
      </c>
    </row>
    <row r="3483" spans="1:20" ht="42.6" hidden="1" customHeight="1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5">
        <f t="shared" si="324"/>
        <v>1.1879999999999999</v>
      </c>
      <c r="P3483" s="6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10">
        <f t="shared" si="328"/>
        <v>41989.24754629629</v>
      </c>
      <c r="T3483" s="10">
        <f t="shared" si="329"/>
        <v>42006.24754629629</v>
      </c>
    </row>
    <row r="3484" spans="1:20" ht="42.6" hidden="1" customHeight="1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5">
        <f t="shared" si="324"/>
        <v>1.3833333333333333</v>
      </c>
      <c r="P3484" s="6">
        <f t="shared" si="325"/>
        <v>51.875</v>
      </c>
      <c r="Q3484" t="str">
        <f t="shared" si="326"/>
        <v>theater</v>
      </c>
      <c r="R3484" t="str">
        <f t="shared" si="327"/>
        <v>plays</v>
      </c>
      <c r="S3484" s="10">
        <f t="shared" si="328"/>
        <v>41796.771597222221</v>
      </c>
      <c r="T3484" s="10">
        <f t="shared" si="329"/>
        <v>41826.771597222221</v>
      </c>
    </row>
    <row r="3485" spans="1:20" ht="42.6" hidden="1" customHeight="1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5">
        <f t="shared" si="324"/>
        <v>1.599402985074627</v>
      </c>
      <c r="P3485" s="6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10">
        <f t="shared" si="328"/>
        <v>41793.668761574074</v>
      </c>
      <c r="T3485" s="10">
        <f t="shared" si="329"/>
        <v>41823.668761574074</v>
      </c>
    </row>
    <row r="3486" spans="1:20" ht="42.6" hidden="1" customHeight="1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5">
        <f t="shared" si="324"/>
        <v>1.1424000000000001</v>
      </c>
      <c r="P3486" s="6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10">
        <f t="shared" si="328"/>
        <v>42506.760405092587</v>
      </c>
      <c r="T3486" s="10">
        <f t="shared" si="329"/>
        <v>42536.760405092587</v>
      </c>
    </row>
    <row r="3487" spans="1:20" ht="42.6" hidden="1" customHeight="1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5">
        <f t="shared" si="324"/>
        <v>1.0060606060606061</v>
      </c>
      <c r="P3487" s="6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10">
        <f t="shared" si="328"/>
        <v>42372.693055555559</v>
      </c>
      <c r="T3487" s="10">
        <f t="shared" si="329"/>
        <v>42402.693055555559</v>
      </c>
    </row>
    <row r="3488" spans="1:20" ht="42.6" hidden="1" customHeight="1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5">
        <f t="shared" si="324"/>
        <v>1.552</v>
      </c>
      <c r="P3488" s="6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10">
        <f t="shared" si="328"/>
        <v>42126.87501157407</v>
      </c>
      <c r="T3488" s="10">
        <f t="shared" si="329"/>
        <v>42158.290972222225</v>
      </c>
    </row>
    <row r="3489" spans="1:20" ht="42.6" hidden="1" customHeight="1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5">
        <f t="shared" si="324"/>
        <v>1.2775000000000001</v>
      </c>
      <c r="P3489" s="6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10">
        <f t="shared" si="328"/>
        <v>42149.940416666665</v>
      </c>
      <c r="T3489" s="10">
        <f t="shared" si="329"/>
        <v>42179.940416666665</v>
      </c>
    </row>
    <row r="3490" spans="1:20" ht="42.6" hidden="1" customHeight="1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5">
        <f t="shared" si="324"/>
        <v>1.212</v>
      </c>
      <c r="P3490" s="6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10">
        <f t="shared" si="328"/>
        <v>42087.768055555556</v>
      </c>
      <c r="T3490" s="10">
        <f t="shared" si="329"/>
        <v>42111.666666666672</v>
      </c>
    </row>
    <row r="3491" spans="1:20" ht="42.6" hidden="1" customHeight="1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5">
        <f t="shared" si="324"/>
        <v>1.127</v>
      </c>
      <c r="P3491" s="6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10">
        <f t="shared" si="328"/>
        <v>41753.635775462964</v>
      </c>
      <c r="T3491" s="10">
        <f t="shared" si="329"/>
        <v>41783.875</v>
      </c>
    </row>
    <row r="3492" spans="1:20" ht="42.6" hidden="1" customHeight="1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5">
        <f t="shared" si="324"/>
        <v>1.2749999999999999</v>
      </c>
      <c r="P3492" s="6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10">
        <f t="shared" si="328"/>
        <v>42443.802361111113</v>
      </c>
      <c r="T3492" s="10">
        <f t="shared" si="329"/>
        <v>42473.802361111113</v>
      </c>
    </row>
    <row r="3493" spans="1:20" ht="42.6" hidden="1" customHeight="1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5">
        <f t="shared" si="324"/>
        <v>1.5820000000000001</v>
      </c>
      <c r="P3493" s="6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10">
        <f t="shared" si="328"/>
        <v>42121.249814814815</v>
      </c>
      <c r="T3493" s="10">
        <f t="shared" si="329"/>
        <v>42142.249814814815</v>
      </c>
    </row>
    <row r="3494" spans="1:20" ht="42.6" hidden="1" customHeight="1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5">
        <f t="shared" si="324"/>
        <v>1.0526894736842105</v>
      </c>
      <c r="P3494" s="6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10">
        <f t="shared" si="328"/>
        <v>42268.009224537032</v>
      </c>
      <c r="T3494" s="10">
        <f t="shared" si="329"/>
        <v>42303.009224537032</v>
      </c>
    </row>
    <row r="3495" spans="1:20" ht="42.6" hidden="1" customHeight="1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5">
        <f t="shared" si="324"/>
        <v>1</v>
      </c>
      <c r="P3495" s="6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10">
        <f t="shared" si="328"/>
        <v>41848.866157407407</v>
      </c>
      <c r="T3495" s="10">
        <f t="shared" si="329"/>
        <v>41868.21597222222</v>
      </c>
    </row>
    <row r="3496" spans="1:20" ht="42.6" hidden="1" customHeight="1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5">
        <f t="shared" si="324"/>
        <v>1</v>
      </c>
      <c r="P3496" s="6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10">
        <f t="shared" si="328"/>
        <v>42689.214988425927</v>
      </c>
      <c r="T3496" s="10">
        <f t="shared" si="329"/>
        <v>42700.25</v>
      </c>
    </row>
    <row r="3497" spans="1:20" ht="42.6" hidden="1" customHeight="1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5">
        <f t="shared" si="324"/>
        <v>1.0686</v>
      </c>
      <c r="P3497" s="6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10">
        <f t="shared" si="328"/>
        <v>41915.762835648151</v>
      </c>
      <c r="T3497" s="10">
        <f t="shared" si="329"/>
        <v>41944.720833333333</v>
      </c>
    </row>
    <row r="3498" spans="1:20" ht="42.6" hidden="1" customHeight="1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5">
        <f t="shared" si="324"/>
        <v>1.244</v>
      </c>
      <c r="P3498" s="6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10">
        <f t="shared" si="328"/>
        <v>42584.846828703703</v>
      </c>
      <c r="T3498" s="10">
        <f t="shared" si="329"/>
        <v>42624.846828703703</v>
      </c>
    </row>
    <row r="3499" spans="1:20" ht="42.6" hidden="1" customHeight="1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5">
        <f t="shared" si="324"/>
        <v>1.0870406189555126</v>
      </c>
      <c r="P3499" s="6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10">
        <f t="shared" si="328"/>
        <v>42511.741944444439</v>
      </c>
      <c r="T3499" s="10">
        <f t="shared" si="329"/>
        <v>42523.916666666672</v>
      </c>
    </row>
    <row r="3500" spans="1:20" ht="42.6" hidden="1" customHeight="1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5">
        <f t="shared" si="324"/>
        <v>1.0242424242424242</v>
      </c>
      <c r="P3500" s="6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10">
        <f t="shared" si="328"/>
        <v>42459.15861111111</v>
      </c>
      <c r="T3500" s="10">
        <f t="shared" si="329"/>
        <v>42518.905555555553</v>
      </c>
    </row>
    <row r="3501" spans="1:20" ht="42.6" hidden="1" customHeight="1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5">
        <f t="shared" si="324"/>
        <v>1.0549999999999999</v>
      </c>
      <c r="P3501" s="6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10">
        <f t="shared" si="328"/>
        <v>42132.036168981482</v>
      </c>
      <c r="T3501" s="10">
        <f t="shared" si="329"/>
        <v>42186.290972222225</v>
      </c>
    </row>
    <row r="3502" spans="1:20" ht="42.6" hidden="1" customHeight="1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5">
        <f t="shared" si="324"/>
        <v>1.0629999999999999</v>
      </c>
      <c r="P3502" s="6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10">
        <f t="shared" si="328"/>
        <v>42419.91942129629</v>
      </c>
      <c r="T3502" s="10">
        <f t="shared" si="329"/>
        <v>42436.207638888889</v>
      </c>
    </row>
    <row r="3503" spans="1:20" ht="42.6" hidden="1" customHeight="1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5">
        <f t="shared" si="324"/>
        <v>1.0066666666666666</v>
      </c>
      <c r="P3503" s="6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10">
        <f t="shared" si="328"/>
        <v>42233.763831018514</v>
      </c>
      <c r="T3503" s="10">
        <f t="shared" si="329"/>
        <v>42258.763831018514</v>
      </c>
    </row>
    <row r="3504" spans="1:20" ht="42.6" hidden="1" customHeight="1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5">
        <f t="shared" si="324"/>
        <v>1.054</v>
      </c>
      <c r="P3504" s="6">
        <f t="shared" si="325"/>
        <v>136</v>
      </c>
      <c r="Q3504" t="str">
        <f t="shared" si="326"/>
        <v>theater</v>
      </c>
      <c r="R3504" t="str">
        <f t="shared" si="327"/>
        <v>plays</v>
      </c>
      <c r="S3504" s="10">
        <f t="shared" si="328"/>
        <v>42430.839398148149</v>
      </c>
      <c r="T3504" s="10">
        <f t="shared" si="329"/>
        <v>42445.165972222225</v>
      </c>
    </row>
    <row r="3505" spans="1:20" ht="42.6" hidden="1" customHeight="1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5">
        <f t="shared" si="324"/>
        <v>1.0755999999999999</v>
      </c>
      <c r="P3505" s="6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10">
        <f t="shared" si="328"/>
        <v>42545.478333333333</v>
      </c>
      <c r="T3505" s="10">
        <f t="shared" si="329"/>
        <v>42575.478333333333</v>
      </c>
    </row>
    <row r="3506" spans="1:20" ht="42.6" hidden="1" customHeight="1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5">
        <f t="shared" si="324"/>
        <v>1</v>
      </c>
      <c r="P3506" s="6">
        <f t="shared" si="325"/>
        <v>125</v>
      </c>
      <c r="Q3506" t="str">
        <f t="shared" si="326"/>
        <v>theater</v>
      </c>
      <c r="R3506" t="str">
        <f t="shared" si="327"/>
        <v>plays</v>
      </c>
      <c r="S3506" s="10">
        <f t="shared" si="328"/>
        <v>42297.748738425929</v>
      </c>
      <c r="T3506" s="10">
        <f t="shared" si="329"/>
        <v>42327.790405092594</v>
      </c>
    </row>
    <row r="3507" spans="1:20" ht="42.6" hidden="1" customHeight="1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5">
        <f t="shared" si="324"/>
        <v>1.0376000000000001</v>
      </c>
      <c r="P3507" s="6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10">
        <f t="shared" si="328"/>
        <v>41760.935706018521</v>
      </c>
      <c r="T3507" s="10">
        <f t="shared" si="329"/>
        <v>41772.166666666664</v>
      </c>
    </row>
    <row r="3508" spans="1:20" ht="42.6" hidden="1" customHeight="1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5">
        <f t="shared" si="324"/>
        <v>1.0149999999999999</v>
      </c>
      <c r="P3508" s="6">
        <f t="shared" si="325"/>
        <v>105</v>
      </c>
      <c r="Q3508" t="str">
        <f t="shared" si="326"/>
        <v>theater</v>
      </c>
      <c r="R3508" t="str">
        <f t="shared" si="327"/>
        <v>plays</v>
      </c>
      <c r="S3508" s="10">
        <f t="shared" si="328"/>
        <v>41829.734259259261</v>
      </c>
      <c r="T3508" s="10">
        <f t="shared" si="329"/>
        <v>41874.734259259261</v>
      </c>
    </row>
    <row r="3509" spans="1:20" ht="42.6" hidden="1" customHeight="1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5">
        <f t="shared" si="324"/>
        <v>1.044</v>
      </c>
      <c r="P3509" s="6">
        <f t="shared" si="325"/>
        <v>145</v>
      </c>
      <c r="Q3509" t="str">
        <f t="shared" si="326"/>
        <v>theater</v>
      </c>
      <c r="R3509" t="str">
        <f t="shared" si="327"/>
        <v>plays</v>
      </c>
      <c r="S3509" s="10">
        <f t="shared" si="328"/>
        <v>42491.92288194444</v>
      </c>
      <c r="T3509" s="10">
        <f t="shared" si="329"/>
        <v>42521.92288194444</v>
      </c>
    </row>
    <row r="3510" spans="1:20" ht="42.6" hidden="1" customHeight="1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5">
        <f t="shared" si="324"/>
        <v>1.8</v>
      </c>
      <c r="P3510" s="6">
        <f t="shared" si="325"/>
        <v>12</v>
      </c>
      <c r="Q3510" t="str">
        <f t="shared" si="326"/>
        <v>theater</v>
      </c>
      <c r="R3510" t="str">
        <f t="shared" si="327"/>
        <v>plays</v>
      </c>
      <c r="S3510" s="10">
        <f t="shared" si="328"/>
        <v>42477.729780092588</v>
      </c>
      <c r="T3510" s="10">
        <f t="shared" si="329"/>
        <v>42500.875</v>
      </c>
    </row>
    <row r="3511" spans="1:20" ht="42.6" hidden="1" customHeight="1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5">
        <f t="shared" si="324"/>
        <v>1.0633333333333332</v>
      </c>
      <c r="P3511" s="6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10">
        <f t="shared" si="328"/>
        <v>41950.859560185185</v>
      </c>
      <c r="T3511" s="10">
        <f t="shared" si="329"/>
        <v>41964.204861111109</v>
      </c>
    </row>
    <row r="3512" spans="1:20" ht="42.6" hidden="1" customHeight="1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5">
        <f t="shared" si="324"/>
        <v>1.0055555555555555</v>
      </c>
      <c r="P3512" s="6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10">
        <f t="shared" si="328"/>
        <v>41802.62090277778</v>
      </c>
      <c r="T3512" s="10">
        <f t="shared" si="329"/>
        <v>41822.62090277778</v>
      </c>
    </row>
    <row r="3513" spans="1:20" ht="42.6" hidden="1" customHeight="1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5">
        <f t="shared" si="324"/>
        <v>1.012</v>
      </c>
      <c r="P3513" s="6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10">
        <f t="shared" si="328"/>
        <v>41927.873784722222</v>
      </c>
      <c r="T3513" s="10">
        <f t="shared" si="329"/>
        <v>41950.770833333336</v>
      </c>
    </row>
    <row r="3514" spans="1:20" ht="42.6" hidden="1" customHeight="1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5">
        <f t="shared" si="324"/>
        <v>1</v>
      </c>
      <c r="P3514" s="6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10">
        <f t="shared" si="328"/>
        <v>42057.536944444444</v>
      </c>
      <c r="T3514" s="10">
        <f t="shared" si="329"/>
        <v>42117.49527777778</v>
      </c>
    </row>
    <row r="3515" spans="1:20" ht="42.6" hidden="1" customHeight="1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5">
        <f t="shared" si="324"/>
        <v>1.1839285714285714</v>
      </c>
      <c r="P3515" s="6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10">
        <f t="shared" si="328"/>
        <v>41781.096203703702</v>
      </c>
      <c r="T3515" s="10">
        <f t="shared" si="329"/>
        <v>41794.207638888889</v>
      </c>
    </row>
    <row r="3516" spans="1:20" ht="42.6" hidden="1" customHeight="1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5">
        <f t="shared" si="324"/>
        <v>1.1000000000000001</v>
      </c>
      <c r="P3516" s="6">
        <f t="shared" si="325"/>
        <v>55</v>
      </c>
      <c r="Q3516" t="str">
        <f t="shared" si="326"/>
        <v>theater</v>
      </c>
      <c r="R3516" t="str">
        <f t="shared" si="327"/>
        <v>plays</v>
      </c>
      <c r="S3516" s="10">
        <f t="shared" si="328"/>
        <v>42020.846666666665</v>
      </c>
      <c r="T3516" s="10">
        <f t="shared" si="329"/>
        <v>42037.207638888889</v>
      </c>
    </row>
    <row r="3517" spans="1:20" ht="42.6" hidden="1" customHeight="1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5">
        <f t="shared" si="324"/>
        <v>1.0266666666666666</v>
      </c>
      <c r="P3517" s="6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10">
        <f t="shared" si="328"/>
        <v>42125.772812499999</v>
      </c>
      <c r="T3517" s="10">
        <f t="shared" si="329"/>
        <v>42155.772812499999</v>
      </c>
    </row>
    <row r="3518" spans="1:20" ht="42.6" hidden="1" customHeight="1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5">
        <f t="shared" si="324"/>
        <v>1</v>
      </c>
      <c r="P3518" s="6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10">
        <f t="shared" si="328"/>
        <v>41856.010069444441</v>
      </c>
      <c r="T3518" s="10">
        <f t="shared" si="329"/>
        <v>41890.125</v>
      </c>
    </row>
    <row r="3519" spans="1:20" ht="42.6" hidden="1" customHeight="1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5">
        <f t="shared" si="324"/>
        <v>1</v>
      </c>
      <c r="P3519" s="6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10">
        <f t="shared" si="328"/>
        <v>41794.817523148151</v>
      </c>
      <c r="T3519" s="10">
        <f t="shared" si="329"/>
        <v>41824.458333333336</v>
      </c>
    </row>
    <row r="3520" spans="1:20" ht="42.6" hidden="1" customHeight="1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5">
        <f t="shared" si="324"/>
        <v>1.10046</v>
      </c>
      <c r="P3520" s="6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10">
        <f t="shared" si="328"/>
        <v>41893.783553240741</v>
      </c>
      <c r="T3520" s="10">
        <f t="shared" si="329"/>
        <v>41914.597916666666</v>
      </c>
    </row>
    <row r="3521" spans="1:20" ht="42.6" hidden="1" customHeight="1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5">
        <f t="shared" si="324"/>
        <v>1.0135000000000001</v>
      </c>
      <c r="P3521" s="6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10">
        <f t="shared" si="328"/>
        <v>42037.598958333328</v>
      </c>
      <c r="T3521" s="10">
        <f t="shared" si="329"/>
        <v>42067.598958333328</v>
      </c>
    </row>
    <row r="3522" spans="1:20" ht="42.6" hidden="1" customHeight="1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5">
        <f t="shared" si="324"/>
        <v>1.0075000000000001</v>
      </c>
      <c r="P3522" s="6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10">
        <f t="shared" si="328"/>
        <v>42227.824212962965</v>
      </c>
      <c r="T3522" s="10">
        <f t="shared" si="329"/>
        <v>42253.57430555555</v>
      </c>
    </row>
    <row r="3523" spans="1:20" ht="42.6" hidden="1" customHeight="1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5">
        <f t="shared" ref="O3523:O3586" si="330">E3523/D3523</f>
        <v>1.6942857142857144</v>
      </c>
      <c r="P3523" s="6">
        <f t="shared" ref="P3523:P3586" si="331">E3523/L3523</f>
        <v>45.615384615384613</v>
      </c>
      <c r="Q3523" t="str">
        <f t="shared" ref="Q3523:Q3586" si="332">LEFT(N3523,(FIND("/",N3523))-1)</f>
        <v>theater</v>
      </c>
      <c r="R3523" t="str">
        <f t="shared" ref="R3523:R3586" si="333">RIGHT(N3523,LEN(N3523)-FIND("/",N3523))</f>
        <v>plays</v>
      </c>
      <c r="S3523" s="10">
        <f t="shared" ref="S3523:S3586" si="334">(((J3523/60)/60)/24)+DATE(1970,1,1)</f>
        <v>41881.361342592594</v>
      </c>
      <c r="T3523" s="10">
        <f t="shared" ref="T3523:T3586" si="335">(((I3523/60)/60)/24)+DATE(1970,1,1)</f>
        <v>41911.361342592594</v>
      </c>
    </row>
    <row r="3524" spans="1:20" ht="42.6" hidden="1" customHeight="1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5">
        <f t="shared" si="330"/>
        <v>1</v>
      </c>
      <c r="P3524" s="6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10">
        <f t="shared" si="334"/>
        <v>42234.789884259255</v>
      </c>
      <c r="T3524" s="10">
        <f t="shared" si="335"/>
        <v>42262.420833333337</v>
      </c>
    </row>
    <row r="3525" spans="1:20" ht="42.6" hidden="1" customHeight="1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5">
        <f t="shared" si="330"/>
        <v>1.1365000000000001</v>
      </c>
      <c r="P3525" s="6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10">
        <f t="shared" si="334"/>
        <v>42581.397546296299</v>
      </c>
      <c r="T3525" s="10">
        <f t="shared" si="335"/>
        <v>42638.958333333328</v>
      </c>
    </row>
    <row r="3526" spans="1:20" ht="42.6" hidden="1" customHeight="1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5">
        <f t="shared" si="330"/>
        <v>1.0156000000000001</v>
      </c>
      <c r="P3526" s="6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10">
        <f t="shared" si="334"/>
        <v>41880.76357638889</v>
      </c>
      <c r="T3526" s="10">
        <f t="shared" si="335"/>
        <v>41895.166666666664</v>
      </c>
    </row>
    <row r="3527" spans="1:20" ht="42.6" hidden="1" customHeight="1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5">
        <f t="shared" si="330"/>
        <v>1.06</v>
      </c>
      <c r="P3527" s="6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10">
        <f t="shared" si="334"/>
        <v>42214.6956712963</v>
      </c>
      <c r="T3527" s="10">
        <f t="shared" si="335"/>
        <v>42225.666666666672</v>
      </c>
    </row>
    <row r="3528" spans="1:20" ht="42.6" hidden="1" customHeight="1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5">
        <f t="shared" si="330"/>
        <v>1.02</v>
      </c>
      <c r="P3528" s="6">
        <f t="shared" si="331"/>
        <v>99</v>
      </c>
      <c r="Q3528" t="str">
        <f t="shared" si="332"/>
        <v>theater</v>
      </c>
      <c r="R3528" t="str">
        <f t="shared" si="333"/>
        <v>plays</v>
      </c>
      <c r="S3528" s="10">
        <f t="shared" si="334"/>
        <v>42460.335312499999</v>
      </c>
      <c r="T3528" s="10">
        <f t="shared" si="335"/>
        <v>42488.249305555553</v>
      </c>
    </row>
    <row r="3529" spans="1:20" ht="42.6" hidden="1" customHeight="1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5">
        <f t="shared" si="330"/>
        <v>1.1691666666666667</v>
      </c>
      <c r="P3529" s="6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10">
        <f t="shared" si="334"/>
        <v>42167.023206018523</v>
      </c>
      <c r="T3529" s="10">
        <f t="shared" si="335"/>
        <v>42196.165972222225</v>
      </c>
    </row>
    <row r="3530" spans="1:20" ht="42.6" hidden="1" customHeight="1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5">
        <f t="shared" si="330"/>
        <v>1.0115151515151515</v>
      </c>
      <c r="P3530" s="6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10">
        <f t="shared" si="334"/>
        <v>42733.50136574074</v>
      </c>
      <c r="T3530" s="10">
        <f t="shared" si="335"/>
        <v>42753.50136574074</v>
      </c>
    </row>
    <row r="3531" spans="1:20" ht="42.6" hidden="1" customHeight="1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5">
        <f t="shared" si="330"/>
        <v>1.32</v>
      </c>
      <c r="P3531" s="6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10">
        <f t="shared" si="334"/>
        <v>42177.761782407411</v>
      </c>
      <c r="T3531" s="10">
        <f t="shared" si="335"/>
        <v>42198.041666666672</v>
      </c>
    </row>
    <row r="3532" spans="1:20" ht="42.6" hidden="1" customHeight="1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5">
        <f t="shared" si="330"/>
        <v>1</v>
      </c>
      <c r="P3532" s="6">
        <f t="shared" si="331"/>
        <v>125</v>
      </c>
      <c r="Q3532" t="str">
        <f t="shared" si="332"/>
        <v>theater</v>
      </c>
      <c r="R3532" t="str">
        <f t="shared" si="333"/>
        <v>plays</v>
      </c>
      <c r="S3532" s="10">
        <f t="shared" si="334"/>
        <v>42442.623344907406</v>
      </c>
      <c r="T3532" s="10">
        <f t="shared" si="335"/>
        <v>42470.833333333328</v>
      </c>
    </row>
    <row r="3533" spans="1:20" ht="42.6" hidden="1" customHeight="1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5">
        <f t="shared" si="330"/>
        <v>1.28</v>
      </c>
      <c r="P3533" s="6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10">
        <f t="shared" si="334"/>
        <v>42521.654328703706</v>
      </c>
      <c r="T3533" s="10">
        <f t="shared" si="335"/>
        <v>42551.654328703706</v>
      </c>
    </row>
    <row r="3534" spans="1:20" ht="42.6" hidden="1" customHeight="1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5">
        <f t="shared" si="330"/>
        <v>1.1895833333333334</v>
      </c>
      <c r="P3534" s="6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10">
        <f t="shared" si="334"/>
        <v>41884.599849537037</v>
      </c>
      <c r="T3534" s="10">
        <f t="shared" si="335"/>
        <v>41900.165972222225</v>
      </c>
    </row>
    <row r="3535" spans="1:20" ht="42.6" hidden="1" customHeight="1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5">
        <f t="shared" si="330"/>
        <v>1.262</v>
      </c>
      <c r="P3535" s="6">
        <f t="shared" si="331"/>
        <v>78.875</v>
      </c>
      <c r="Q3535" t="str">
        <f t="shared" si="332"/>
        <v>theater</v>
      </c>
      <c r="R3535" t="str">
        <f t="shared" si="333"/>
        <v>plays</v>
      </c>
      <c r="S3535" s="10">
        <f t="shared" si="334"/>
        <v>42289.761192129634</v>
      </c>
      <c r="T3535" s="10">
        <f t="shared" si="335"/>
        <v>42319.802858796291</v>
      </c>
    </row>
    <row r="3536" spans="1:20" ht="42.6" hidden="1" customHeight="1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5">
        <f t="shared" si="330"/>
        <v>1.5620000000000001</v>
      </c>
      <c r="P3536" s="6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10">
        <f t="shared" si="334"/>
        <v>42243.6252662037</v>
      </c>
      <c r="T3536" s="10">
        <f t="shared" si="335"/>
        <v>42278.6252662037</v>
      </c>
    </row>
    <row r="3537" spans="1:20" ht="42.6" hidden="1" customHeight="1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5">
        <f t="shared" si="330"/>
        <v>1.0315000000000001</v>
      </c>
      <c r="P3537" s="6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10">
        <f t="shared" si="334"/>
        <v>42248.640162037031</v>
      </c>
      <c r="T3537" s="10">
        <f t="shared" si="335"/>
        <v>42279.75</v>
      </c>
    </row>
    <row r="3538" spans="1:20" ht="42.6" hidden="1" customHeight="1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5">
        <f t="shared" si="330"/>
        <v>1.5333333333333334</v>
      </c>
      <c r="P3538" s="6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10">
        <f t="shared" si="334"/>
        <v>42328.727141203708</v>
      </c>
      <c r="T3538" s="10">
        <f t="shared" si="335"/>
        <v>42358.499305555553</v>
      </c>
    </row>
    <row r="3539" spans="1:20" ht="42.6" hidden="1" customHeight="1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5">
        <f t="shared" si="330"/>
        <v>1.8044444444444445</v>
      </c>
      <c r="P3539" s="6">
        <f t="shared" si="331"/>
        <v>43.5</v>
      </c>
      <c r="Q3539" t="str">
        <f t="shared" si="332"/>
        <v>theater</v>
      </c>
      <c r="R3539" t="str">
        <f t="shared" si="333"/>
        <v>plays</v>
      </c>
      <c r="S3539" s="10">
        <f t="shared" si="334"/>
        <v>41923.354351851849</v>
      </c>
      <c r="T3539" s="10">
        <f t="shared" si="335"/>
        <v>41960.332638888889</v>
      </c>
    </row>
    <row r="3540" spans="1:20" ht="42.6" hidden="1" customHeight="1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5">
        <f t="shared" si="330"/>
        <v>1.2845</v>
      </c>
      <c r="P3540" s="6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10">
        <f t="shared" si="334"/>
        <v>42571.420601851853</v>
      </c>
      <c r="T3540" s="10">
        <f t="shared" si="335"/>
        <v>42599.420601851853</v>
      </c>
    </row>
    <row r="3541" spans="1:20" ht="42.6" hidden="1" customHeight="1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5">
        <f t="shared" si="330"/>
        <v>1.1966666666666668</v>
      </c>
      <c r="P3541" s="6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10">
        <f t="shared" si="334"/>
        <v>42600.756041666667</v>
      </c>
      <c r="T3541" s="10">
        <f t="shared" si="335"/>
        <v>42621.756041666667</v>
      </c>
    </row>
    <row r="3542" spans="1:20" ht="42.6" hidden="1" customHeight="1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5">
        <f t="shared" si="330"/>
        <v>1.23</v>
      </c>
      <c r="P3542" s="6">
        <f t="shared" si="331"/>
        <v>46.125</v>
      </c>
      <c r="Q3542" t="str">
        <f t="shared" si="332"/>
        <v>theater</v>
      </c>
      <c r="R3542" t="str">
        <f t="shared" si="333"/>
        <v>plays</v>
      </c>
      <c r="S3542" s="10">
        <f t="shared" si="334"/>
        <v>42517.003368055557</v>
      </c>
      <c r="T3542" s="10">
        <f t="shared" si="335"/>
        <v>42547.003368055557</v>
      </c>
    </row>
    <row r="3543" spans="1:20" ht="42.6" hidden="1" customHeight="1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5">
        <f t="shared" si="330"/>
        <v>1.05</v>
      </c>
      <c r="P3543" s="6">
        <f t="shared" si="331"/>
        <v>39.375</v>
      </c>
      <c r="Q3543" t="str">
        <f t="shared" si="332"/>
        <v>theater</v>
      </c>
      <c r="R3543" t="str">
        <f t="shared" si="333"/>
        <v>plays</v>
      </c>
      <c r="S3543" s="10">
        <f t="shared" si="334"/>
        <v>42222.730034722219</v>
      </c>
      <c r="T3543" s="10">
        <f t="shared" si="335"/>
        <v>42247.730034722219</v>
      </c>
    </row>
    <row r="3544" spans="1:20" ht="42.6" hidden="1" customHeight="1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5">
        <f t="shared" si="330"/>
        <v>1.0223636363636364</v>
      </c>
      <c r="P3544" s="6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10">
        <f t="shared" si="334"/>
        <v>41829.599791666667</v>
      </c>
      <c r="T3544" s="10">
        <f t="shared" si="335"/>
        <v>41889.599791666667</v>
      </c>
    </row>
    <row r="3545" spans="1:20" ht="42.6" hidden="1" customHeight="1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5">
        <f t="shared" si="330"/>
        <v>1.0466666666666666</v>
      </c>
      <c r="P3545" s="6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10">
        <f t="shared" si="334"/>
        <v>42150.755312499998</v>
      </c>
      <c r="T3545" s="10">
        <f t="shared" si="335"/>
        <v>42180.755312499998</v>
      </c>
    </row>
    <row r="3546" spans="1:20" ht="42.6" hidden="1" customHeight="1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5">
        <f t="shared" si="330"/>
        <v>1</v>
      </c>
      <c r="P3546" s="6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10">
        <f t="shared" si="334"/>
        <v>42040.831678240742</v>
      </c>
      <c r="T3546" s="10">
        <f t="shared" si="335"/>
        <v>42070.831678240742</v>
      </c>
    </row>
    <row r="3547" spans="1:20" ht="42.6" hidden="1" customHeight="1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5">
        <f t="shared" si="330"/>
        <v>1.004</v>
      </c>
      <c r="P3547" s="6">
        <f t="shared" si="331"/>
        <v>31.375</v>
      </c>
      <c r="Q3547" t="str">
        <f t="shared" si="332"/>
        <v>theater</v>
      </c>
      <c r="R3547" t="str">
        <f t="shared" si="333"/>
        <v>plays</v>
      </c>
      <c r="S3547" s="10">
        <f t="shared" si="334"/>
        <v>42075.807395833333</v>
      </c>
      <c r="T3547" s="10">
        <f t="shared" si="335"/>
        <v>42105.807395833333</v>
      </c>
    </row>
    <row r="3548" spans="1:20" ht="42.6" hidden="1" customHeight="1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5">
        <f t="shared" si="330"/>
        <v>1.0227272727272727</v>
      </c>
      <c r="P3548" s="6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10">
        <f t="shared" si="334"/>
        <v>42073.660694444443</v>
      </c>
      <c r="T3548" s="10">
        <f t="shared" si="335"/>
        <v>42095.165972222225</v>
      </c>
    </row>
    <row r="3549" spans="1:20" ht="42.6" hidden="1" customHeight="1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5">
        <f t="shared" si="330"/>
        <v>1.1440928571428572</v>
      </c>
      <c r="P3549" s="6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10">
        <f t="shared" si="334"/>
        <v>42480.078715277778</v>
      </c>
      <c r="T3549" s="10">
        <f t="shared" si="335"/>
        <v>42504.165972222225</v>
      </c>
    </row>
    <row r="3550" spans="1:20" ht="42.6" hidden="1" customHeight="1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5">
        <f t="shared" si="330"/>
        <v>1.019047619047619</v>
      </c>
      <c r="P3550" s="6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10">
        <f t="shared" si="334"/>
        <v>42411.942291666666</v>
      </c>
      <c r="T3550" s="10">
        <f t="shared" si="335"/>
        <v>42434.041666666672</v>
      </c>
    </row>
    <row r="3551" spans="1:20" ht="42.6" hidden="1" customHeight="1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5">
        <f t="shared" si="330"/>
        <v>1.02</v>
      </c>
      <c r="P3551" s="6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10">
        <f t="shared" si="334"/>
        <v>42223.394363425927</v>
      </c>
      <c r="T3551" s="10">
        <f t="shared" si="335"/>
        <v>42251.394363425927</v>
      </c>
    </row>
    <row r="3552" spans="1:20" ht="42.6" hidden="1" customHeight="1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5">
        <f t="shared" si="330"/>
        <v>1.048</v>
      </c>
      <c r="P3552" s="6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10">
        <f t="shared" si="334"/>
        <v>42462.893495370372</v>
      </c>
      <c r="T3552" s="10">
        <f t="shared" si="335"/>
        <v>42492.893495370372</v>
      </c>
    </row>
    <row r="3553" spans="1:20" ht="42.6" hidden="1" customHeight="1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5">
        <f t="shared" si="330"/>
        <v>1.0183333333333333</v>
      </c>
      <c r="P3553" s="6">
        <f t="shared" si="331"/>
        <v>61.1</v>
      </c>
      <c r="Q3553" t="str">
        <f t="shared" si="332"/>
        <v>theater</v>
      </c>
      <c r="R3553" t="str">
        <f t="shared" si="333"/>
        <v>plays</v>
      </c>
      <c r="S3553" s="10">
        <f t="shared" si="334"/>
        <v>41753.515856481477</v>
      </c>
      <c r="T3553" s="10">
        <f t="shared" si="335"/>
        <v>41781.921527777777</v>
      </c>
    </row>
    <row r="3554" spans="1:20" ht="42.6" hidden="1" customHeight="1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5">
        <f t="shared" si="330"/>
        <v>1</v>
      </c>
      <c r="P3554" s="6">
        <f t="shared" si="331"/>
        <v>38.65</v>
      </c>
      <c r="Q3554" t="str">
        <f t="shared" si="332"/>
        <v>theater</v>
      </c>
      <c r="R3554" t="str">
        <f t="shared" si="333"/>
        <v>plays</v>
      </c>
      <c r="S3554" s="10">
        <f t="shared" si="334"/>
        <v>41788.587083333332</v>
      </c>
      <c r="T3554" s="10">
        <f t="shared" si="335"/>
        <v>41818.587083333332</v>
      </c>
    </row>
    <row r="3555" spans="1:20" ht="42.6" hidden="1" customHeight="1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5">
        <f t="shared" si="330"/>
        <v>1.0627272727272727</v>
      </c>
      <c r="P3555" s="6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10">
        <f t="shared" si="334"/>
        <v>42196.028703703705</v>
      </c>
      <c r="T3555" s="10">
        <f t="shared" si="335"/>
        <v>42228</v>
      </c>
    </row>
    <row r="3556" spans="1:20" ht="42.6" hidden="1" customHeight="1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5">
        <f t="shared" si="330"/>
        <v>1.1342219999999998</v>
      </c>
      <c r="P3556" s="6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10">
        <f t="shared" si="334"/>
        <v>42016.050451388888</v>
      </c>
      <c r="T3556" s="10">
        <f t="shared" si="335"/>
        <v>42046.708333333328</v>
      </c>
    </row>
    <row r="3557" spans="1:20" ht="42.6" hidden="1" customHeight="1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5">
        <f t="shared" si="330"/>
        <v>1</v>
      </c>
      <c r="P3557" s="6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10">
        <f t="shared" si="334"/>
        <v>42661.442060185189</v>
      </c>
      <c r="T3557" s="10">
        <f t="shared" si="335"/>
        <v>42691.483726851846</v>
      </c>
    </row>
    <row r="3558" spans="1:20" ht="42.6" hidden="1" customHeight="1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5">
        <f t="shared" si="330"/>
        <v>1.0045454545454546</v>
      </c>
      <c r="P3558" s="6">
        <f t="shared" si="331"/>
        <v>110.5</v>
      </c>
      <c r="Q3558" t="str">
        <f t="shared" si="332"/>
        <v>theater</v>
      </c>
      <c r="R3558" t="str">
        <f t="shared" si="333"/>
        <v>plays</v>
      </c>
      <c r="S3558" s="10">
        <f t="shared" si="334"/>
        <v>41808.649583333332</v>
      </c>
      <c r="T3558" s="10">
        <f t="shared" si="335"/>
        <v>41868.649583333332</v>
      </c>
    </row>
    <row r="3559" spans="1:20" ht="42.6" hidden="1" customHeight="1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5">
        <f t="shared" si="330"/>
        <v>1.0003599999999999</v>
      </c>
      <c r="P3559" s="6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10">
        <f t="shared" si="334"/>
        <v>41730.276747685188</v>
      </c>
      <c r="T3559" s="10">
        <f t="shared" si="335"/>
        <v>41764.276747685188</v>
      </c>
    </row>
    <row r="3560" spans="1:20" ht="42.6" hidden="1" customHeight="1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5">
        <f t="shared" si="330"/>
        <v>1.44</v>
      </c>
      <c r="P3560" s="6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10">
        <f t="shared" si="334"/>
        <v>42139.816840277781</v>
      </c>
      <c r="T3560" s="10">
        <f t="shared" si="335"/>
        <v>42181.875</v>
      </c>
    </row>
    <row r="3561" spans="1:20" ht="42.6" hidden="1" customHeight="1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5">
        <f t="shared" si="330"/>
        <v>1.0349999999999999</v>
      </c>
      <c r="P3561" s="6">
        <f t="shared" si="331"/>
        <v>43.125</v>
      </c>
      <c r="Q3561" t="str">
        <f t="shared" si="332"/>
        <v>theater</v>
      </c>
      <c r="R3561" t="str">
        <f t="shared" si="333"/>
        <v>plays</v>
      </c>
      <c r="S3561" s="10">
        <f t="shared" si="334"/>
        <v>42194.096157407403</v>
      </c>
      <c r="T3561" s="10">
        <f t="shared" si="335"/>
        <v>42216.373611111107</v>
      </c>
    </row>
    <row r="3562" spans="1:20" ht="42.6" hidden="1" customHeight="1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5">
        <f t="shared" si="330"/>
        <v>1.0843750000000001</v>
      </c>
      <c r="P3562" s="6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10">
        <f t="shared" si="334"/>
        <v>42115.889652777783</v>
      </c>
      <c r="T3562" s="10">
        <f t="shared" si="335"/>
        <v>42151.114583333328</v>
      </c>
    </row>
    <row r="3563" spans="1:20" ht="42.6" hidden="1" customHeight="1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5">
        <f t="shared" si="330"/>
        <v>1.024</v>
      </c>
      <c r="P3563" s="6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10">
        <f t="shared" si="334"/>
        <v>42203.680300925931</v>
      </c>
      <c r="T3563" s="10">
        <f t="shared" si="335"/>
        <v>42221.774999999994</v>
      </c>
    </row>
    <row r="3564" spans="1:20" ht="42.6" hidden="1" customHeight="1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5">
        <f t="shared" si="330"/>
        <v>1.4888888888888889</v>
      </c>
      <c r="P3564" s="6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10">
        <f t="shared" si="334"/>
        <v>42433.761886574073</v>
      </c>
      <c r="T3564" s="10">
        <f t="shared" si="335"/>
        <v>42442.916666666672</v>
      </c>
    </row>
    <row r="3565" spans="1:20" ht="42.6" hidden="1" customHeight="1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5">
        <f t="shared" si="330"/>
        <v>1.0549000000000002</v>
      </c>
      <c r="P3565" s="6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10">
        <f t="shared" si="334"/>
        <v>42555.671944444446</v>
      </c>
      <c r="T3565" s="10">
        <f t="shared" si="335"/>
        <v>42583.791666666672</v>
      </c>
    </row>
    <row r="3566" spans="1:20" ht="42.6" hidden="1" customHeight="1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5">
        <f t="shared" si="330"/>
        <v>1.0049999999999999</v>
      </c>
      <c r="P3566" s="6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10">
        <f t="shared" si="334"/>
        <v>42236.623252314821</v>
      </c>
      <c r="T3566" s="10">
        <f t="shared" si="335"/>
        <v>42282.666666666672</v>
      </c>
    </row>
    <row r="3567" spans="1:20" ht="42.6" hidden="1" customHeight="1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5">
        <f t="shared" si="330"/>
        <v>1.3055555555555556</v>
      </c>
      <c r="P3567" s="6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10">
        <f t="shared" si="334"/>
        <v>41974.743148148147</v>
      </c>
      <c r="T3567" s="10">
        <f t="shared" si="335"/>
        <v>42004.743148148147</v>
      </c>
    </row>
    <row r="3568" spans="1:20" ht="42.6" hidden="1" customHeight="1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5">
        <f t="shared" si="330"/>
        <v>1.0475000000000001</v>
      </c>
      <c r="P3568" s="6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10">
        <f t="shared" si="334"/>
        <v>41997.507905092592</v>
      </c>
      <c r="T3568" s="10">
        <f t="shared" si="335"/>
        <v>42027.507905092592</v>
      </c>
    </row>
    <row r="3569" spans="1:20" ht="42.6" hidden="1" customHeight="1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5">
        <f t="shared" si="330"/>
        <v>1.0880000000000001</v>
      </c>
      <c r="P3569" s="6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10">
        <f t="shared" si="334"/>
        <v>42135.810694444444</v>
      </c>
      <c r="T3569" s="10">
        <f t="shared" si="335"/>
        <v>42165.810694444444</v>
      </c>
    </row>
    <row r="3570" spans="1:20" ht="42.6" hidden="1" customHeight="1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5">
        <f t="shared" si="330"/>
        <v>1.1100000000000001</v>
      </c>
      <c r="P3570" s="6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10">
        <f t="shared" si="334"/>
        <v>41869.740671296298</v>
      </c>
      <c r="T3570" s="10">
        <f t="shared" si="335"/>
        <v>41899.740671296298</v>
      </c>
    </row>
    <row r="3571" spans="1:20" ht="42.6" hidden="1" customHeight="1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5">
        <f t="shared" si="330"/>
        <v>1.0047999999999999</v>
      </c>
      <c r="P3571" s="6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10">
        <f t="shared" si="334"/>
        <v>41982.688611111109</v>
      </c>
      <c r="T3571" s="10">
        <f t="shared" si="335"/>
        <v>42012.688611111109</v>
      </c>
    </row>
    <row r="3572" spans="1:20" ht="42.6" hidden="1" customHeight="1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5">
        <f t="shared" si="330"/>
        <v>1.1435</v>
      </c>
      <c r="P3572" s="6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10">
        <f t="shared" si="334"/>
        <v>41976.331979166673</v>
      </c>
      <c r="T3572" s="10">
        <f t="shared" si="335"/>
        <v>42004.291666666672</v>
      </c>
    </row>
    <row r="3573" spans="1:20" ht="42.6" hidden="1" customHeight="1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5">
        <f t="shared" si="330"/>
        <v>1.2206666666666666</v>
      </c>
      <c r="P3573" s="6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10">
        <f t="shared" si="334"/>
        <v>41912.858946759261</v>
      </c>
      <c r="T3573" s="10">
        <f t="shared" si="335"/>
        <v>41942.858946759261</v>
      </c>
    </row>
    <row r="3574" spans="1:20" ht="42.6" hidden="1" customHeight="1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5">
        <f t="shared" si="330"/>
        <v>1</v>
      </c>
      <c r="P3574" s="6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10">
        <f t="shared" si="334"/>
        <v>42146.570393518516</v>
      </c>
      <c r="T3574" s="10">
        <f t="shared" si="335"/>
        <v>42176.570393518516</v>
      </c>
    </row>
    <row r="3575" spans="1:20" ht="42.6" hidden="1" customHeight="1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5">
        <f t="shared" si="330"/>
        <v>1.028</v>
      </c>
      <c r="P3575" s="6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10">
        <f t="shared" si="334"/>
        <v>41921.375532407408</v>
      </c>
      <c r="T3575" s="10">
        <f t="shared" si="335"/>
        <v>41951.417199074072</v>
      </c>
    </row>
    <row r="3576" spans="1:20" ht="42.6" hidden="1" customHeight="1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5">
        <f t="shared" si="330"/>
        <v>1.0612068965517241</v>
      </c>
      <c r="P3576" s="6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10">
        <f t="shared" si="334"/>
        <v>41926.942685185182</v>
      </c>
      <c r="T3576" s="10">
        <f t="shared" si="335"/>
        <v>41956.984351851846</v>
      </c>
    </row>
    <row r="3577" spans="1:20" ht="42.6" hidden="1" customHeight="1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5">
        <f t="shared" si="330"/>
        <v>1.0133000000000001</v>
      </c>
      <c r="P3577" s="6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10">
        <f t="shared" si="334"/>
        <v>42561.783877314811</v>
      </c>
      <c r="T3577" s="10">
        <f t="shared" si="335"/>
        <v>42593.165972222225</v>
      </c>
    </row>
    <row r="3578" spans="1:20" ht="42.6" hidden="1" customHeight="1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5">
        <f t="shared" si="330"/>
        <v>1</v>
      </c>
      <c r="P3578" s="6">
        <f t="shared" si="331"/>
        <v>20</v>
      </c>
      <c r="Q3578" t="str">
        <f t="shared" si="332"/>
        <v>theater</v>
      </c>
      <c r="R3578" t="str">
        <f t="shared" si="333"/>
        <v>plays</v>
      </c>
      <c r="S3578" s="10">
        <f t="shared" si="334"/>
        <v>42649.54923611111</v>
      </c>
      <c r="T3578" s="10">
        <f t="shared" si="335"/>
        <v>42709.590902777782</v>
      </c>
    </row>
    <row r="3579" spans="1:20" ht="42.6" hidden="1" customHeight="1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5">
        <f t="shared" si="330"/>
        <v>1.3</v>
      </c>
      <c r="P3579" s="6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10">
        <f t="shared" si="334"/>
        <v>42093.786840277782</v>
      </c>
      <c r="T3579" s="10">
        <f t="shared" si="335"/>
        <v>42120.26944444445</v>
      </c>
    </row>
    <row r="3580" spans="1:20" ht="42.6" hidden="1" customHeight="1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5">
        <f t="shared" si="330"/>
        <v>1.0001333333333333</v>
      </c>
      <c r="P3580" s="6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10">
        <f t="shared" si="334"/>
        <v>42460.733530092592</v>
      </c>
      <c r="T3580" s="10">
        <f t="shared" si="335"/>
        <v>42490.733530092592</v>
      </c>
    </row>
    <row r="3581" spans="1:20" ht="42.6" hidden="1" customHeight="1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5">
        <f t="shared" si="330"/>
        <v>1</v>
      </c>
      <c r="P3581" s="6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10">
        <f t="shared" si="334"/>
        <v>42430.762222222227</v>
      </c>
      <c r="T3581" s="10">
        <f t="shared" si="335"/>
        <v>42460.720555555556</v>
      </c>
    </row>
    <row r="3582" spans="1:20" ht="42.6" hidden="1" customHeight="1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5">
        <f t="shared" si="330"/>
        <v>1.1388888888888888</v>
      </c>
      <c r="P3582" s="6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10">
        <f t="shared" si="334"/>
        <v>42026.176180555558</v>
      </c>
      <c r="T3582" s="10">
        <f t="shared" si="335"/>
        <v>42064.207638888889</v>
      </c>
    </row>
    <row r="3583" spans="1:20" ht="42.6" hidden="1" customHeight="1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5">
        <f t="shared" si="330"/>
        <v>1</v>
      </c>
      <c r="P3583" s="6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10">
        <f t="shared" si="334"/>
        <v>41836.471180555556</v>
      </c>
      <c r="T3583" s="10">
        <f t="shared" si="335"/>
        <v>41850.471180555556</v>
      </c>
    </row>
    <row r="3584" spans="1:20" ht="42.6" hidden="1" customHeight="1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5">
        <f t="shared" si="330"/>
        <v>2.87</v>
      </c>
      <c r="P3584" s="6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10">
        <f t="shared" si="334"/>
        <v>42451.095856481479</v>
      </c>
      <c r="T3584" s="10">
        <f t="shared" si="335"/>
        <v>42465.095856481479</v>
      </c>
    </row>
    <row r="3585" spans="1:20" ht="42.6" hidden="1" customHeight="1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5">
        <f t="shared" si="330"/>
        <v>1.085</v>
      </c>
      <c r="P3585" s="6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10">
        <f t="shared" si="334"/>
        <v>42418.425983796296</v>
      </c>
      <c r="T3585" s="10">
        <f t="shared" si="335"/>
        <v>42478.384317129632</v>
      </c>
    </row>
    <row r="3586" spans="1:20" ht="42.6" hidden="1" customHeight="1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5">
        <f t="shared" si="330"/>
        <v>1.155</v>
      </c>
      <c r="P3586" s="6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10">
        <f t="shared" si="334"/>
        <v>42168.316481481481</v>
      </c>
      <c r="T3586" s="10">
        <f t="shared" si="335"/>
        <v>42198.316481481481</v>
      </c>
    </row>
    <row r="3587" spans="1:20" ht="42.6" hidden="1" customHeight="1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5">
        <f t="shared" ref="O3587:O3650" si="336">E3587/D3587</f>
        <v>1.1911764705882353</v>
      </c>
      <c r="P3587" s="6">
        <f t="shared" ref="P3587:P3650" si="337">E3587/L3587</f>
        <v>176.08695652173913</v>
      </c>
      <c r="Q3587" t="str">
        <f t="shared" ref="Q3587:Q3650" si="338">LEFT(N3587,(FIND("/",N3587))-1)</f>
        <v>theater</v>
      </c>
      <c r="R3587" t="str">
        <f t="shared" ref="R3587:R3650" si="339">RIGHT(N3587,LEN(N3587)-FIND("/",N3587))</f>
        <v>plays</v>
      </c>
      <c r="S3587" s="10">
        <f t="shared" ref="S3587:S3650" si="340">(((J3587/60)/60)/24)+DATE(1970,1,1)</f>
        <v>41964.716319444444</v>
      </c>
      <c r="T3587" s="10">
        <f t="shared" ref="T3587:T3650" si="341">(((I3587/60)/60)/24)+DATE(1970,1,1)</f>
        <v>41994.716319444444</v>
      </c>
    </row>
    <row r="3588" spans="1:20" ht="42.6" hidden="1" customHeight="1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5">
        <f t="shared" si="336"/>
        <v>1.0942666666666667</v>
      </c>
      <c r="P3588" s="6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10">
        <f t="shared" si="340"/>
        <v>42576.697569444441</v>
      </c>
      <c r="T3588" s="10">
        <f t="shared" si="341"/>
        <v>42636.697569444441</v>
      </c>
    </row>
    <row r="3589" spans="1:20" ht="42.6" hidden="1" customHeight="1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5">
        <f t="shared" si="336"/>
        <v>1.266</v>
      </c>
      <c r="P3589" s="6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10">
        <f t="shared" si="340"/>
        <v>42503.539976851855</v>
      </c>
      <c r="T3589" s="10">
        <f t="shared" si="341"/>
        <v>42548.791666666672</v>
      </c>
    </row>
    <row r="3590" spans="1:20" ht="42.6" hidden="1" customHeight="1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5">
        <f t="shared" si="336"/>
        <v>1.0049999999999999</v>
      </c>
      <c r="P3590" s="6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10">
        <f t="shared" si="340"/>
        <v>42101.828819444447</v>
      </c>
      <c r="T3590" s="10">
        <f t="shared" si="341"/>
        <v>42123.958333333328</v>
      </c>
    </row>
    <row r="3591" spans="1:20" ht="42.6" hidden="1" customHeight="1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5">
        <f t="shared" si="336"/>
        <v>1.2749999999999999</v>
      </c>
      <c r="P3591" s="6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10">
        <f t="shared" si="340"/>
        <v>42125.647534722222</v>
      </c>
      <c r="T3591" s="10">
        <f t="shared" si="341"/>
        <v>42150.647534722222</v>
      </c>
    </row>
    <row r="3592" spans="1:20" ht="42.6" hidden="1" customHeight="1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5">
        <f t="shared" si="336"/>
        <v>1.0005999999999999</v>
      </c>
      <c r="P3592" s="6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10">
        <f t="shared" si="340"/>
        <v>41902.333726851852</v>
      </c>
      <c r="T3592" s="10">
        <f t="shared" si="341"/>
        <v>41932.333726851852</v>
      </c>
    </row>
    <row r="3593" spans="1:20" ht="42.6" hidden="1" customHeight="1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5">
        <f t="shared" si="336"/>
        <v>1.75</v>
      </c>
      <c r="P3593" s="6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10">
        <f t="shared" si="340"/>
        <v>42003.948425925926</v>
      </c>
      <c r="T3593" s="10">
        <f t="shared" si="341"/>
        <v>42028.207638888889</v>
      </c>
    </row>
    <row r="3594" spans="1:20" ht="42.6" hidden="1" customHeight="1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5">
        <f t="shared" si="336"/>
        <v>1.2725</v>
      </c>
      <c r="P3594" s="6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10">
        <f t="shared" si="340"/>
        <v>41988.829942129625</v>
      </c>
      <c r="T3594" s="10">
        <f t="shared" si="341"/>
        <v>42046.207638888889</v>
      </c>
    </row>
    <row r="3595" spans="1:20" ht="42.6" hidden="1" customHeight="1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5">
        <f t="shared" si="336"/>
        <v>1.1063333333333334</v>
      </c>
      <c r="P3595" s="6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10">
        <f t="shared" si="340"/>
        <v>41974.898599537039</v>
      </c>
      <c r="T3595" s="10">
        <f t="shared" si="341"/>
        <v>42009.851388888885</v>
      </c>
    </row>
    <row r="3596" spans="1:20" ht="42.6" hidden="1" customHeight="1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5">
        <f t="shared" si="336"/>
        <v>1.2593749999999999</v>
      </c>
      <c r="P3596" s="6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10">
        <f t="shared" si="340"/>
        <v>42592.066921296297</v>
      </c>
      <c r="T3596" s="10">
        <f t="shared" si="341"/>
        <v>42617.066921296297</v>
      </c>
    </row>
    <row r="3597" spans="1:20" ht="42.6" hidden="1" customHeight="1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5">
        <f t="shared" si="336"/>
        <v>1.1850000000000001</v>
      </c>
      <c r="P3597" s="6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10">
        <f t="shared" si="340"/>
        <v>42050.008368055554</v>
      </c>
      <c r="T3597" s="10">
        <f t="shared" si="341"/>
        <v>42076.290972222225</v>
      </c>
    </row>
    <row r="3598" spans="1:20" ht="42.6" hidden="1" customHeight="1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5">
        <f t="shared" si="336"/>
        <v>1.0772727272727274</v>
      </c>
      <c r="P3598" s="6">
        <f t="shared" si="337"/>
        <v>79</v>
      </c>
      <c r="Q3598" t="str">
        <f t="shared" si="338"/>
        <v>theater</v>
      </c>
      <c r="R3598" t="str">
        <f t="shared" si="339"/>
        <v>plays</v>
      </c>
      <c r="S3598" s="10">
        <f t="shared" si="340"/>
        <v>41856.715069444443</v>
      </c>
      <c r="T3598" s="10">
        <f t="shared" si="341"/>
        <v>41877.715069444443</v>
      </c>
    </row>
    <row r="3599" spans="1:20" ht="42.6" hidden="1" customHeight="1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5">
        <f t="shared" si="336"/>
        <v>1.026</v>
      </c>
      <c r="P3599" s="6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10">
        <f t="shared" si="340"/>
        <v>42417.585532407407</v>
      </c>
      <c r="T3599" s="10">
        <f t="shared" si="341"/>
        <v>42432.249305555553</v>
      </c>
    </row>
    <row r="3600" spans="1:20" ht="42.6" hidden="1" customHeight="1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5">
        <f t="shared" si="336"/>
        <v>1.101</v>
      </c>
      <c r="P3600" s="6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10">
        <f t="shared" si="340"/>
        <v>41866.79886574074</v>
      </c>
      <c r="T3600" s="10">
        <f t="shared" si="341"/>
        <v>41885.207638888889</v>
      </c>
    </row>
    <row r="3601" spans="1:20" ht="42.6" hidden="1" customHeight="1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5">
        <f t="shared" si="336"/>
        <v>2.02</v>
      </c>
      <c r="P3601" s="6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10">
        <f t="shared" si="340"/>
        <v>42220.79487268519</v>
      </c>
      <c r="T3601" s="10">
        <f t="shared" si="341"/>
        <v>42246</v>
      </c>
    </row>
    <row r="3602" spans="1:20" ht="42.6" hidden="1" customHeight="1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5">
        <f t="shared" si="336"/>
        <v>1.3</v>
      </c>
      <c r="P3602" s="6">
        <f t="shared" si="337"/>
        <v>3.25</v>
      </c>
      <c r="Q3602" t="str">
        <f t="shared" si="338"/>
        <v>theater</v>
      </c>
      <c r="R3602" t="str">
        <f t="shared" si="339"/>
        <v>plays</v>
      </c>
      <c r="S3602" s="10">
        <f t="shared" si="340"/>
        <v>42628.849120370374</v>
      </c>
      <c r="T3602" s="10">
        <f t="shared" si="341"/>
        <v>42656.849120370374</v>
      </c>
    </row>
    <row r="3603" spans="1:20" ht="42.6" hidden="1" customHeight="1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5">
        <f t="shared" si="336"/>
        <v>1.0435000000000001</v>
      </c>
      <c r="P3603" s="6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10">
        <f t="shared" si="340"/>
        <v>41990.99863425926</v>
      </c>
      <c r="T3603" s="10">
        <f t="shared" si="341"/>
        <v>42020.99863425926</v>
      </c>
    </row>
    <row r="3604" spans="1:20" ht="42.6" hidden="1" customHeight="1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5">
        <f t="shared" si="336"/>
        <v>1.0004999999999999</v>
      </c>
      <c r="P3604" s="6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10">
        <f t="shared" si="340"/>
        <v>42447.894432870366</v>
      </c>
      <c r="T3604" s="10">
        <f t="shared" si="341"/>
        <v>42507.894432870366</v>
      </c>
    </row>
    <row r="3605" spans="1:20" ht="42.6" hidden="1" customHeight="1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5">
        <f t="shared" si="336"/>
        <v>1.7066666666666668</v>
      </c>
      <c r="P3605" s="6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10">
        <f t="shared" si="340"/>
        <v>42283.864351851851</v>
      </c>
      <c r="T3605" s="10">
        <f t="shared" si="341"/>
        <v>42313.906018518523</v>
      </c>
    </row>
    <row r="3606" spans="1:20" ht="42.6" hidden="1" customHeight="1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5">
        <f t="shared" si="336"/>
        <v>1.1283333333333334</v>
      </c>
      <c r="P3606" s="6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10">
        <f t="shared" si="340"/>
        <v>42483.015694444446</v>
      </c>
      <c r="T3606" s="10">
        <f t="shared" si="341"/>
        <v>42489.290972222225</v>
      </c>
    </row>
    <row r="3607" spans="1:20" ht="42.6" hidden="1" customHeight="1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5">
        <f t="shared" si="336"/>
        <v>1.84</v>
      </c>
      <c r="P3607" s="6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10">
        <f t="shared" si="340"/>
        <v>42383.793124999997</v>
      </c>
      <c r="T3607" s="10">
        <f t="shared" si="341"/>
        <v>42413.793124999997</v>
      </c>
    </row>
    <row r="3608" spans="1:20" ht="42.6" hidden="1" customHeight="1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5">
        <f t="shared" si="336"/>
        <v>1.3026666666666666</v>
      </c>
      <c r="P3608" s="6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10">
        <f t="shared" si="340"/>
        <v>42566.604826388888</v>
      </c>
      <c r="T3608" s="10">
        <f t="shared" si="341"/>
        <v>42596.604826388888</v>
      </c>
    </row>
    <row r="3609" spans="1:20" ht="42.6" hidden="1" customHeight="1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5">
        <f t="shared" si="336"/>
        <v>1.0545454545454545</v>
      </c>
      <c r="P3609" s="6">
        <f t="shared" si="337"/>
        <v>29</v>
      </c>
      <c r="Q3609" t="str">
        <f t="shared" si="338"/>
        <v>theater</v>
      </c>
      <c r="R3609" t="str">
        <f t="shared" si="339"/>
        <v>plays</v>
      </c>
      <c r="S3609" s="10">
        <f t="shared" si="340"/>
        <v>42338.963912037041</v>
      </c>
      <c r="T3609" s="10">
        <f t="shared" si="341"/>
        <v>42353</v>
      </c>
    </row>
    <row r="3610" spans="1:20" ht="42.6" hidden="1" customHeight="1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5">
        <f t="shared" si="336"/>
        <v>1</v>
      </c>
      <c r="P3610" s="6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10">
        <f t="shared" si="340"/>
        <v>42506.709375000006</v>
      </c>
      <c r="T3610" s="10">
        <f t="shared" si="341"/>
        <v>42538.583333333328</v>
      </c>
    </row>
    <row r="3611" spans="1:20" ht="42.6" hidden="1" customHeight="1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5">
        <f t="shared" si="336"/>
        <v>1.5331632653061225</v>
      </c>
      <c r="P3611" s="6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10">
        <f t="shared" si="340"/>
        <v>42429.991724537031</v>
      </c>
      <c r="T3611" s="10">
        <f t="shared" si="341"/>
        <v>42459.950057870374</v>
      </c>
    </row>
    <row r="3612" spans="1:20" ht="42.6" hidden="1" customHeight="1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5">
        <f t="shared" si="336"/>
        <v>1.623</v>
      </c>
      <c r="P3612" s="6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10">
        <f t="shared" si="340"/>
        <v>42203.432129629626</v>
      </c>
      <c r="T3612" s="10">
        <f t="shared" si="341"/>
        <v>42233.432129629626</v>
      </c>
    </row>
    <row r="3613" spans="1:20" ht="42.6" hidden="1" customHeight="1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5">
        <f t="shared" si="336"/>
        <v>1.36</v>
      </c>
      <c r="P3613" s="6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10">
        <f t="shared" si="340"/>
        <v>42072.370381944449</v>
      </c>
      <c r="T3613" s="10">
        <f t="shared" si="341"/>
        <v>42102.370381944449</v>
      </c>
    </row>
    <row r="3614" spans="1:20" ht="42.6" hidden="1" customHeight="1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5">
        <f t="shared" si="336"/>
        <v>1.444</v>
      </c>
      <c r="P3614" s="6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10">
        <f t="shared" si="340"/>
        <v>41789.726979166669</v>
      </c>
      <c r="T3614" s="10">
        <f t="shared" si="341"/>
        <v>41799.726979166669</v>
      </c>
    </row>
    <row r="3615" spans="1:20" ht="42.6" hidden="1" customHeight="1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5">
        <f t="shared" si="336"/>
        <v>1</v>
      </c>
      <c r="P3615" s="6">
        <f t="shared" si="337"/>
        <v>62.5</v>
      </c>
      <c r="Q3615" t="str">
        <f t="shared" si="338"/>
        <v>theater</v>
      </c>
      <c r="R3615" t="str">
        <f t="shared" si="339"/>
        <v>plays</v>
      </c>
      <c r="S3615" s="10">
        <f t="shared" si="340"/>
        <v>41788.58997685185</v>
      </c>
      <c r="T3615" s="10">
        <f t="shared" si="341"/>
        <v>41818.58997685185</v>
      </c>
    </row>
    <row r="3616" spans="1:20" ht="42.6" hidden="1" customHeight="1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5">
        <f t="shared" si="336"/>
        <v>1.008</v>
      </c>
      <c r="P3616" s="6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10">
        <f t="shared" si="340"/>
        <v>42144.041851851856</v>
      </c>
      <c r="T3616" s="10">
        <f t="shared" si="341"/>
        <v>42174.041851851856</v>
      </c>
    </row>
    <row r="3617" spans="1:20" ht="42.6" hidden="1" customHeight="1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5">
        <f t="shared" si="336"/>
        <v>1.0680000000000001</v>
      </c>
      <c r="P3617" s="6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10">
        <f t="shared" si="340"/>
        <v>42318.593703703707</v>
      </c>
      <c r="T3617" s="10">
        <f t="shared" si="341"/>
        <v>42348.593703703707</v>
      </c>
    </row>
    <row r="3618" spans="1:20" ht="42.6" hidden="1" customHeight="1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5">
        <f t="shared" si="336"/>
        <v>1.248</v>
      </c>
      <c r="P3618" s="6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10">
        <f t="shared" si="340"/>
        <v>42052.949814814812</v>
      </c>
      <c r="T3618" s="10">
        <f t="shared" si="341"/>
        <v>42082.908148148148</v>
      </c>
    </row>
    <row r="3619" spans="1:20" ht="42.6" hidden="1" customHeight="1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5">
        <f t="shared" si="336"/>
        <v>1.1891891891891893</v>
      </c>
      <c r="P3619" s="6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10">
        <f t="shared" si="340"/>
        <v>42779.610289351855</v>
      </c>
      <c r="T3619" s="10">
        <f t="shared" si="341"/>
        <v>42794</v>
      </c>
    </row>
    <row r="3620" spans="1:20" ht="42.6" hidden="1" customHeight="1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5">
        <f t="shared" si="336"/>
        <v>1.01</v>
      </c>
      <c r="P3620" s="6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10">
        <f t="shared" si="340"/>
        <v>42128.627893518518</v>
      </c>
      <c r="T3620" s="10">
        <f t="shared" si="341"/>
        <v>42158.627893518518</v>
      </c>
    </row>
    <row r="3621" spans="1:20" ht="42.6" hidden="1" customHeight="1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5">
        <f t="shared" si="336"/>
        <v>1.1299999999999999</v>
      </c>
      <c r="P3621" s="6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10">
        <f t="shared" si="340"/>
        <v>42661.132245370376</v>
      </c>
      <c r="T3621" s="10">
        <f t="shared" si="341"/>
        <v>42693.916666666672</v>
      </c>
    </row>
    <row r="3622" spans="1:20" ht="42.6" hidden="1" customHeight="1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5">
        <f t="shared" si="336"/>
        <v>1.0519047619047619</v>
      </c>
      <c r="P3622" s="6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10">
        <f t="shared" si="340"/>
        <v>42037.938206018516</v>
      </c>
      <c r="T3622" s="10">
        <f t="shared" si="341"/>
        <v>42068.166666666672</v>
      </c>
    </row>
    <row r="3623" spans="1:20" ht="42.6" hidden="1" customHeight="1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5">
        <f t="shared" si="336"/>
        <v>1.0973333333333333</v>
      </c>
      <c r="P3623" s="6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10">
        <f t="shared" si="340"/>
        <v>42619.935694444444</v>
      </c>
      <c r="T3623" s="10">
        <f t="shared" si="341"/>
        <v>42643.875</v>
      </c>
    </row>
    <row r="3624" spans="1:20" ht="42.6" hidden="1" customHeight="1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5">
        <f t="shared" si="336"/>
        <v>1.00099</v>
      </c>
      <c r="P3624" s="6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10">
        <f t="shared" si="340"/>
        <v>41877.221886574072</v>
      </c>
      <c r="T3624" s="10">
        <f t="shared" si="341"/>
        <v>41910.140972222223</v>
      </c>
    </row>
    <row r="3625" spans="1:20" ht="42.6" hidden="1" customHeight="1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5">
        <f t="shared" si="336"/>
        <v>1.2</v>
      </c>
      <c r="P3625" s="6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10">
        <f t="shared" si="340"/>
        <v>41828.736921296295</v>
      </c>
      <c r="T3625" s="10">
        <f t="shared" si="341"/>
        <v>41846.291666666664</v>
      </c>
    </row>
    <row r="3626" spans="1:20" ht="42.6" hidden="1" customHeight="1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5">
        <f t="shared" si="336"/>
        <v>1.0493333333333332</v>
      </c>
      <c r="P3626" s="6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10">
        <f t="shared" si="340"/>
        <v>42545.774189814809</v>
      </c>
      <c r="T3626" s="10">
        <f t="shared" si="341"/>
        <v>42605.774189814809</v>
      </c>
    </row>
    <row r="3627" spans="1:20" ht="42.6" hidden="1" customHeight="1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5">
        <f t="shared" si="336"/>
        <v>1.0266666666666666</v>
      </c>
      <c r="P3627" s="6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10">
        <f t="shared" si="340"/>
        <v>42157.652511574073</v>
      </c>
      <c r="T3627" s="10">
        <f t="shared" si="341"/>
        <v>42187.652511574073</v>
      </c>
    </row>
    <row r="3628" spans="1:20" ht="42.6" hidden="1" customHeight="1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5">
        <f t="shared" si="336"/>
        <v>1.0182500000000001</v>
      </c>
      <c r="P3628" s="6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10">
        <f t="shared" si="340"/>
        <v>41846.667326388888</v>
      </c>
      <c r="T3628" s="10">
        <f t="shared" si="341"/>
        <v>41867.667326388888</v>
      </c>
    </row>
    <row r="3629" spans="1:20" ht="42.6" hidden="1" customHeight="1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5">
        <f t="shared" si="336"/>
        <v>1</v>
      </c>
      <c r="P3629" s="6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10">
        <f t="shared" si="340"/>
        <v>42460.741747685184</v>
      </c>
      <c r="T3629" s="10">
        <f t="shared" si="341"/>
        <v>42511.165972222225</v>
      </c>
    </row>
    <row r="3630" spans="1:20" ht="42.6" customHeight="1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5">
        <f t="shared" si="336"/>
        <v>0</v>
      </c>
      <c r="P3630" s="6" t="e">
        <f t="shared" si="337"/>
        <v>#DIV/0!</v>
      </c>
      <c r="Q3630" t="str">
        <f t="shared" si="338"/>
        <v>theater</v>
      </c>
      <c r="R3630" t="str">
        <f t="shared" si="339"/>
        <v>musical</v>
      </c>
      <c r="S3630" s="10">
        <f t="shared" si="340"/>
        <v>42291.833287037036</v>
      </c>
      <c r="T3630" s="10">
        <f t="shared" si="341"/>
        <v>42351.874953703707</v>
      </c>
    </row>
    <row r="3631" spans="1:20" ht="42.6" customHeight="1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5">
        <f t="shared" si="336"/>
        <v>1.9999999999999999E-6</v>
      </c>
      <c r="P3631" s="6">
        <f t="shared" si="337"/>
        <v>1</v>
      </c>
      <c r="Q3631" t="str">
        <f t="shared" si="338"/>
        <v>theater</v>
      </c>
      <c r="R3631" t="str">
        <f t="shared" si="339"/>
        <v>musical</v>
      </c>
      <c r="S3631" s="10">
        <f t="shared" si="340"/>
        <v>42437.094490740739</v>
      </c>
      <c r="T3631" s="10">
        <f t="shared" si="341"/>
        <v>42495.708333333328</v>
      </c>
    </row>
    <row r="3632" spans="1:20" ht="42.6" customHeight="1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5">
        <f t="shared" si="336"/>
        <v>3.3333333333333332E-4</v>
      </c>
      <c r="P3632" s="6">
        <f t="shared" si="337"/>
        <v>1</v>
      </c>
      <c r="Q3632" t="str">
        <f t="shared" si="338"/>
        <v>theater</v>
      </c>
      <c r="R3632" t="str">
        <f t="shared" si="339"/>
        <v>musical</v>
      </c>
      <c r="S3632" s="10">
        <f t="shared" si="340"/>
        <v>41942.84710648148</v>
      </c>
      <c r="T3632" s="10">
        <f t="shared" si="341"/>
        <v>41972.888773148152</v>
      </c>
    </row>
    <row r="3633" spans="1:20" ht="42.6" customHeight="1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5">
        <f t="shared" si="336"/>
        <v>0.51023391812865493</v>
      </c>
      <c r="P3633" s="6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0">
        <f t="shared" si="340"/>
        <v>41880.753437499996</v>
      </c>
      <c r="T3633" s="10">
        <f t="shared" si="341"/>
        <v>41905.165972222225</v>
      </c>
    </row>
    <row r="3634" spans="1:20" ht="42.6" customHeight="1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5">
        <f t="shared" si="336"/>
        <v>0.2</v>
      </c>
      <c r="P3634" s="6">
        <f t="shared" si="337"/>
        <v>100</v>
      </c>
      <c r="Q3634" t="str">
        <f t="shared" si="338"/>
        <v>theater</v>
      </c>
      <c r="R3634" t="str">
        <f t="shared" si="339"/>
        <v>musical</v>
      </c>
      <c r="S3634" s="10">
        <f t="shared" si="340"/>
        <v>41946.936909722222</v>
      </c>
      <c r="T3634" s="10">
        <f t="shared" si="341"/>
        <v>41966.936909722222</v>
      </c>
    </row>
    <row r="3635" spans="1:20" ht="42.6" customHeight="1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5">
        <f t="shared" si="336"/>
        <v>0.35239999999999999</v>
      </c>
      <c r="P3635" s="6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0">
        <f t="shared" si="340"/>
        <v>42649.623460648145</v>
      </c>
      <c r="T3635" s="10">
        <f t="shared" si="341"/>
        <v>42693.041666666672</v>
      </c>
    </row>
    <row r="3636" spans="1:20" ht="42.6" customHeight="1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5">
        <f t="shared" si="336"/>
        <v>4.2466666666666666E-2</v>
      </c>
      <c r="P3636" s="6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0">
        <f t="shared" si="340"/>
        <v>42701.166365740741</v>
      </c>
      <c r="T3636" s="10">
        <f t="shared" si="341"/>
        <v>42749.165972222225</v>
      </c>
    </row>
    <row r="3637" spans="1:20" ht="42.6" customHeight="1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5">
        <f t="shared" si="336"/>
        <v>0.36457142857142855</v>
      </c>
      <c r="P3637" s="6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0">
        <f t="shared" si="340"/>
        <v>42450.88282407407</v>
      </c>
      <c r="T3637" s="10">
        <f t="shared" si="341"/>
        <v>42480.88282407407</v>
      </c>
    </row>
    <row r="3638" spans="1:20" ht="42.6" customHeight="1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5">
        <f t="shared" si="336"/>
        <v>0</v>
      </c>
      <c r="P3638" s="6" t="e">
        <f t="shared" si="337"/>
        <v>#DIV/0!</v>
      </c>
      <c r="Q3638" t="str">
        <f t="shared" si="338"/>
        <v>theater</v>
      </c>
      <c r="R3638" t="str">
        <f t="shared" si="339"/>
        <v>musical</v>
      </c>
      <c r="S3638" s="10">
        <f t="shared" si="340"/>
        <v>42226.694780092599</v>
      </c>
      <c r="T3638" s="10">
        <f t="shared" si="341"/>
        <v>42261.694780092599</v>
      </c>
    </row>
    <row r="3639" spans="1:20" ht="42.6" customHeight="1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5">
        <f t="shared" si="336"/>
        <v>0.30866666666666664</v>
      </c>
      <c r="P3639" s="6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0">
        <f t="shared" si="340"/>
        <v>41975.700636574074</v>
      </c>
      <c r="T3639" s="10">
        <f t="shared" si="341"/>
        <v>42005.700636574074</v>
      </c>
    </row>
    <row r="3640" spans="1:20" ht="42.6" customHeight="1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5">
        <f t="shared" si="336"/>
        <v>6.545454545454546E-2</v>
      </c>
      <c r="P3640" s="6">
        <f t="shared" si="337"/>
        <v>108</v>
      </c>
      <c r="Q3640" t="str">
        <f t="shared" si="338"/>
        <v>theater</v>
      </c>
      <c r="R3640" t="str">
        <f t="shared" si="339"/>
        <v>musical</v>
      </c>
      <c r="S3640" s="10">
        <f t="shared" si="340"/>
        <v>42053.672824074078</v>
      </c>
      <c r="T3640" s="10">
        <f t="shared" si="341"/>
        <v>42113.631157407406</v>
      </c>
    </row>
    <row r="3641" spans="1:20" ht="42.6" customHeight="1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5">
        <f t="shared" si="336"/>
        <v>4.0000000000000003E-5</v>
      </c>
      <c r="P3641" s="6">
        <f t="shared" si="337"/>
        <v>1</v>
      </c>
      <c r="Q3641" t="str">
        <f t="shared" si="338"/>
        <v>theater</v>
      </c>
      <c r="R3641" t="str">
        <f t="shared" si="339"/>
        <v>musical</v>
      </c>
      <c r="S3641" s="10">
        <f t="shared" si="340"/>
        <v>42590.677152777775</v>
      </c>
      <c r="T3641" s="10">
        <f t="shared" si="341"/>
        <v>42650.632638888885</v>
      </c>
    </row>
    <row r="3642" spans="1:20" ht="42.6" customHeight="1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5">
        <f t="shared" si="336"/>
        <v>5.5E-2</v>
      </c>
      <c r="P3642" s="6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0">
        <f t="shared" si="340"/>
        <v>42104.781597222223</v>
      </c>
      <c r="T3642" s="10">
        <f t="shared" si="341"/>
        <v>42134.781597222223</v>
      </c>
    </row>
    <row r="3643" spans="1:20" ht="42.6" customHeight="1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5">
        <f t="shared" si="336"/>
        <v>0</v>
      </c>
      <c r="P3643" s="6" t="e">
        <f t="shared" si="337"/>
        <v>#DIV/0!</v>
      </c>
      <c r="Q3643" t="str">
        <f t="shared" si="338"/>
        <v>theater</v>
      </c>
      <c r="R3643" t="str">
        <f t="shared" si="339"/>
        <v>musical</v>
      </c>
      <c r="S3643" s="10">
        <f t="shared" si="340"/>
        <v>41899.627071759263</v>
      </c>
      <c r="T3643" s="10">
        <f t="shared" si="341"/>
        <v>41917.208333333336</v>
      </c>
    </row>
    <row r="3644" spans="1:20" ht="42.6" customHeight="1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5">
        <f t="shared" si="336"/>
        <v>2.1428571428571429E-2</v>
      </c>
      <c r="P3644" s="6">
        <f t="shared" si="337"/>
        <v>7.5</v>
      </c>
      <c r="Q3644" t="str">
        <f t="shared" si="338"/>
        <v>theater</v>
      </c>
      <c r="R3644" t="str">
        <f t="shared" si="339"/>
        <v>musical</v>
      </c>
      <c r="S3644" s="10">
        <f t="shared" si="340"/>
        <v>42297.816284722227</v>
      </c>
      <c r="T3644" s="10">
        <f t="shared" si="341"/>
        <v>42338.708333333328</v>
      </c>
    </row>
    <row r="3645" spans="1:20" ht="42.6" customHeight="1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5">
        <f t="shared" si="336"/>
        <v>0</v>
      </c>
      <c r="P3645" s="6" t="e">
        <f t="shared" si="337"/>
        <v>#DIV/0!</v>
      </c>
      <c r="Q3645" t="str">
        <f t="shared" si="338"/>
        <v>theater</v>
      </c>
      <c r="R3645" t="str">
        <f t="shared" si="339"/>
        <v>musical</v>
      </c>
      <c r="S3645" s="10">
        <f t="shared" si="340"/>
        <v>42285.143969907411</v>
      </c>
      <c r="T3645" s="10">
        <f t="shared" si="341"/>
        <v>42325.185636574075</v>
      </c>
    </row>
    <row r="3646" spans="1:20" ht="42.6" customHeight="1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5">
        <f t="shared" si="336"/>
        <v>0.16420000000000001</v>
      </c>
      <c r="P3646" s="6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0">
        <f t="shared" si="340"/>
        <v>42409.241747685184</v>
      </c>
      <c r="T3646" s="10">
        <f t="shared" si="341"/>
        <v>42437.207638888889</v>
      </c>
    </row>
    <row r="3647" spans="1:20" ht="42.6" customHeight="1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5">
        <f t="shared" si="336"/>
        <v>1E-3</v>
      </c>
      <c r="P3647" s="6">
        <f t="shared" si="337"/>
        <v>1</v>
      </c>
      <c r="Q3647" t="str">
        <f t="shared" si="338"/>
        <v>theater</v>
      </c>
      <c r="R3647" t="str">
        <f t="shared" si="339"/>
        <v>musical</v>
      </c>
      <c r="S3647" s="10">
        <f t="shared" si="340"/>
        <v>42665.970347222217</v>
      </c>
      <c r="T3647" s="10">
        <f t="shared" si="341"/>
        <v>42696.012013888889</v>
      </c>
    </row>
    <row r="3648" spans="1:20" ht="42.6" customHeight="1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5">
        <f t="shared" si="336"/>
        <v>4.8099999999999997E-2</v>
      </c>
      <c r="P3648" s="6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0">
        <f t="shared" si="340"/>
        <v>42140.421319444446</v>
      </c>
      <c r="T3648" s="10">
        <f t="shared" si="341"/>
        <v>42171.979166666672</v>
      </c>
    </row>
    <row r="3649" spans="1:20" ht="42.6" customHeight="1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5">
        <f t="shared" si="336"/>
        <v>0.06</v>
      </c>
      <c r="P3649" s="6">
        <f t="shared" si="337"/>
        <v>15</v>
      </c>
      <c r="Q3649" t="str">
        <f t="shared" si="338"/>
        <v>theater</v>
      </c>
      <c r="R3649" t="str">
        <f t="shared" si="339"/>
        <v>musical</v>
      </c>
      <c r="S3649" s="10">
        <f t="shared" si="340"/>
        <v>42598.749155092592</v>
      </c>
      <c r="T3649" s="10">
        <f t="shared" si="341"/>
        <v>42643.749155092592</v>
      </c>
    </row>
    <row r="3650" spans="1:20" ht="42.6" hidden="1" customHeight="1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5">
        <f t="shared" si="336"/>
        <v>1.003825</v>
      </c>
      <c r="P3650" s="6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10">
        <f t="shared" si="340"/>
        <v>41887.292187500003</v>
      </c>
      <c r="T3650" s="10">
        <f t="shared" si="341"/>
        <v>41917.292187500003</v>
      </c>
    </row>
    <row r="3651" spans="1:20" ht="42.6" hidden="1" customHeight="1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5">
        <f t="shared" ref="O3651:O3714" si="342">E3651/D3651</f>
        <v>1.04</v>
      </c>
      <c r="P3651" s="6">
        <f t="shared" ref="P3651:P3714" si="343">E3651/L3651</f>
        <v>97.5</v>
      </c>
      <c r="Q3651" t="str">
        <f t="shared" ref="Q3651:Q3714" si="344">LEFT(N3651,(FIND("/",N3651))-1)</f>
        <v>theater</v>
      </c>
      <c r="R3651" t="str">
        <f t="shared" ref="R3651:R3714" si="345">RIGHT(N3651,LEN(N3651)-FIND("/",N3651))</f>
        <v>plays</v>
      </c>
      <c r="S3651" s="10">
        <f t="shared" ref="S3651:S3714" si="346">(((J3651/60)/60)/24)+DATE(1970,1,1)</f>
        <v>41780.712893518517</v>
      </c>
      <c r="T3651" s="10">
        <f t="shared" ref="T3651:T3714" si="347">(((I3651/60)/60)/24)+DATE(1970,1,1)</f>
        <v>41806.712893518517</v>
      </c>
    </row>
    <row r="3652" spans="1:20" ht="42.6" hidden="1" customHeight="1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5">
        <f t="shared" si="342"/>
        <v>1</v>
      </c>
      <c r="P3652" s="6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10">
        <f t="shared" si="346"/>
        <v>42381.478981481487</v>
      </c>
      <c r="T3652" s="10">
        <f t="shared" si="347"/>
        <v>42402.478981481487</v>
      </c>
    </row>
    <row r="3653" spans="1:20" ht="42.6" hidden="1" customHeight="1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5">
        <f t="shared" si="342"/>
        <v>1.04</v>
      </c>
      <c r="P3653" s="6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10">
        <f t="shared" si="346"/>
        <v>41828.646319444444</v>
      </c>
      <c r="T3653" s="10">
        <f t="shared" si="347"/>
        <v>41861.665972222225</v>
      </c>
    </row>
    <row r="3654" spans="1:20" ht="42.6" hidden="1" customHeight="1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5">
        <f t="shared" si="342"/>
        <v>2.5066666666666668</v>
      </c>
      <c r="P3654" s="6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10">
        <f t="shared" si="346"/>
        <v>42596.644699074073</v>
      </c>
      <c r="T3654" s="10">
        <f t="shared" si="347"/>
        <v>42607.165972222225</v>
      </c>
    </row>
    <row r="3655" spans="1:20" ht="42.6" hidden="1" customHeight="1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5">
        <f t="shared" si="342"/>
        <v>1.0049999999999999</v>
      </c>
      <c r="P3655" s="6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10">
        <f t="shared" si="346"/>
        <v>42191.363506944443</v>
      </c>
      <c r="T3655" s="10">
        <f t="shared" si="347"/>
        <v>42221.363506944443</v>
      </c>
    </row>
    <row r="3656" spans="1:20" ht="42.6" hidden="1" customHeight="1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5">
        <f t="shared" si="342"/>
        <v>1.744</v>
      </c>
      <c r="P3656" s="6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10">
        <f t="shared" si="346"/>
        <v>42440.416504629626</v>
      </c>
      <c r="T3656" s="10">
        <f t="shared" si="347"/>
        <v>42463.708333333328</v>
      </c>
    </row>
    <row r="3657" spans="1:20" ht="42.6" hidden="1" customHeight="1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5">
        <f t="shared" si="342"/>
        <v>1.1626000000000001</v>
      </c>
      <c r="P3657" s="6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10">
        <f t="shared" si="346"/>
        <v>42173.803217592591</v>
      </c>
      <c r="T3657" s="10">
        <f t="shared" si="347"/>
        <v>42203.290972222225</v>
      </c>
    </row>
    <row r="3658" spans="1:20" ht="42.6" hidden="1" customHeight="1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5">
        <f t="shared" si="342"/>
        <v>1.0582</v>
      </c>
      <c r="P3658" s="6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10">
        <f t="shared" si="346"/>
        <v>42737.910138888896</v>
      </c>
      <c r="T3658" s="10">
        <f t="shared" si="347"/>
        <v>42767.957638888889</v>
      </c>
    </row>
    <row r="3659" spans="1:20" ht="42.6" hidden="1" customHeight="1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5">
        <f t="shared" si="342"/>
        <v>1.1074999999999999</v>
      </c>
      <c r="P3659" s="6">
        <f t="shared" si="343"/>
        <v>110.75</v>
      </c>
      <c r="Q3659" t="str">
        <f t="shared" si="344"/>
        <v>theater</v>
      </c>
      <c r="R3659" t="str">
        <f t="shared" si="345"/>
        <v>plays</v>
      </c>
      <c r="S3659" s="10">
        <f t="shared" si="346"/>
        <v>42499.629849537043</v>
      </c>
      <c r="T3659" s="10">
        <f t="shared" si="347"/>
        <v>42522.904166666667</v>
      </c>
    </row>
    <row r="3660" spans="1:20" ht="42.6" hidden="1" customHeight="1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5">
        <f t="shared" si="342"/>
        <v>1.0066666666666666</v>
      </c>
      <c r="P3660" s="6">
        <f t="shared" si="343"/>
        <v>75.5</v>
      </c>
      <c r="Q3660" t="str">
        <f t="shared" si="344"/>
        <v>theater</v>
      </c>
      <c r="R3660" t="str">
        <f t="shared" si="345"/>
        <v>plays</v>
      </c>
      <c r="S3660" s="10">
        <f t="shared" si="346"/>
        <v>41775.858564814815</v>
      </c>
      <c r="T3660" s="10">
        <f t="shared" si="347"/>
        <v>41822.165972222225</v>
      </c>
    </row>
    <row r="3661" spans="1:20" ht="42.6" hidden="1" customHeight="1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5">
        <f t="shared" si="342"/>
        <v>1.0203333333333333</v>
      </c>
      <c r="P3661" s="6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10">
        <f t="shared" si="346"/>
        <v>42055.277199074073</v>
      </c>
      <c r="T3661" s="10">
        <f t="shared" si="347"/>
        <v>42082.610416666663</v>
      </c>
    </row>
    <row r="3662" spans="1:20" ht="42.6" hidden="1" customHeight="1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5">
        <f t="shared" si="342"/>
        <v>1</v>
      </c>
      <c r="P3662" s="6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10">
        <f t="shared" si="346"/>
        <v>41971.881076388891</v>
      </c>
      <c r="T3662" s="10">
        <f t="shared" si="347"/>
        <v>41996.881076388891</v>
      </c>
    </row>
    <row r="3663" spans="1:20" ht="42.6" hidden="1" customHeight="1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5">
        <f t="shared" si="342"/>
        <v>1.1100000000000001</v>
      </c>
      <c r="P3663" s="6">
        <f t="shared" si="343"/>
        <v>92.5</v>
      </c>
      <c r="Q3663" t="str">
        <f t="shared" si="344"/>
        <v>theater</v>
      </c>
      <c r="R3663" t="str">
        <f t="shared" si="345"/>
        <v>plays</v>
      </c>
      <c r="S3663" s="10">
        <f t="shared" si="346"/>
        <v>42447.896666666667</v>
      </c>
      <c r="T3663" s="10">
        <f t="shared" si="347"/>
        <v>42470.166666666672</v>
      </c>
    </row>
    <row r="3664" spans="1:20" ht="42.6" hidden="1" customHeight="1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5">
        <f t="shared" si="342"/>
        <v>1.0142500000000001</v>
      </c>
      <c r="P3664" s="6">
        <f t="shared" si="343"/>
        <v>202.85</v>
      </c>
      <c r="Q3664" t="str">
        <f t="shared" si="344"/>
        <v>theater</v>
      </c>
      <c r="R3664" t="str">
        <f t="shared" si="345"/>
        <v>plays</v>
      </c>
      <c r="S3664" s="10">
        <f t="shared" si="346"/>
        <v>42064.220069444447</v>
      </c>
      <c r="T3664" s="10">
        <f t="shared" si="347"/>
        <v>42094.178402777776</v>
      </c>
    </row>
    <row r="3665" spans="1:20" ht="42.6" hidden="1" customHeight="1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5">
        <f t="shared" si="342"/>
        <v>1.04</v>
      </c>
      <c r="P3665" s="6">
        <f t="shared" si="343"/>
        <v>26</v>
      </c>
      <c r="Q3665" t="str">
        <f t="shared" si="344"/>
        <v>theater</v>
      </c>
      <c r="R3665" t="str">
        <f t="shared" si="345"/>
        <v>plays</v>
      </c>
      <c r="S3665" s="10">
        <f t="shared" si="346"/>
        <v>42665.451736111107</v>
      </c>
      <c r="T3665" s="10">
        <f t="shared" si="347"/>
        <v>42725.493402777778</v>
      </c>
    </row>
    <row r="3666" spans="1:20" ht="42.6" hidden="1" customHeight="1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5">
        <f t="shared" si="342"/>
        <v>1.09375</v>
      </c>
      <c r="P3666" s="6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10">
        <f t="shared" si="346"/>
        <v>42523.248715277776</v>
      </c>
      <c r="T3666" s="10">
        <f t="shared" si="347"/>
        <v>42537.248715277776</v>
      </c>
    </row>
    <row r="3667" spans="1:20" ht="42.6" hidden="1" customHeight="1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5">
        <f t="shared" si="342"/>
        <v>1.1516129032258065</v>
      </c>
      <c r="P3667" s="6">
        <f t="shared" si="343"/>
        <v>51</v>
      </c>
      <c r="Q3667" t="str">
        <f t="shared" si="344"/>
        <v>theater</v>
      </c>
      <c r="R3667" t="str">
        <f t="shared" si="345"/>
        <v>plays</v>
      </c>
      <c r="S3667" s="10">
        <f t="shared" si="346"/>
        <v>42294.808124999996</v>
      </c>
      <c r="T3667" s="10">
        <f t="shared" si="347"/>
        <v>42305.829166666663</v>
      </c>
    </row>
    <row r="3668" spans="1:20" ht="42.6" hidden="1" customHeight="1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5">
        <f t="shared" si="342"/>
        <v>1</v>
      </c>
      <c r="P3668" s="6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10">
        <f t="shared" si="346"/>
        <v>41822.90488425926</v>
      </c>
      <c r="T3668" s="10">
        <f t="shared" si="347"/>
        <v>41844.291666666664</v>
      </c>
    </row>
    <row r="3669" spans="1:20" ht="42.6" hidden="1" customHeight="1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5">
        <f t="shared" si="342"/>
        <v>1.0317033333333334</v>
      </c>
      <c r="P3669" s="6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10">
        <f t="shared" si="346"/>
        <v>42173.970127314817</v>
      </c>
      <c r="T3669" s="10">
        <f t="shared" si="347"/>
        <v>42203.970127314817</v>
      </c>
    </row>
    <row r="3670" spans="1:20" ht="42.6" hidden="1" customHeight="1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5">
        <f t="shared" si="342"/>
        <v>1.0349999999999999</v>
      </c>
      <c r="P3670" s="6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10">
        <f t="shared" si="346"/>
        <v>42185.556157407409</v>
      </c>
      <c r="T3670" s="10">
        <f t="shared" si="347"/>
        <v>42208.772916666669</v>
      </c>
    </row>
    <row r="3671" spans="1:20" ht="42.6" hidden="1" customHeight="1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5">
        <f t="shared" si="342"/>
        <v>1.3819999999999999</v>
      </c>
      <c r="P3671" s="6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10">
        <f t="shared" si="346"/>
        <v>42136.675196759257</v>
      </c>
      <c r="T3671" s="10">
        <f t="shared" si="347"/>
        <v>42166.675196759257</v>
      </c>
    </row>
    <row r="3672" spans="1:20" ht="42.6" hidden="1" customHeight="1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5">
        <f t="shared" si="342"/>
        <v>1.0954545454545455</v>
      </c>
      <c r="P3672" s="6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10">
        <f t="shared" si="346"/>
        <v>42142.514016203699</v>
      </c>
      <c r="T3672" s="10">
        <f t="shared" si="347"/>
        <v>42155.958333333328</v>
      </c>
    </row>
    <row r="3673" spans="1:20" ht="42.6" hidden="1" customHeight="1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5">
        <f t="shared" si="342"/>
        <v>1.0085714285714287</v>
      </c>
      <c r="P3673" s="6">
        <f t="shared" si="343"/>
        <v>88.25</v>
      </c>
      <c r="Q3673" t="str">
        <f t="shared" si="344"/>
        <v>theater</v>
      </c>
      <c r="R3673" t="str">
        <f t="shared" si="345"/>
        <v>plays</v>
      </c>
      <c r="S3673" s="10">
        <f t="shared" si="346"/>
        <v>41820.62809027778</v>
      </c>
      <c r="T3673" s="10">
        <f t="shared" si="347"/>
        <v>41841.165972222225</v>
      </c>
    </row>
    <row r="3674" spans="1:20" ht="42.6" hidden="1" customHeight="1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5">
        <f t="shared" si="342"/>
        <v>1.0153333333333334</v>
      </c>
      <c r="P3674" s="6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10">
        <f t="shared" si="346"/>
        <v>41878.946574074071</v>
      </c>
      <c r="T3674" s="10">
        <f t="shared" si="347"/>
        <v>41908.946574074071</v>
      </c>
    </row>
    <row r="3675" spans="1:20" ht="42.6" hidden="1" customHeight="1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5">
        <f t="shared" si="342"/>
        <v>1.13625</v>
      </c>
      <c r="P3675" s="6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10">
        <f t="shared" si="346"/>
        <v>41914.295104166667</v>
      </c>
      <c r="T3675" s="10">
        <f t="shared" si="347"/>
        <v>41948.536111111112</v>
      </c>
    </row>
    <row r="3676" spans="1:20" ht="42.6" hidden="1" customHeight="1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5">
        <f t="shared" si="342"/>
        <v>1</v>
      </c>
      <c r="P3676" s="6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10">
        <f t="shared" si="346"/>
        <v>42556.873020833329</v>
      </c>
      <c r="T3676" s="10">
        <f t="shared" si="347"/>
        <v>42616.873020833329</v>
      </c>
    </row>
    <row r="3677" spans="1:20" ht="42.6" hidden="1" customHeight="1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5">
        <f t="shared" si="342"/>
        <v>1.4</v>
      </c>
      <c r="P3677" s="6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10">
        <f t="shared" si="346"/>
        <v>42493.597013888888</v>
      </c>
      <c r="T3677" s="10">
        <f t="shared" si="347"/>
        <v>42505.958333333328</v>
      </c>
    </row>
    <row r="3678" spans="1:20" ht="42.6" hidden="1" customHeight="1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5">
        <f t="shared" si="342"/>
        <v>1.2875000000000001</v>
      </c>
      <c r="P3678" s="6">
        <f t="shared" si="343"/>
        <v>64.375</v>
      </c>
      <c r="Q3678" t="str">
        <f t="shared" si="344"/>
        <v>theater</v>
      </c>
      <c r="R3678" t="str">
        <f t="shared" si="345"/>
        <v>plays</v>
      </c>
      <c r="S3678" s="10">
        <f t="shared" si="346"/>
        <v>41876.815787037034</v>
      </c>
      <c r="T3678" s="10">
        <f t="shared" si="347"/>
        <v>41894.815787037034</v>
      </c>
    </row>
    <row r="3679" spans="1:20" ht="42.6" hidden="1" customHeight="1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5">
        <f t="shared" si="342"/>
        <v>1.0290416666666666</v>
      </c>
      <c r="P3679" s="6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10">
        <f t="shared" si="346"/>
        <v>41802.574282407404</v>
      </c>
      <c r="T3679" s="10">
        <f t="shared" si="347"/>
        <v>41823.165972222225</v>
      </c>
    </row>
    <row r="3680" spans="1:20" ht="42.6" hidden="1" customHeight="1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5">
        <f t="shared" si="342"/>
        <v>1.0249999999999999</v>
      </c>
      <c r="P3680" s="6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10">
        <f t="shared" si="346"/>
        <v>42120.531226851846</v>
      </c>
      <c r="T3680" s="10">
        <f t="shared" si="347"/>
        <v>42155.531226851846</v>
      </c>
    </row>
    <row r="3681" spans="1:20" ht="42.6" hidden="1" customHeight="1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5">
        <f t="shared" si="342"/>
        <v>1.101</v>
      </c>
      <c r="P3681" s="6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10">
        <f t="shared" si="346"/>
        <v>41786.761354166665</v>
      </c>
      <c r="T3681" s="10">
        <f t="shared" si="347"/>
        <v>41821.207638888889</v>
      </c>
    </row>
    <row r="3682" spans="1:20" ht="42.6" hidden="1" customHeight="1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5">
        <f t="shared" si="342"/>
        <v>1.1276666666666666</v>
      </c>
      <c r="P3682" s="6">
        <f t="shared" si="343"/>
        <v>99.5</v>
      </c>
      <c r="Q3682" t="str">
        <f t="shared" si="344"/>
        <v>theater</v>
      </c>
      <c r="R3682" t="str">
        <f t="shared" si="345"/>
        <v>plays</v>
      </c>
      <c r="S3682" s="10">
        <f t="shared" si="346"/>
        <v>42627.454097222217</v>
      </c>
      <c r="T3682" s="10">
        <f t="shared" si="347"/>
        <v>42648.454097222217</v>
      </c>
    </row>
    <row r="3683" spans="1:20" ht="42.6" hidden="1" customHeight="1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5">
        <f t="shared" si="342"/>
        <v>1.119</v>
      </c>
      <c r="P3683" s="6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10">
        <f t="shared" si="346"/>
        <v>42374.651504629626</v>
      </c>
      <c r="T3683" s="10">
        <f t="shared" si="347"/>
        <v>42384.651504629626</v>
      </c>
    </row>
    <row r="3684" spans="1:20" ht="42.6" hidden="1" customHeight="1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5">
        <f t="shared" si="342"/>
        <v>1.3919999999999999</v>
      </c>
      <c r="P3684" s="6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10">
        <f t="shared" si="346"/>
        <v>41772.685393518521</v>
      </c>
      <c r="T3684" s="10">
        <f t="shared" si="347"/>
        <v>41806.290972222225</v>
      </c>
    </row>
    <row r="3685" spans="1:20" ht="42.6" hidden="1" customHeight="1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5">
        <f t="shared" si="342"/>
        <v>1.1085714285714285</v>
      </c>
      <c r="P3685" s="6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10">
        <f t="shared" si="346"/>
        <v>42633.116851851853</v>
      </c>
      <c r="T3685" s="10">
        <f t="shared" si="347"/>
        <v>42663.116851851853</v>
      </c>
    </row>
    <row r="3686" spans="1:20" ht="42.6" hidden="1" customHeight="1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5">
        <f t="shared" si="342"/>
        <v>1.3906666666666667</v>
      </c>
      <c r="P3686" s="6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10">
        <f t="shared" si="346"/>
        <v>42219.180393518516</v>
      </c>
      <c r="T3686" s="10">
        <f t="shared" si="347"/>
        <v>42249.180393518516</v>
      </c>
    </row>
    <row r="3687" spans="1:20" ht="42.6" hidden="1" customHeight="1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5">
        <f t="shared" si="342"/>
        <v>1.0569999999999999</v>
      </c>
      <c r="P3687" s="6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10">
        <f t="shared" si="346"/>
        <v>41753.593275462961</v>
      </c>
      <c r="T3687" s="10">
        <f t="shared" si="347"/>
        <v>41778.875</v>
      </c>
    </row>
    <row r="3688" spans="1:20" ht="42.6" hidden="1" customHeight="1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5">
        <f t="shared" si="342"/>
        <v>1.0142857142857142</v>
      </c>
      <c r="P3688" s="6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10">
        <f t="shared" si="346"/>
        <v>42230.662731481483</v>
      </c>
      <c r="T3688" s="10">
        <f t="shared" si="347"/>
        <v>42245.165972222225</v>
      </c>
    </row>
    <row r="3689" spans="1:20" ht="42.6" hidden="1" customHeight="1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5">
        <f t="shared" si="342"/>
        <v>1.0024500000000001</v>
      </c>
      <c r="P3689" s="6">
        <f t="shared" si="343"/>
        <v>200.49</v>
      </c>
      <c r="Q3689" t="str">
        <f t="shared" si="344"/>
        <v>theater</v>
      </c>
      <c r="R3689" t="str">
        <f t="shared" si="345"/>
        <v>plays</v>
      </c>
      <c r="S3689" s="10">
        <f t="shared" si="346"/>
        <v>41787.218229166669</v>
      </c>
      <c r="T3689" s="10">
        <f t="shared" si="347"/>
        <v>41817.218229166669</v>
      </c>
    </row>
    <row r="3690" spans="1:20" ht="42.6" hidden="1" customHeight="1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5">
        <f t="shared" si="342"/>
        <v>1.0916666666666666</v>
      </c>
      <c r="P3690" s="6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10">
        <f t="shared" si="346"/>
        <v>41829.787083333329</v>
      </c>
      <c r="T3690" s="10">
        <f t="shared" si="347"/>
        <v>41859.787083333329</v>
      </c>
    </row>
    <row r="3691" spans="1:20" ht="42.6" hidden="1" customHeight="1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5">
        <f t="shared" si="342"/>
        <v>1.1833333333333333</v>
      </c>
      <c r="P3691" s="6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10">
        <f t="shared" si="346"/>
        <v>42147.826840277776</v>
      </c>
      <c r="T3691" s="10">
        <f t="shared" si="347"/>
        <v>42176.934027777781</v>
      </c>
    </row>
    <row r="3692" spans="1:20" ht="42.6" hidden="1" customHeight="1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5">
        <f t="shared" si="342"/>
        <v>1.2</v>
      </c>
      <c r="P3692" s="6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10">
        <f t="shared" si="346"/>
        <v>41940.598182870373</v>
      </c>
      <c r="T3692" s="10">
        <f t="shared" si="347"/>
        <v>41970.639849537038</v>
      </c>
    </row>
    <row r="3693" spans="1:20" ht="42.6" hidden="1" customHeight="1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5">
        <f t="shared" si="342"/>
        <v>1.2796000000000001</v>
      </c>
      <c r="P3693" s="6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10">
        <f t="shared" si="346"/>
        <v>42020.700567129628</v>
      </c>
      <c r="T3693" s="10">
        <f t="shared" si="347"/>
        <v>42065.207638888889</v>
      </c>
    </row>
    <row r="3694" spans="1:20" ht="42.6" hidden="1" customHeight="1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5">
        <f t="shared" si="342"/>
        <v>1.26</v>
      </c>
      <c r="P3694" s="6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10">
        <f t="shared" si="346"/>
        <v>41891.96503472222</v>
      </c>
      <c r="T3694" s="10">
        <f t="shared" si="347"/>
        <v>41901</v>
      </c>
    </row>
    <row r="3695" spans="1:20" ht="42.6" hidden="1" customHeight="1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5">
        <f t="shared" si="342"/>
        <v>1.2912912912912913</v>
      </c>
      <c r="P3695" s="6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10">
        <f t="shared" si="346"/>
        <v>42309.191307870366</v>
      </c>
      <c r="T3695" s="10">
        <f t="shared" si="347"/>
        <v>42338.9375</v>
      </c>
    </row>
    <row r="3696" spans="1:20" ht="42.6" hidden="1" customHeight="1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5">
        <f t="shared" si="342"/>
        <v>1.0742857142857143</v>
      </c>
      <c r="P3696" s="6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10">
        <f t="shared" si="346"/>
        <v>42490.133877314816</v>
      </c>
      <c r="T3696" s="10">
        <f t="shared" si="347"/>
        <v>42527.083333333328</v>
      </c>
    </row>
    <row r="3697" spans="1:20" ht="42.6" hidden="1" customHeight="1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5">
        <f t="shared" si="342"/>
        <v>1.00125</v>
      </c>
      <c r="P3697" s="6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10">
        <f t="shared" si="346"/>
        <v>41995.870486111111</v>
      </c>
      <c r="T3697" s="10">
        <f t="shared" si="347"/>
        <v>42015.870486111111</v>
      </c>
    </row>
    <row r="3698" spans="1:20" ht="42.6" hidden="1" customHeight="1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5">
        <f t="shared" si="342"/>
        <v>1.55</v>
      </c>
      <c r="P3698" s="6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10">
        <f t="shared" si="346"/>
        <v>41988.617083333331</v>
      </c>
      <c r="T3698" s="10">
        <f t="shared" si="347"/>
        <v>42048.617083333331</v>
      </c>
    </row>
    <row r="3699" spans="1:20" ht="42.6" hidden="1" customHeight="1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5">
        <f t="shared" si="342"/>
        <v>1.08</v>
      </c>
      <c r="P3699" s="6">
        <f t="shared" si="343"/>
        <v>72</v>
      </c>
      <c r="Q3699" t="str">
        <f t="shared" si="344"/>
        <v>theater</v>
      </c>
      <c r="R3699" t="str">
        <f t="shared" si="345"/>
        <v>plays</v>
      </c>
      <c r="S3699" s="10">
        <f t="shared" si="346"/>
        <v>42479.465833333335</v>
      </c>
      <c r="T3699" s="10">
        <f t="shared" si="347"/>
        <v>42500.465833333335</v>
      </c>
    </row>
    <row r="3700" spans="1:20" ht="42.6" hidden="1" customHeight="1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5">
        <f t="shared" si="342"/>
        <v>1.1052</v>
      </c>
      <c r="P3700" s="6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10">
        <f t="shared" si="346"/>
        <v>42401.806562500002</v>
      </c>
      <c r="T3700" s="10">
        <f t="shared" si="347"/>
        <v>42431.806562500002</v>
      </c>
    </row>
    <row r="3701" spans="1:20" ht="42.6" hidden="1" customHeight="1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5">
        <f t="shared" si="342"/>
        <v>1.008</v>
      </c>
      <c r="P3701" s="6">
        <f t="shared" si="343"/>
        <v>63</v>
      </c>
      <c r="Q3701" t="str">
        <f t="shared" si="344"/>
        <v>theater</v>
      </c>
      <c r="R3701" t="str">
        <f t="shared" si="345"/>
        <v>plays</v>
      </c>
      <c r="S3701" s="10">
        <f t="shared" si="346"/>
        <v>41897.602037037039</v>
      </c>
      <c r="T3701" s="10">
        <f t="shared" si="347"/>
        <v>41927.602037037039</v>
      </c>
    </row>
    <row r="3702" spans="1:20" ht="42.6" hidden="1" customHeight="1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5">
        <f t="shared" si="342"/>
        <v>1.212</v>
      </c>
      <c r="P3702" s="6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10">
        <f t="shared" si="346"/>
        <v>41882.585648148146</v>
      </c>
      <c r="T3702" s="10">
        <f t="shared" si="347"/>
        <v>41912.666666666664</v>
      </c>
    </row>
    <row r="3703" spans="1:20" ht="42.6" hidden="1" customHeight="1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5">
        <f t="shared" si="342"/>
        <v>1.0033333333333334</v>
      </c>
      <c r="P3703" s="6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10">
        <f t="shared" si="346"/>
        <v>42129.541585648149</v>
      </c>
      <c r="T3703" s="10">
        <f t="shared" si="347"/>
        <v>42159.541585648149</v>
      </c>
    </row>
    <row r="3704" spans="1:20" ht="42.6" hidden="1" customHeight="1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5">
        <f t="shared" si="342"/>
        <v>1.0916666666666666</v>
      </c>
      <c r="P3704" s="6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10">
        <f t="shared" si="346"/>
        <v>42524.53800925926</v>
      </c>
      <c r="T3704" s="10">
        <f t="shared" si="347"/>
        <v>42561.957638888889</v>
      </c>
    </row>
    <row r="3705" spans="1:20" ht="42.6" hidden="1" customHeight="1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5">
        <f t="shared" si="342"/>
        <v>1.2342857142857142</v>
      </c>
      <c r="P3705" s="6">
        <f t="shared" si="343"/>
        <v>43.2</v>
      </c>
      <c r="Q3705" t="str">
        <f t="shared" si="344"/>
        <v>theater</v>
      </c>
      <c r="R3705" t="str">
        <f t="shared" si="345"/>
        <v>plays</v>
      </c>
      <c r="S3705" s="10">
        <f t="shared" si="346"/>
        <v>42556.504490740743</v>
      </c>
      <c r="T3705" s="10">
        <f t="shared" si="347"/>
        <v>42595.290972222225</v>
      </c>
    </row>
    <row r="3706" spans="1:20" ht="42.6" hidden="1" customHeight="1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5">
        <f t="shared" si="342"/>
        <v>1.3633666666666666</v>
      </c>
      <c r="P3706" s="6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10">
        <f t="shared" si="346"/>
        <v>42461.689745370371</v>
      </c>
      <c r="T3706" s="10">
        <f t="shared" si="347"/>
        <v>42521.689745370371</v>
      </c>
    </row>
    <row r="3707" spans="1:20" ht="42.6" hidden="1" customHeight="1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5">
        <f t="shared" si="342"/>
        <v>1.0346657233816767</v>
      </c>
      <c r="P3707" s="6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10">
        <f t="shared" si="346"/>
        <v>41792.542986111112</v>
      </c>
      <c r="T3707" s="10">
        <f t="shared" si="347"/>
        <v>41813.75</v>
      </c>
    </row>
    <row r="3708" spans="1:20" ht="42.6" hidden="1" customHeight="1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5">
        <f t="shared" si="342"/>
        <v>1.2133333333333334</v>
      </c>
      <c r="P3708" s="6">
        <f t="shared" si="343"/>
        <v>140</v>
      </c>
      <c r="Q3708" t="str">
        <f t="shared" si="344"/>
        <v>theater</v>
      </c>
      <c r="R3708" t="str">
        <f t="shared" si="345"/>
        <v>plays</v>
      </c>
      <c r="S3708" s="10">
        <f t="shared" si="346"/>
        <v>41879.913761574076</v>
      </c>
      <c r="T3708" s="10">
        <f t="shared" si="347"/>
        <v>41894.913761574076</v>
      </c>
    </row>
    <row r="3709" spans="1:20" ht="42.6" hidden="1" customHeight="1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5">
        <f t="shared" si="342"/>
        <v>1.86</v>
      </c>
      <c r="P3709" s="6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10">
        <f t="shared" si="346"/>
        <v>42552.048356481479</v>
      </c>
      <c r="T3709" s="10">
        <f t="shared" si="347"/>
        <v>42573.226388888885</v>
      </c>
    </row>
    <row r="3710" spans="1:20" ht="42.6" hidden="1" customHeight="1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5">
        <f t="shared" si="342"/>
        <v>3</v>
      </c>
      <c r="P3710" s="6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10">
        <f t="shared" si="346"/>
        <v>41810.142199074071</v>
      </c>
      <c r="T3710" s="10">
        <f t="shared" si="347"/>
        <v>41824.142199074071</v>
      </c>
    </row>
    <row r="3711" spans="1:20" ht="42.6" hidden="1" customHeight="1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5">
        <f t="shared" si="342"/>
        <v>1.0825</v>
      </c>
      <c r="P3711" s="6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10">
        <f t="shared" si="346"/>
        <v>41785.707708333335</v>
      </c>
      <c r="T3711" s="10">
        <f t="shared" si="347"/>
        <v>41815.707708333335</v>
      </c>
    </row>
    <row r="3712" spans="1:20" ht="42.6" hidden="1" customHeight="1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5">
        <f t="shared" si="342"/>
        <v>1.4115384615384616</v>
      </c>
      <c r="P3712" s="6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10">
        <f t="shared" si="346"/>
        <v>42072.576249999998</v>
      </c>
      <c r="T3712" s="10">
        <f t="shared" si="347"/>
        <v>42097.576249999998</v>
      </c>
    </row>
    <row r="3713" spans="1:20" ht="42.6" hidden="1" customHeight="1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5">
        <f t="shared" si="342"/>
        <v>1.1399999999999999</v>
      </c>
      <c r="P3713" s="6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10">
        <f t="shared" si="346"/>
        <v>41779.724224537036</v>
      </c>
      <c r="T3713" s="10">
        <f t="shared" si="347"/>
        <v>41805.666666666664</v>
      </c>
    </row>
    <row r="3714" spans="1:20" ht="42.6" hidden="1" customHeight="1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5">
        <f t="shared" si="342"/>
        <v>1.5373333333333334</v>
      </c>
      <c r="P3714" s="6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10">
        <f t="shared" si="346"/>
        <v>42134.172071759262</v>
      </c>
      <c r="T3714" s="10">
        <f t="shared" si="347"/>
        <v>42155.290972222225</v>
      </c>
    </row>
    <row r="3715" spans="1:20" ht="42.6" hidden="1" customHeight="1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5">
        <f t="shared" ref="O3715:O3778" si="348">E3715/D3715</f>
        <v>1.0149999999999999</v>
      </c>
      <c r="P3715" s="6">
        <f t="shared" ref="P3715:P3778" si="349">E3715/L3715</f>
        <v>106.84210526315789</v>
      </c>
      <c r="Q3715" t="str">
        <f t="shared" ref="Q3715:Q3778" si="350">LEFT(N3715,(FIND("/",N3715))-1)</f>
        <v>theater</v>
      </c>
      <c r="R3715" t="str">
        <f t="shared" ref="R3715:R3778" si="351">RIGHT(N3715,LEN(N3715)-FIND("/",N3715))</f>
        <v>plays</v>
      </c>
      <c r="S3715" s="10">
        <f t="shared" ref="S3715:S3778" si="352">(((J3715/60)/60)/24)+DATE(1970,1,1)</f>
        <v>42505.738032407404</v>
      </c>
      <c r="T3715" s="10">
        <f t="shared" ref="T3715:T3778" si="353">(((I3715/60)/60)/24)+DATE(1970,1,1)</f>
        <v>42525.738032407404</v>
      </c>
    </row>
    <row r="3716" spans="1:20" ht="42.6" hidden="1" customHeight="1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5">
        <f t="shared" si="348"/>
        <v>1.0235000000000001</v>
      </c>
      <c r="P3716" s="6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10">
        <f t="shared" si="352"/>
        <v>42118.556331018524</v>
      </c>
      <c r="T3716" s="10">
        <f t="shared" si="353"/>
        <v>42150.165972222225</v>
      </c>
    </row>
    <row r="3717" spans="1:20" ht="42.6" hidden="1" customHeight="1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5">
        <f t="shared" si="348"/>
        <v>1.0257142857142858</v>
      </c>
      <c r="P3717" s="6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10">
        <f t="shared" si="352"/>
        <v>42036.995590277773</v>
      </c>
      <c r="T3717" s="10">
        <f t="shared" si="353"/>
        <v>42094.536111111112</v>
      </c>
    </row>
    <row r="3718" spans="1:20" ht="42.6" hidden="1" customHeight="1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5">
        <f t="shared" si="348"/>
        <v>1.5575000000000001</v>
      </c>
      <c r="P3718" s="6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10">
        <f t="shared" si="352"/>
        <v>42360.887835648144</v>
      </c>
      <c r="T3718" s="10">
        <f t="shared" si="353"/>
        <v>42390.887835648144</v>
      </c>
    </row>
    <row r="3719" spans="1:20" ht="42.6" hidden="1" customHeight="1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5">
        <f t="shared" si="348"/>
        <v>1.0075000000000001</v>
      </c>
      <c r="P3719" s="6">
        <f t="shared" si="349"/>
        <v>310</v>
      </c>
      <c r="Q3719" t="str">
        <f t="shared" si="350"/>
        <v>theater</v>
      </c>
      <c r="R3719" t="str">
        <f t="shared" si="351"/>
        <v>plays</v>
      </c>
      <c r="S3719" s="10">
        <f t="shared" si="352"/>
        <v>42102.866307870368</v>
      </c>
      <c r="T3719" s="10">
        <f t="shared" si="353"/>
        <v>42133.866307870368</v>
      </c>
    </row>
    <row r="3720" spans="1:20" ht="42.6" hidden="1" customHeight="1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5">
        <f t="shared" si="348"/>
        <v>2.3940000000000001</v>
      </c>
      <c r="P3720" s="6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10">
        <f t="shared" si="352"/>
        <v>42032.716145833328</v>
      </c>
      <c r="T3720" s="10">
        <f t="shared" si="353"/>
        <v>42062.716145833328</v>
      </c>
    </row>
    <row r="3721" spans="1:20" ht="42.6" hidden="1" customHeight="1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5">
        <f t="shared" si="348"/>
        <v>2.1</v>
      </c>
      <c r="P3721" s="6">
        <f t="shared" si="349"/>
        <v>105</v>
      </c>
      <c r="Q3721" t="str">
        <f t="shared" si="350"/>
        <v>theater</v>
      </c>
      <c r="R3721" t="str">
        <f t="shared" si="351"/>
        <v>plays</v>
      </c>
      <c r="S3721" s="10">
        <f t="shared" si="352"/>
        <v>42147.729930555557</v>
      </c>
      <c r="T3721" s="10">
        <f t="shared" si="353"/>
        <v>42177.729930555557</v>
      </c>
    </row>
    <row r="3722" spans="1:20" ht="42.6" hidden="1" customHeight="1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5">
        <f t="shared" si="348"/>
        <v>1.0451515151515152</v>
      </c>
      <c r="P3722" s="6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10">
        <f t="shared" si="352"/>
        <v>42165.993125000001</v>
      </c>
      <c r="T3722" s="10">
        <f t="shared" si="353"/>
        <v>42187.993125000001</v>
      </c>
    </row>
    <row r="3723" spans="1:20" ht="42.6" hidden="1" customHeight="1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5">
        <f t="shared" si="348"/>
        <v>1.008</v>
      </c>
      <c r="P3723" s="6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10">
        <f t="shared" si="352"/>
        <v>41927.936157407406</v>
      </c>
      <c r="T3723" s="10">
        <f t="shared" si="353"/>
        <v>41948.977824074071</v>
      </c>
    </row>
    <row r="3724" spans="1:20" ht="42.6" hidden="1" customHeight="1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5">
        <f t="shared" si="348"/>
        <v>1.1120000000000001</v>
      </c>
      <c r="P3724" s="6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10">
        <f t="shared" si="352"/>
        <v>42381.671840277777</v>
      </c>
      <c r="T3724" s="10">
        <f t="shared" si="353"/>
        <v>42411.957638888889</v>
      </c>
    </row>
    <row r="3725" spans="1:20" ht="42.6" hidden="1" customHeight="1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5">
        <f t="shared" si="348"/>
        <v>1.0204444444444445</v>
      </c>
      <c r="P3725" s="6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10">
        <f t="shared" si="352"/>
        <v>41943.753032407411</v>
      </c>
      <c r="T3725" s="10">
        <f t="shared" si="353"/>
        <v>41973.794699074075</v>
      </c>
    </row>
    <row r="3726" spans="1:20" ht="42.6" hidden="1" customHeight="1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5">
        <f t="shared" si="348"/>
        <v>1.0254767441860466</v>
      </c>
      <c r="P3726" s="6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10">
        <f t="shared" si="352"/>
        <v>42465.491435185191</v>
      </c>
      <c r="T3726" s="10">
        <f t="shared" si="353"/>
        <v>42494.958333333328</v>
      </c>
    </row>
    <row r="3727" spans="1:20" ht="42.6" hidden="1" customHeight="1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5">
        <f t="shared" si="348"/>
        <v>1.27</v>
      </c>
      <c r="P3727" s="6">
        <f t="shared" si="349"/>
        <v>25.4</v>
      </c>
      <c r="Q3727" t="str">
        <f t="shared" si="350"/>
        <v>theater</v>
      </c>
      <c r="R3727" t="str">
        <f t="shared" si="351"/>
        <v>plays</v>
      </c>
      <c r="S3727" s="10">
        <f t="shared" si="352"/>
        <v>42401.945219907408</v>
      </c>
      <c r="T3727" s="10">
        <f t="shared" si="353"/>
        <v>42418.895833333328</v>
      </c>
    </row>
    <row r="3728" spans="1:20" ht="42.6" hidden="1" customHeight="1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5">
        <f t="shared" si="348"/>
        <v>3.3870588235294119</v>
      </c>
      <c r="P3728" s="6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10">
        <f t="shared" si="352"/>
        <v>42462.140868055561</v>
      </c>
      <c r="T3728" s="10">
        <f t="shared" si="353"/>
        <v>42489.875</v>
      </c>
    </row>
    <row r="3729" spans="1:20" ht="42.6" hidden="1" customHeight="1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5">
        <f t="shared" si="348"/>
        <v>1.0075000000000001</v>
      </c>
      <c r="P3729" s="6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10">
        <f t="shared" si="352"/>
        <v>42632.348310185189</v>
      </c>
      <c r="T3729" s="10">
        <f t="shared" si="353"/>
        <v>42663.204861111109</v>
      </c>
    </row>
    <row r="3730" spans="1:20" ht="42.6" customHeight="1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5">
        <f t="shared" si="348"/>
        <v>9.3100000000000002E-2</v>
      </c>
      <c r="P3730" s="6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0">
        <f t="shared" si="352"/>
        <v>42205.171018518522</v>
      </c>
      <c r="T3730" s="10">
        <f t="shared" si="353"/>
        <v>42235.171018518522</v>
      </c>
    </row>
    <row r="3731" spans="1:20" ht="42.6" customHeight="1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5">
        <f t="shared" si="348"/>
        <v>7.2400000000000006E-2</v>
      </c>
      <c r="P3731" s="6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0">
        <f t="shared" si="352"/>
        <v>42041.205000000002</v>
      </c>
      <c r="T3731" s="10">
        <f t="shared" si="353"/>
        <v>42086.16333333333</v>
      </c>
    </row>
    <row r="3732" spans="1:20" ht="42.6" customHeight="1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5">
        <f t="shared" si="348"/>
        <v>0.1</v>
      </c>
      <c r="P3732" s="6">
        <f t="shared" si="349"/>
        <v>100</v>
      </c>
      <c r="Q3732" t="str">
        <f t="shared" si="350"/>
        <v>theater</v>
      </c>
      <c r="R3732" t="str">
        <f t="shared" si="351"/>
        <v>plays</v>
      </c>
      <c r="S3732" s="10">
        <f t="shared" si="352"/>
        <v>42203.677766203706</v>
      </c>
      <c r="T3732" s="10">
        <f t="shared" si="353"/>
        <v>42233.677766203706</v>
      </c>
    </row>
    <row r="3733" spans="1:20" ht="42.6" customHeight="1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5">
        <f t="shared" si="348"/>
        <v>0.11272727272727273</v>
      </c>
      <c r="P3733" s="6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0">
        <f t="shared" si="352"/>
        <v>41983.752847222218</v>
      </c>
      <c r="T3733" s="10">
        <f t="shared" si="353"/>
        <v>42014.140972222223</v>
      </c>
    </row>
    <row r="3734" spans="1:20" ht="42.6" customHeight="1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5">
        <f t="shared" si="348"/>
        <v>0.15411764705882353</v>
      </c>
      <c r="P3734" s="6">
        <f t="shared" si="349"/>
        <v>32.75</v>
      </c>
      <c r="Q3734" t="str">
        <f t="shared" si="350"/>
        <v>theater</v>
      </c>
      <c r="R3734" t="str">
        <f t="shared" si="351"/>
        <v>plays</v>
      </c>
      <c r="S3734" s="10">
        <f t="shared" si="352"/>
        <v>41968.677465277782</v>
      </c>
      <c r="T3734" s="10">
        <f t="shared" si="353"/>
        <v>42028.5</v>
      </c>
    </row>
    <row r="3735" spans="1:20" ht="42.6" customHeight="1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5">
        <f t="shared" si="348"/>
        <v>0</v>
      </c>
      <c r="P3735" s="6" t="e">
        <f t="shared" si="349"/>
        <v>#DIV/0!</v>
      </c>
      <c r="Q3735" t="str">
        <f t="shared" si="350"/>
        <v>theater</v>
      </c>
      <c r="R3735" t="str">
        <f t="shared" si="351"/>
        <v>plays</v>
      </c>
      <c r="S3735" s="10">
        <f t="shared" si="352"/>
        <v>42103.024398148147</v>
      </c>
      <c r="T3735" s="10">
        <f t="shared" si="353"/>
        <v>42112.9375</v>
      </c>
    </row>
    <row r="3736" spans="1:20" ht="42.6" customHeight="1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5">
        <f t="shared" si="348"/>
        <v>0.28466666666666668</v>
      </c>
      <c r="P3736" s="6">
        <f t="shared" si="349"/>
        <v>61</v>
      </c>
      <c r="Q3736" t="str">
        <f t="shared" si="350"/>
        <v>theater</v>
      </c>
      <c r="R3736" t="str">
        <f t="shared" si="351"/>
        <v>plays</v>
      </c>
      <c r="S3736" s="10">
        <f t="shared" si="352"/>
        <v>42089.901574074072</v>
      </c>
      <c r="T3736" s="10">
        <f t="shared" si="353"/>
        <v>42149.901574074072</v>
      </c>
    </row>
    <row r="3737" spans="1:20" ht="42.6" customHeight="1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5">
        <f t="shared" si="348"/>
        <v>0.13333333333333333</v>
      </c>
      <c r="P3737" s="6">
        <f t="shared" si="349"/>
        <v>10</v>
      </c>
      <c r="Q3737" t="str">
        <f t="shared" si="350"/>
        <v>theater</v>
      </c>
      <c r="R3737" t="str">
        <f t="shared" si="351"/>
        <v>plays</v>
      </c>
      <c r="S3737" s="10">
        <f t="shared" si="352"/>
        <v>42122.693159722221</v>
      </c>
      <c r="T3737" s="10">
        <f t="shared" si="353"/>
        <v>42152.693159722221</v>
      </c>
    </row>
    <row r="3738" spans="1:20" ht="42.6" customHeight="1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5">
        <f t="shared" si="348"/>
        <v>6.6666666666666671E-3</v>
      </c>
      <c r="P3738" s="6">
        <f t="shared" si="349"/>
        <v>10</v>
      </c>
      <c r="Q3738" t="str">
        <f t="shared" si="350"/>
        <v>theater</v>
      </c>
      <c r="R3738" t="str">
        <f t="shared" si="351"/>
        <v>plays</v>
      </c>
      <c r="S3738" s="10">
        <f t="shared" si="352"/>
        <v>42048.711724537032</v>
      </c>
      <c r="T3738" s="10">
        <f t="shared" si="353"/>
        <v>42086.75</v>
      </c>
    </row>
    <row r="3739" spans="1:20" ht="42.6" customHeight="1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5">
        <f t="shared" si="348"/>
        <v>0.21428571428571427</v>
      </c>
      <c r="P3739" s="6">
        <f t="shared" si="349"/>
        <v>37.5</v>
      </c>
      <c r="Q3739" t="str">
        <f t="shared" si="350"/>
        <v>theater</v>
      </c>
      <c r="R3739" t="str">
        <f t="shared" si="351"/>
        <v>plays</v>
      </c>
      <c r="S3739" s="10">
        <f t="shared" si="352"/>
        <v>42297.691006944442</v>
      </c>
      <c r="T3739" s="10">
        <f t="shared" si="353"/>
        <v>42320.290972222225</v>
      </c>
    </row>
    <row r="3740" spans="1:20" ht="42.6" customHeight="1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5">
        <f t="shared" si="348"/>
        <v>0.18</v>
      </c>
      <c r="P3740" s="6">
        <f t="shared" si="349"/>
        <v>45</v>
      </c>
      <c r="Q3740" t="str">
        <f t="shared" si="350"/>
        <v>theater</v>
      </c>
      <c r="R3740" t="str">
        <f t="shared" si="351"/>
        <v>plays</v>
      </c>
      <c r="S3740" s="10">
        <f t="shared" si="352"/>
        <v>41813.938715277778</v>
      </c>
      <c r="T3740" s="10">
        <f t="shared" si="353"/>
        <v>41835.916666666664</v>
      </c>
    </row>
    <row r="3741" spans="1:20" ht="42.6" customHeight="1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5">
        <f t="shared" si="348"/>
        <v>0.20125000000000001</v>
      </c>
      <c r="P3741" s="6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0">
        <f t="shared" si="352"/>
        <v>42548.449861111112</v>
      </c>
      <c r="T3741" s="10">
        <f t="shared" si="353"/>
        <v>42568.449861111112</v>
      </c>
    </row>
    <row r="3742" spans="1:20" ht="42.6" customHeight="1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5">
        <f t="shared" si="348"/>
        <v>0.17899999999999999</v>
      </c>
      <c r="P3742" s="6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0">
        <f t="shared" si="352"/>
        <v>41833.089756944442</v>
      </c>
      <c r="T3742" s="10">
        <f t="shared" si="353"/>
        <v>41863.079143518517</v>
      </c>
    </row>
    <row r="3743" spans="1:20" ht="42.6" customHeight="1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5">
        <f t="shared" si="348"/>
        <v>0</v>
      </c>
      <c r="P3743" s="6" t="e">
        <f t="shared" si="349"/>
        <v>#DIV/0!</v>
      </c>
      <c r="Q3743" t="str">
        <f t="shared" si="350"/>
        <v>theater</v>
      </c>
      <c r="R3743" t="str">
        <f t="shared" si="351"/>
        <v>plays</v>
      </c>
      <c r="S3743" s="10">
        <f t="shared" si="352"/>
        <v>42325.920717592591</v>
      </c>
      <c r="T3743" s="10">
        <f t="shared" si="353"/>
        <v>42355.920717592591</v>
      </c>
    </row>
    <row r="3744" spans="1:20" ht="42.6" customHeight="1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5">
        <f t="shared" si="348"/>
        <v>0.02</v>
      </c>
      <c r="P3744" s="6">
        <f t="shared" si="349"/>
        <v>25</v>
      </c>
      <c r="Q3744" t="str">
        <f t="shared" si="350"/>
        <v>theater</v>
      </c>
      <c r="R3744" t="str">
        <f t="shared" si="351"/>
        <v>plays</v>
      </c>
      <c r="S3744" s="10">
        <f t="shared" si="352"/>
        <v>41858.214629629627</v>
      </c>
      <c r="T3744" s="10">
        <f t="shared" si="353"/>
        <v>41888.214629629627</v>
      </c>
    </row>
    <row r="3745" spans="1:20" ht="42.6" customHeight="1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5">
        <f t="shared" si="348"/>
        <v>0</v>
      </c>
      <c r="P3745" s="6" t="e">
        <f t="shared" si="349"/>
        <v>#DIV/0!</v>
      </c>
      <c r="Q3745" t="str">
        <f t="shared" si="350"/>
        <v>theater</v>
      </c>
      <c r="R3745" t="str">
        <f t="shared" si="351"/>
        <v>plays</v>
      </c>
      <c r="S3745" s="10">
        <f t="shared" si="352"/>
        <v>41793.710231481484</v>
      </c>
      <c r="T3745" s="10">
        <f t="shared" si="353"/>
        <v>41823.710231481484</v>
      </c>
    </row>
    <row r="3746" spans="1:20" ht="42.6" customHeight="1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5">
        <f t="shared" si="348"/>
        <v>0</v>
      </c>
      <c r="P3746" s="6" t="e">
        <f t="shared" si="349"/>
        <v>#DIV/0!</v>
      </c>
      <c r="Q3746" t="str">
        <f t="shared" si="350"/>
        <v>theater</v>
      </c>
      <c r="R3746" t="str">
        <f t="shared" si="351"/>
        <v>plays</v>
      </c>
      <c r="S3746" s="10">
        <f t="shared" si="352"/>
        <v>41793.814259259263</v>
      </c>
      <c r="T3746" s="10">
        <f t="shared" si="353"/>
        <v>41825.165972222225</v>
      </c>
    </row>
    <row r="3747" spans="1:20" ht="42.6" customHeight="1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5">
        <f t="shared" si="348"/>
        <v>0.1</v>
      </c>
      <c r="P3747" s="6">
        <f t="shared" si="349"/>
        <v>10</v>
      </c>
      <c r="Q3747" t="str">
        <f t="shared" si="350"/>
        <v>theater</v>
      </c>
      <c r="R3747" t="str">
        <f t="shared" si="351"/>
        <v>plays</v>
      </c>
      <c r="S3747" s="10">
        <f t="shared" si="352"/>
        <v>41831.697939814818</v>
      </c>
      <c r="T3747" s="10">
        <f t="shared" si="353"/>
        <v>41861.697939814818</v>
      </c>
    </row>
    <row r="3748" spans="1:20" ht="42.6" customHeight="1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5">
        <f t="shared" si="348"/>
        <v>2.3764705882352941E-2</v>
      </c>
      <c r="P3748" s="6">
        <f t="shared" si="349"/>
        <v>202</v>
      </c>
      <c r="Q3748" t="str">
        <f t="shared" si="350"/>
        <v>theater</v>
      </c>
      <c r="R3748" t="str">
        <f t="shared" si="351"/>
        <v>plays</v>
      </c>
      <c r="S3748" s="10">
        <f t="shared" si="352"/>
        <v>42621.389340277776</v>
      </c>
      <c r="T3748" s="10">
        <f t="shared" si="353"/>
        <v>42651.389340277776</v>
      </c>
    </row>
    <row r="3749" spans="1:20" ht="42.6" customHeight="1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5">
        <f t="shared" si="348"/>
        <v>0.01</v>
      </c>
      <c r="P3749" s="6">
        <f t="shared" si="349"/>
        <v>25</v>
      </c>
      <c r="Q3749" t="str">
        <f t="shared" si="350"/>
        <v>theater</v>
      </c>
      <c r="R3749" t="str">
        <f t="shared" si="351"/>
        <v>plays</v>
      </c>
      <c r="S3749" s="10">
        <f t="shared" si="352"/>
        <v>42164.299722222218</v>
      </c>
      <c r="T3749" s="10">
        <f t="shared" si="353"/>
        <v>42190.957638888889</v>
      </c>
    </row>
    <row r="3750" spans="1:20" ht="42.6" hidden="1" customHeight="1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5">
        <f t="shared" si="348"/>
        <v>1.0351999999999999</v>
      </c>
      <c r="P3750" s="6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10">
        <f t="shared" si="352"/>
        <v>42395.706435185188</v>
      </c>
      <c r="T3750" s="10">
        <f t="shared" si="353"/>
        <v>42416.249305555553</v>
      </c>
    </row>
    <row r="3751" spans="1:20" ht="42.6" hidden="1" customHeight="1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5">
        <f t="shared" si="348"/>
        <v>1.05</v>
      </c>
      <c r="P3751" s="6">
        <f t="shared" si="349"/>
        <v>75</v>
      </c>
      <c r="Q3751" t="str">
        <f t="shared" si="350"/>
        <v>theater</v>
      </c>
      <c r="R3751" t="str">
        <f t="shared" si="351"/>
        <v>musical</v>
      </c>
      <c r="S3751" s="10">
        <f t="shared" si="352"/>
        <v>42458.127175925925</v>
      </c>
      <c r="T3751" s="10">
        <f t="shared" si="353"/>
        <v>42489.165972222225</v>
      </c>
    </row>
    <row r="3752" spans="1:20" ht="42.6" hidden="1" customHeight="1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5">
        <f t="shared" si="348"/>
        <v>1.0044999999999999</v>
      </c>
      <c r="P3752" s="6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10">
        <f t="shared" si="352"/>
        <v>42016.981574074074</v>
      </c>
      <c r="T3752" s="10">
        <f t="shared" si="353"/>
        <v>42045.332638888889</v>
      </c>
    </row>
    <row r="3753" spans="1:20" ht="42.6" hidden="1" customHeight="1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5">
        <f t="shared" si="348"/>
        <v>1.3260000000000001</v>
      </c>
      <c r="P3753" s="6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10">
        <f t="shared" si="352"/>
        <v>42403.035567129627</v>
      </c>
      <c r="T3753" s="10">
        <f t="shared" si="353"/>
        <v>42462.993900462956</v>
      </c>
    </row>
    <row r="3754" spans="1:20" ht="42.6" hidden="1" customHeight="1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5">
        <f t="shared" si="348"/>
        <v>1.1299999999999999</v>
      </c>
      <c r="P3754" s="6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10">
        <f t="shared" si="352"/>
        <v>42619.802488425921</v>
      </c>
      <c r="T3754" s="10">
        <f t="shared" si="353"/>
        <v>42659.875</v>
      </c>
    </row>
    <row r="3755" spans="1:20" ht="42.6" hidden="1" customHeight="1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5">
        <f t="shared" si="348"/>
        <v>1.0334000000000001</v>
      </c>
      <c r="P3755" s="6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10">
        <f t="shared" si="352"/>
        <v>42128.824074074073</v>
      </c>
      <c r="T3755" s="10">
        <f t="shared" si="353"/>
        <v>42158</v>
      </c>
    </row>
    <row r="3756" spans="1:20" ht="42.6" hidden="1" customHeight="1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5">
        <f t="shared" si="348"/>
        <v>1.2</v>
      </c>
      <c r="P3756" s="6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10">
        <f t="shared" si="352"/>
        <v>41808.881215277775</v>
      </c>
      <c r="T3756" s="10">
        <f t="shared" si="353"/>
        <v>41846.207638888889</v>
      </c>
    </row>
    <row r="3757" spans="1:20" ht="42.6" hidden="1" customHeight="1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5">
        <f t="shared" si="348"/>
        <v>1.2963636363636364</v>
      </c>
      <c r="P3757" s="6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10">
        <f t="shared" si="352"/>
        <v>42445.866979166662</v>
      </c>
      <c r="T3757" s="10">
        <f t="shared" si="353"/>
        <v>42475.866979166662</v>
      </c>
    </row>
    <row r="3758" spans="1:20" ht="42.6" hidden="1" customHeight="1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5">
        <f t="shared" si="348"/>
        <v>1.0111111111111111</v>
      </c>
      <c r="P3758" s="6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10">
        <f t="shared" si="352"/>
        <v>41771.814791666664</v>
      </c>
      <c r="T3758" s="10">
        <f t="shared" si="353"/>
        <v>41801.814791666664</v>
      </c>
    </row>
    <row r="3759" spans="1:20" ht="42.6" hidden="1" customHeight="1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5">
        <f t="shared" si="348"/>
        <v>1.0851428571428572</v>
      </c>
      <c r="P3759" s="6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10">
        <f t="shared" si="352"/>
        <v>41954.850868055553</v>
      </c>
      <c r="T3759" s="10">
        <f t="shared" si="353"/>
        <v>41974.850868055553</v>
      </c>
    </row>
    <row r="3760" spans="1:20" ht="42.6" hidden="1" customHeight="1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5">
        <f t="shared" si="348"/>
        <v>1.0233333333333334</v>
      </c>
      <c r="P3760" s="6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10">
        <f t="shared" si="352"/>
        <v>41747.471504629626</v>
      </c>
      <c r="T3760" s="10">
        <f t="shared" si="353"/>
        <v>41778.208333333336</v>
      </c>
    </row>
    <row r="3761" spans="1:20" ht="42.6" hidden="1" customHeight="1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5">
        <f t="shared" si="348"/>
        <v>1.1024425000000002</v>
      </c>
      <c r="P3761" s="6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10">
        <f t="shared" si="352"/>
        <v>42182.108252314814</v>
      </c>
      <c r="T3761" s="10">
        <f t="shared" si="353"/>
        <v>42242.108252314814</v>
      </c>
    </row>
    <row r="3762" spans="1:20" ht="42.6" hidden="1" customHeight="1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5">
        <f t="shared" si="348"/>
        <v>1.010154</v>
      </c>
      <c r="P3762" s="6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10">
        <f t="shared" si="352"/>
        <v>41739.525300925925</v>
      </c>
      <c r="T3762" s="10">
        <f t="shared" si="353"/>
        <v>41764.525300925925</v>
      </c>
    </row>
    <row r="3763" spans="1:20" ht="42.6" hidden="1" customHeight="1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5">
        <f t="shared" si="348"/>
        <v>1</v>
      </c>
      <c r="P3763" s="6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10">
        <f t="shared" si="352"/>
        <v>42173.466863425929</v>
      </c>
      <c r="T3763" s="10">
        <f t="shared" si="353"/>
        <v>42226.958333333328</v>
      </c>
    </row>
    <row r="3764" spans="1:20" ht="42.6" hidden="1" customHeight="1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5">
        <f t="shared" si="348"/>
        <v>1.0624</v>
      </c>
      <c r="P3764" s="6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10">
        <f t="shared" si="352"/>
        <v>42193.813530092593</v>
      </c>
      <c r="T3764" s="10">
        <f t="shared" si="353"/>
        <v>42218.813530092593</v>
      </c>
    </row>
    <row r="3765" spans="1:20" ht="42.6" hidden="1" customHeight="1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5">
        <f t="shared" si="348"/>
        <v>1</v>
      </c>
      <c r="P3765" s="6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10">
        <f t="shared" si="352"/>
        <v>42065.750300925924</v>
      </c>
      <c r="T3765" s="10">
        <f t="shared" si="353"/>
        <v>42095.708634259259</v>
      </c>
    </row>
    <row r="3766" spans="1:20" ht="42.6" hidden="1" customHeight="1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5">
        <f t="shared" si="348"/>
        <v>1</v>
      </c>
      <c r="P3766" s="6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10">
        <f t="shared" si="352"/>
        <v>42499.842962962968</v>
      </c>
      <c r="T3766" s="10">
        <f t="shared" si="353"/>
        <v>42519.024999999994</v>
      </c>
    </row>
    <row r="3767" spans="1:20" ht="42.6" hidden="1" customHeight="1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5">
        <f t="shared" si="348"/>
        <v>1.1345714285714286</v>
      </c>
      <c r="P3767" s="6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10">
        <f t="shared" si="352"/>
        <v>41820.776412037041</v>
      </c>
      <c r="T3767" s="10">
        <f t="shared" si="353"/>
        <v>41850.776412037041</v>
      </c>
    </row>
    <row r="3768" spans="1:20" ht="42.6" hidden="1" customHeight="1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5">
        <f t="shared" si="348"/>
        <v>1.0265010000000001</v>
      </c>
      <c r="P3768" s="6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10">
        <f t="shared" si="352"/>
        <v>41788.167187500003</v>
      </c>
      <c r="T3768" s="10">
        <f t="shared" si="353"/>
        <v>41823.167187500003</v>
      </c>
    </row>
    <row r="3769" spans="1:20" ht="42.6" hidden="1" customHeight="1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5">
        <f t="shared" si="348"/>
        <v>1.1675</v>
      </c>
      <c r="P3769" s="6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10">
        <f t="shared" si="352"/>
        <v>42050.019641203704</v>
      </c>
      <c r="T3769" s="10">
        <f t="shared" si="353"/>
        <v>42064.207638888889</v>
      </c>
    </row>
    <row r="3770" spans="1:20" ht="42.6" hidden="1" customHeight="1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5">
        <f t="shared" si="348"/>
        <v>1.0765274999999999</v>
      </c>
      <c r="P3770" s="6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10">
        <f t="shared" si="352"/>
        <v>41772.727893518517</v>
      </c>
      <c r="T3770" s="10">
        <f t="shared" si="353"/>
        <v>41802.727893518517</v>
      </c>
    </row>
    <row r="3771" spans="1:20" ht="42.6" hidden="1" customHeight="1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5">
        <f t="shared" si="348"/>
        <v>1</v>
      </c>
      <c r="P3771" s="6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10">
        <f t="shared" si="352"/>
        <v>42445.598136574074</v>
      </c>
      <c r="T3771" s="10">
        <f t="shared" si="353"/>
        <v>42475.598136574074</v>
      </c>
    </row>
    <row r="3772" spans="1:20" ht="42.6" hidden="1" customHeight="1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5">
        <f t="shared" si="348"/>
        <v>1</v>
      </c>
      <c r="P3772" s="6">
        <f t="shared" si="349"/>
        <v>100</v>
      </c>
      <c r="Q3772" t="str">
        <f t="shared" si="350"/>
        <v>theater</v>
      </c>
      <c r="R3772" t="str">
        <f t="shared" si="351"/>
        <v>musical</v>
      </c>
      <c r="S3772" s="10">
        <f t="shared" si="352"/>
        <v>42138.930671296301</v>
      </c>
      <c r="T3772" s="10">
        <f t="shared" si="353"/>
        <v>42168.930671296301</v>
      </c>
    </row>
    <row r="3773" spans="1:20" ht="42.6" hidden="1" customHeight="1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5">
        <f t="shared" si="348"/>
        <v>1.46</v>
      </c>
      <c r="P3773" s="6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10">
        <f t="shared" si="352"/>
        <v>42493.857083333336</v>
      </c>
      <c r="T3773" s="10">
        <f t="shared" si="353"/>
        <v>42508</v>
      </c>
    </row>
    <row r="3774" spans="1:20" ht="42.6" hidden="1" customHeight="1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5">
        <f t="shared" si="348"/>
        <v>1.1020000000000001</v>
      </c>
      <c r="P3774" s="6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10">
        <f t="shared" si="352"/>
        <v>42682.616967592592</v>
      </c>
      <c r="T3774" s="10">
        <f t="shared" si="353"/>
        <v>42703.25</v>
      </c>
    </row>
    <row r="3775" spans="1:20" ht="42.6" hidden="1" customHeight="1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5">
        <f t="shared" si="348"/>
        <v>1.0820000000000001</v>
      </c>
      <c r="P3775" s="6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10">
        <f t="shared" si="352"/>
        <v>42656.005173611105</v>
      </c>
      <c r="T3775" s="10">
        <f t="shared" si="353"/>
        <v>42689.088888888888</v>
      </c>
    </row>
    <row r="3776" spans="1:20" ht="42.6" hidden="1" customHeight="1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5">
        <f t="shared" si="348"/>
        <v>1</v>
      </c>
      <c r="P3776" s="6">
        <f t="shared" si="349"/>
        <v>100</v>
      </c>
      <c r="Q3776" t="str">
        <f t="shared" si="350"/>
        <v>theater</v>
      </c>
      <c r="R3776" t="str">
        <f t="shared" si="351"/>
        <v>musical</v>
      </c>
      <c r="S3776" s="10">
        <f t="shared" si="352"/>
        <v>42087.792303240742</v>
      </c>
      <c r="T3776" s="10">
        <f t="shared" si="353"/>
        <v>42103.792303240742</v>
      </c>
    </row>
    <row r="3777" spans="1:20" ht="42.6" hidden="1" customHeight="1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5">
        <f t="shared" si="348"/>
        <v>1.0024999999999999</v>
      </c>
      <c r="P3777" s="6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10">
        <f t="shared" si="352"/>
        <v>42075.942627314813</v>
      </c>
      <c r="T3777" s="10">
        <f t="shared" si="353"/>
        <v>42103.166666666672</v>
      </c>
    </row>
    <row r="3778" spans="1:20" ht="42.6" hidden="1" customHeight="1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5">
        <f t="shared" si="348"/>
        <v>1.0671250000000001</v>
      </c>
      <c r="P3778" s="6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10">
        <f t="shared" si="352"/>
        <v>41814.367800925924</v>
      </c>
      <c r="T3778" s="10">
        <f t="shared" si="353"/>
        <v>41852.041666666664</v>
      </c>
    </row>
    <row r="3779" spans="1:20" ht="42.6" hidden="1" customHeight="1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5">
        <f t="shared" ref="O3779:O3842" si="354">E3779/D3779</f>
        <v>1.4319999999999999</v>
      </c>
      <c r="P3779" s="6">
        <f t="shared" ref="P3779:P3842" si="355">E3779/L3779</f>
        <v>48.542372881355931</v>
      </c>
      <c r="Q3779" t="str">
        <f t="shared" ref="Q3779:Q3842" si="356">LEFT(N3779,(FIND("/",N3779))-1)</f>
        <v>theater</v>
      </c>
      <c r="R3779" t="str">
        <f t="shared" ref="R3779:R3842" si="357">RIGHT(N3779,LEN(N3779)-FIND("/",N3779))</f>
        <v>musical</v>
      </c>
      <c r="S3779" s="10">
        <f t="shared" ref="S3779:S3842" si="358">(((J3779/60)/60)/24)+DATE(1970,1,1)</f>
        <v>41887.111354166671</v>
      </c>
      <c r="T3779" s="10">
        <f t="shared" ref="T3779:T3842" si="359">(((I3779/60)/60)/24)+DATE(1970,1,1)</f>
        <v>41909.166666666664</v>
      </c>
    </row>
    <row r="3780" spans="1:20" ht="42.6" hidden="1" customHeight="1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5">
        <f t="shared" si="354"/>
        <v>1.0504166666666668</v>
      </c>
      <c r="P3780" s="6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10">
        <f t="shared" si="358"/>
        <v>41989.819212962961</v>
      </c>
      <c r="T3780" s="10">
        <f t="shared" si="359"/>
        <v>42049.819212962961</v>
      </c>
    </row>
    <row r="3781" spans="1:20" ht="42.6" hidden="1" customHeight="1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5">
        <f t="shared" si="354"/>
        <v>1.0398000000000001</v>
      </c>
      <c r="P3781" s="6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10">
        <f t="shared" si="358"/>
        <v>42425.735416666663</v>
      </c>
      <c r="T3781" s="10">
        <f t="shared" si="359"/>
        <v>42455.693750000006</v>
      </c>
    </row>
    <row r="3782" spans="1:20" ht="42.6" hidden="1" customHeight="1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5">
        <f t="shared" si="354"/>
        <v>1.2</v>
      </c>
      <c r="P3782" s="6">
        <f t="shared" si="355"/>
        <v>100</v>
      </c>
      <c r="Q3782" t="str">
        <f t="shared" si="356"/>
        <v>theater</v>
      </c>
      <c r="R3782" t="str">
        <f t="shared" si="357"/>
        <v>musical</v>
      </c>
      <c r="S3782" s="10">
        <f t="shared" si="358"/>
        <v>42166.219733796301</v>
      </c>
      <c r="T3782" s="10">
        <f t="shared" si="359"/>
        <v>42198.837499999994</v>
      </c>
    </row>
    <row r="3783" spans="1:20" ht="42.6" hidden="1" customHeight="1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5">
        <f t="shared" si="354"/>
        <v>1.0966666666666667</v>
      </c>
      <c r="P3783" s="6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10">
        <f t="shared" si="358"/>
        <v>41865.882928240739</v>
      </c>
      <c r="T3783" s="10">
        <f t="shared" si="359"/>
        <v>41890.882928240739</v>
      </c>
    </row>
    <row r="3784" spans="1:20" ht="42.6" hidden="1" customHeight="1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5">
        <f t="shared" si="354"/>
        <v>1.0175000000000001</v>
      </c>
      <c r="P3784" s="6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10">
        <f t="shared" si="358"/>
        <v>42546.862233796302</v>
      </c>
      <c r="T3784" s="10">
        <f t="shared" si="359"/>
        <v>42575.958333333328</v>
      </c>
    </row>
    <row r="3785" spans="1:20" ht="42.6" hidden="1" customHeight="1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5">
        <f t="shared" si="354"/>
        <v>1.2891666666666666</v>
      </c>
      <c r="P3785" s="6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10">
        <f t="shared" si="358"/>
        <v>42420.140277777777</v>
      </c>
      <c r="T3785" s="10">
        <f t="shared" si="359"/>
        <v>42444.666666666672</v>
      </c>
    </row>
    <row r="3786" spans="1:20" ht="42.6" hidden="1" customHeight="1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5">
        <f t="shared" si="354"/>
        <v>1.1499999999999999</v>
      </c>
      <c r="P3786" s="6">
        <f t="shared" si="355"/>
        <v>115</v>
      </c>
      <c r="Q3786" t="str">
        <f t="shared" si="356"/>
        <v>theater</v>
      </c>
      <c r="R3786" t="str">
        <f t="shared" si="357"/>
        <v>musical</v>
      </c>
      <c r="S3786" s="10">
        <f t="shared" si="358"/>
        <v>42531.980694444443</v>
      </c>
      <c r="T3786" s="10">
        <f t="shared" si="359"/>
        <v>42561.980694444443</v>
      </c>
    </row>
    <row r="3787" spans="1:20" ht="42.6" hidden="1" customHeight="1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5">
        <f t="shared" si="354"/>
        <v>1.5075000000000001</v>
      </c>
      <c r="P3787" s="6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10">
        <f t="shared" si="358"/>
        <v>42548.63853009259</v>
      </c>
      <c r="T3787" s="10">
        <f t="shared" si="359"/>
        <v>42584.418749999997</v>
      </c>
    </row>
    <row r="3788" spans="1:20" ht="42.6" hidden="1" customHeight="1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5">
        <f t="shared" si="354"/>
        <v>1.1096666666666666</v>
      </c>
      <c r="P3788" s="6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10">
        <f t="shared" si="358"/>
        <v>42487.037905092591</v>
      </c>
      <c r="T3788" s="10">
        <f t="shared" si="359"/>
        <v>42517.037905092591</v>
      </c>
    </row>
    <row r="3789" spans="1:20" ht="42.6" hidden="1" customHeight="1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5">
        <f t="shared" si="354"/>
        <v>1.0028571428571429</v>
      </c>
      <c r="P3789" s="6">
        <f t="shared" si="355"/>
        <v>35.1</v>
      </c>
      <c r="Q3789" t="str">
        <f t="shared" si="356"/>
        <v>theater</v>
      </c>
      <c r="R3789" t="str">
        <f t="shared" si="357"/>
        <v>musical</v>
      </c>
      <c r="S3789" s="10">
        <f t="shared" si="358"/>
        <v>42167.534791666665</v>
      </c>
      <c r="T3789" s="10">
        <f t="shared" si="359"/>
        <v>42196.165972222225</v>
      </c>
    </row>
    <row r="3790" spans="1:20" ht="42.6" customHeight="1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5">
        <f t="shared" si="354"/>
        <v>6.6666666666666671E-3</v>
      </c>
      <c r="P3790" s="6">
        <f t="shared" si="355"/>
        <v>500</v>
      </c>
      <c r="Q3790" t="str">
        <f t="shared" si="356"/>
        <v>theater</v>
      </c>
      <c r="R3790" t="str">
        <f t="shared" si="357"/>
        <v>musical</v>
      </c>
      <c r="S3790" s="10">
        <f t="shared" si="358"/>
        <v>42333.695821759262</v>
      </c>
      <c r="T3790" s="10">
        <f t="shared" si="359"/>
        <v>42361.679166666669</v>
      </c>
    </row>
    <row r="3791" spans="1:20" ht="42.6" customHeight="1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5">
        <f t="shared" si="354"/>
        <v>3.267605633802817E-2</v>
      </c>
      <c r="P3791" s="6">
        <f t="shared" si="355"/>
        <v>29</v>
      </c>
      <c r="Q3791" t="str">
        <f t="shared" si="356"/>
        <v>theater</v>
      </c>
      <c r="R3791" t="str">
        <f t="shared" si="357"/>
        <v>musical</v>
      </c>
      <c r="S3791" s="10">
        <f t="shared" si="358"/>
        <v>42138.798819444448</v>
      </c>
      <c r="T3791" s="10">
        <f t="shared" si="359"/>
        <v>42170.798819444448</v>
      </c>
    </row>
    <row r="3792" spans="1:20" ht="42.6" customHeight="1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5">
        <f t="shared" si="354"/>
        <v>0</v>
      </c>
      <c r="P3792" s="6" t="e">
        <f t="shared" si="355"/>
        <v>#DIV/0!</v>
      </c>
      <c r="Q3792" t="str">
        <f t="shared" si="356"/>
        <v>theater</v>
      </c>
      <c r="R3792" t="str">
        <f t="shared" si="357"/>
        <v>musical</v>
      </c>
      <c r="S3792" s="10">
        <f t="shared" si="358"/>
        <v>42666.666932870372</v>
      </c>
      <c r="T3792" s="10">
        <f t="shared" si="359"/>
        <v>42696.708599537036</v>
      </c>
    </row>
    <row r="3793" spans="1:20" ht="42.6" customHeight="1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5">
        <f t="shared" si="354"/>
        <v>0</v>
      </c>
      <c r="P3793" s="6" t="e">
        <f t="shared" si="355"/>
        <v>#DIV/0!</v>
      </c>
      <c r="Q3793" t="str">
        <f t="shared" si="356"/>
        <v>theater</v>
      </c>
      <c r="R3793" t="str">
        <f t="shared" si="357"/>
        <v>musical</v>
      </c>
      <c r="S3793" s="10">
        <f t="shared" si="358"/>
        <v>41766.692037037035</v>
      </c>
      <c r="T3793" s="10">
        <f t="shared" si="359"/>
        <v>41826.692037037035</v>
      </c>
    </row>
    <row r="3794" spans="1:20" ht="42.6" customHeight="1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5">
        <f t="shared" si="354"/>
        <v>2.8E-3</v>
      </c>
      <c r="P3794" s="6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0">
        <f t="shared" si="358"/>
        <v>42170.447013888886</v>
      </c>
      <c r="T3794" s="10">
        <f t="shared" si="359"/>
        <v>42200.447013888886</v>
      </c>
    </row>
    <row r="3795" spans="1:20" ht="42.6" customHeight="1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5">
        <f t="shared" si="354"/>
        <v>0.59657142857142853</v>
      </c>
      <c r="P3795" s="6">
        <f t="shared" si="355"/>
        <v>174</v>
      </c>
      <c r="Q3795" t="str">
        <f t="shared" si="356"/>
        <v>theater</v>
      </c>
      <c r="R3795" t="str">
        <f t="shared" si="357"/>
        <v>musical</v>
      </c>
      <c r="S3795" s="10">
        <f t="shared" si="358"/>
        <v>41968.938993055555</v>
      </c>
      <c r="T3795" s="10">
        <f t="shared" si="359"/>
        <v>41989.938993055555</v>
      </c>
    </row>
    <row r="3796" spans="1:20" ht="42.6" customHeight="1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5">
        <f t="shared" si="354"/>
        <v>0.01</v>
      </c>
      <c r="P3796" s="6">
        <f t="shared" si="355"/>
        <v>50</v>
      </c>
      <c r="Q3796" t="str">
        <f t="shared" si="356"/>
        <v>theater</v>
      </c>
      <c r="R3796" t="str">
        <f t="shared" si="357"/>
        <v>musical</v>
      </c>
      <c r="S3796" s="10">
        <f t="shared" si="358"/>
        <v>42132.58048611111</v>
      </c>
      <c r="T3796" s="10">
        <f t="shared" si="359"/>
        <v>42162.58048611111</v>
      </c>
    </row>
    <row r="3797" spans="1:20" ht="42.6" customHeight="1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5">
        <f t="shared" si="354"/>
        <v>1.6666666666666666E-2</v>
      </c>
      <c r="P3797" s="6">
        <f t="shared" si="355"/>
        <v>5</v>
      </c>
      <c r="Q3797" t="str">
        <f t="shared" si="356"/>
        <v>theater</v>
      </c>
      <c r="R3797" t="str">
        <f t="shared" si="357"/>
        <v>musical</v>
      </c>
      <c r="S3797" s="10">
        <f t="shared" si="358"/>
        <v>42201.436226851853</v>
      </c>
      <c r="T3797" s="10">
        <f t="shared" si="359"/>
        <v>42244.9375</v>
      </c>
    </row>
    <row r="3798" spans="1:20" ht="42.6" customHeight="1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5">
        <f t="shared" si="354"/>
        <v>4.4444444444444447E-5</v>
      </c>
      <c r="P3798" s="6">
        <f t="shared" si="355"/>
        <v>1</v>
      </c>
      <c r="Q3798" t="str">
        <f t="shared" si="356"/>
        <v>theater</v>
      </c>
      <c r="R3798" t="str">
        <f t="shared" si="357"/>
        <v>musical</v>
      </c>
      <c r="S3798" s="10">
        <f t="shared" si="358"/>
        <v>42689.029583333337</v>
      </c>
      <c r="T3798" s="10">
        <f t="shared" si="359"/>
        <v>42749.029583333337</v>
      </c>
    </row>
    <row r="3799" spans="1:20" ht="42.6" customHeight="1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5">
        <f t="shared" si="354"/>
        <v>0.89666666666666661</v>
      </c>
      <c r="P3799" s="6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0">
        <f t="shared" si="358"/>
        <v>42084.881539351853</v>
      </c>
      <c r="T3799" s="10">
        <f t="shared" si="359"/>
        <v>42114.881539351853</v>
      </c>
    </row>
    <row r="3800" spans="1:20" ht="42.6" customHeight="1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5">
        <f t="shared" si="354"/>
        <v>1.4642857142857143E-2</v>
      </c>
      <c r="P3800" s="6">
        <f t="shared" si="355"/>
        <v>205</v>
      </c>
      <c r="Q3800" t="str">
        <f t="shared" si="356"/>
        <v>theater</v>
      </c>
      <c r="R3800" t="str">
        <f t="shared" si="357"/>
        <v>musical</v>
      </c>
      <c r="S3800" s="10">
        <f t="shared" si="358"/>
        <v>41831.722777777781</v>
      </c>
      <c r="T3800" s="10">
        <f t="shared" si="359"/>
        <v>41861.722777777781</v>
      </c>
    </row>
    <row r="3801" spans="1:20" ht="42.6" customHeight="1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5">
        <f t="shared" si="354"/>
        <v>4.02E-2</v>
      </c>
      <c r="P3801" s="6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0">
        <f t="shared" si="358"/>
        <v>42410.93105324074</v>
      </c>
      <c r="T3801" s="10">
        <f t="shared" si="359"/>
        <v>42440.93105324074</v>
      </c>
    </row>
    <row r="3802" spans="1:20" ht="42.6" customHeight="1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5">
        <f t="shared" si="354"/>
        <v>4.0045454545454544E-2</v>
      </c>
      <c r="P3802" s="6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0">
        <f t="shared" si="358"/>
        <v>41982.737071759257</v>
      </c>
      <c r="T3802" s="10">
        <f t="shared" si="359"/>
        <v>42015.207638888889</v>
      </c>
    </row>
    <row r="3803" spans="1:20" ht="42.6" customHeight="1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5">
        <f t="shared" si="354"/>
        <v>8.5199999999999998E-2</v>
      </c>
      <c r="P3803" s="6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0">
        <f t="shared" si="358"/>
        <v>41975.676111111112</v>
      </c>
      <c r="T3803" s="10">
        <f t="shared" si="359"/>
        <v>42006.676111111112</v>
      </c>
    </row>
    <row r="3804" spans="1:20" ht="42.6" customHeight="1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5">
        <f t="shared" si="354"/>
        <v>0</v>
      </c>
      <c r="P3804" s="6" t="e">
        <f t="shared" si="355"/>
        <v>#DIV/0!</v>
      </c>
      <c r="Q3804" t="str">
        <f t="shared" si="356"/>
        <v>theater</v>
      </c>
      <c r="R3804" t="str">
        <f t="shared" si="357"/>
        <v>musical</v>
      </c>
      <c r="S3804" s="10">
        <f t="shared" si="358"/>
        <v>42269.126226851848</v>
      </c>
      <c r="T3804" s="10">
        <f t="shared" si="359"/>
        <v>42299.126226851848</v>
      </c>
    </row>
    <row r="3805" spans="1:20" ht="42.6" customHeight="1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5">
        <f t="shared" si="354"/>
        <v>0.19650000000000001</v>
      </c>
      <c r="P3805" s="6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0">
        <f t="shared" si="358"/>
        <v>42403.971851851849</v>
      </c>
      <c r="T3805" s="10">
        <f t="shared" si="359"/>
        <v>42433.971851851849</v>
      </c>
    </row>
    <row r="3806" spans="1:20" ht="42.6" customHeight="1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5">
        <f t="shared" si="354"/>
        <v>0</v>
      </c>
      <c r="P3806" s="6" t="e">
        <f t="shared" si="355"/>
        <v>#DIV/0!</v>
      </c>
      <c r="Q3806" t="str">
        <f t="shared" si="356"/>
        <v>theater</v>
      </c>
      <c r="R3806" t="str">
        <f t="shared" si="357"/>
        <v>musical</v>
      </c>
      <c r="S3806" s="10">
        <f t="shared" si="358"/>
        <v>42527.00953703704</v>
      </c>
      <c r="T3806" s="10">
        <f t="shared" si="359"/>
        <v>42582.291666666672</v>
      </c>
    </row>
    <row r="3807" spans="1:20" ht="42.6" customHeight="1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5">
        <f t="shared" si="354"/>
        <v>2.0000000000000002E-5</v>
      </c>
      <c r="P3807" s="6">
        <f t="shared" si="355"/>
        <v>1.5</v>
      </c>
      <c r="Q3807" t="str">
        <f t="shared" si="356"/>
        <v>theater</v>
      </c>
      <c r="R3807" t="str">
        <f t="shared" si="357"/>
        <v>musical</v>
      </c>
      <c r="S3807" s="10">
        <f t="shared" si="358"/>
        <v>41849.887037037035</v>
      </c>
      <c r="T3807" s="10">
        <f t="shared" si="359"/>
        <v>41909.887037037035</v>
      </c>
    </row>
    <row r="3808" spans="1:20" ht="42.6" customHeight="1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5">
        <f t="shared" si="354"/>
        <v>6.6666666666666664E-4</v>
      </c>
      <c r="P3808" s="6">
        <f t="shared" si="355"/>
        <v>5</v>
      </c>
      <c r="Q3808" t="str">
        <f t="shared" si="356"/>
        <v>theater</v>
      </c>
      <c r="R3808" t="str">
        <f t="shared" si="357"/>
        <v>musical</v>
      </c>
      <c r="S3808" s="10">
        <f t="shared" si="358"/>
        <v>41799.259039351848</v>
      </c>
      <c r="T3808" s="10">
        <f t="shared" si="359"/>
        <v>41819.259039351848</v>
      </c>
    </row>
    <row r="3809" spans="1:20" ht="42.6" customHeight="1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5">
        <f t="shared" si="354"/>
        <v>0.30333333333333334</v>
      </c>
      <c r="P3809" s="6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0">
        <f t="shared" si="358"/>
        <v>42090.909016203703</v>
      </c>
      <c r="T3809" s="10">
        <f t="shared" si="359"/>
        <v>42097.909016203703</v>
      </c>
    </row>
    <row r="3810" spans="1:20" ht="42.6" hidden="1" customHeight="1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5">
        <f t="shared" si="354"/>
        <v>1</v>
      </c>
      <c r="P3810" s="6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10">
        <f t="shared" si="358"/>
        <v>42059.453923611116</v>
      </c>
      <c r="T3810" s="10">
        <f t="shared" si="359"/>
        <v>42119.412256944444</v>
      </c>
    </row>
    <row r="3811" spans="1:20" ht="42.6" hidden="1" customHeight="1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5">
        <f t="shared" si="354"/>
        <v>1.0125</v>
      </c>
      <c r="P3811" s="6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10">
        <f t="shared" si="358"/>
        <v>41800.526701388888</v>
      </c>
      <c r="T3811" s="10">
        <f t="shared" si="359"/>
        <v>41850.958333333336</v>
      </c>
    </row>
    <row r="3812" spans="1:20" ht="42.6" hidden="1" customHeight="1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5">
        <f t="shared" si="354"/>
        <v>1.2173333333333334</v>
      </c>
      <c r="P3812" s="6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10">
        <f t="shared" si="358"/>
        <v>42054.849050925928</v>
      </c>
      <c r="T3812" s="10">
        <f t="shared" si="359"/>
        <v>42084.807384259257</v>
      </c>
    </row>
    <row r="3813" spans="1:20" ht="42.6" hidden="1" customHeight="1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5">
        <f t="shared" si="354"/>
        <v>3.3</v>
      </c>
      <c r="P3813" s="6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10">
        <f t="shared" si="358"/>
        <v>42487.62700231481</v>
      </c>
      <c r="T3813" s="10">
        <f t="shared" si="359"/>
        <v>42521.458333333328</v>
      </c>
    </row>
    <row r="3814" spans="1:20" ht="42.6" hidden="1" customHeight="1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5">
        <f t="shared" si="354"/>
        <v>1.0954999999999999</v>
      </c>
      <c r="P3814" s="6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10">
        <f t="shared" si="358"/>
        <v>42109.751250000001</v>
      </c>
      <c r="T3814" s="10">
        <f t="shared" si="359"/>
        <v>42156.165972222225</v>
      </c>
    </row>
    <row r="3815" spans="1:20" ht="42.6" hidden="1" customHeight="1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5">
        <f t="shared" si="354"/>
        <v>1.0095190476190474</v>
      </c>
      <c r="P3815" s="6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10">
        <f t="shared" si="358"/>
        <v>42497.275706018518</v>
      </c>
      <c r="T3815" s="10">
        <f t="shared" si="359"/>
        <v>42535.904861111107</v>
      </c>
    </row>
    <row r="3816" spans="1:20" ht="42.6" hidden="1" customHeight="1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5">
        <f t="shared" si="354"/>
        <v>1.4013333333333333</v>
      </c>
      <c r="P3816" s="6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10">
        <f t="shared" si="358"/>
        <v>42058.904074074075</v>
      </c>
      <c r="T3816" s="10">
        <f t="shared" si="359"/>
        <v>42095.165972222225</v>
      </c>
    </row>
    <row r="3817" spans="1:20" ht="42.6" hidden="1" customHeight="1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5">
        <f t="shared" si="354"/>
        <v>1.0000100000000001</v>
      </c>
      <c r="P3817" s="6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10">
        <f t="shared" si="358"/>
        <v>42207.259918981479</v>
      </c>
      <c r="T3817" s="10">
        <f t="shared" si="359"/>
        <v>42236.958333333328</v>
      </c>
    </row>
    <row r="3818" spans="1:20" ht="42.6" hidden="1" customHeight="1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5">
        <f t="shared" si="354"/>
        <v>1.19238</v>
      </c>
      <c r="P3818" s="6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10">
        <f t="shared" si="358"/>
        <v>41807.690081018518</v>
      </c>
      <c r="T3818" s="10">
        <f t="shared" si="359"/>
        <v>41837.690081018518</v>
      </c>
    </row>
    <row r="3819" spans="1:20" ht="42.6" hidden="1" customHeight="1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5">
        <f t="shared" si="354"/>
        <v>1.0725</v>
      </c>
      <c r="P3819" s="6">
        <f t="shared" si="355"/>
        <v>107.25</v>
      </c>
      <c r="Q3819" t="str">
        <f t="shared" si="356"/>
        <v>theater</v>
      </c>
      <c r="R3819" t="str">
        <f t="shared" si="357"/>
        <v>plays</v>
      </c>
      <c r="S3819" s="10">
        <f t="shared" si="358"/>
        <v>42284.69694444444</v>
      </c>
      <c r="T3819" s="10">
        <f t="shared" si="359"/>
        <v>42301.165972222225</v>
      </c>
    </row>
    <row r="3820" spans="1:20" ht="42.6" hidden="1" customHeight="1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5">
        <f t="shared" si="354"/>
        <v>2.2799999999999998</v>
      </c>
      <c r="P3820" s="6">
        <f t="shared" si="355"/>
        <v>57</v>
      </c>
      <c r="Q3820" t="str">
        <f t="shared" si="356"/>
        <v>theater</v>
      </c>
      <c r="R3820" t="str">
        <f t="shared" si="357"/>
        <v>plays</v>
      </c>
      <c r="S3820" s="10">
        <f t="shared" si="358"/>
        <v>42045.84238425926</v>
      </c>
      <c r="T3820" s="10">
        <f t="shared" si="359"/>
        <v>42075.800717592589</v>
      </c>
    </row>
    <row r="3821" spans="1:20" ht="42.6" hidden="1" customHeight="1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5">
        <f t="shared" si="354"/>
        <v>1.0640000000000001</v>
      </c>
      <c r="P3821" s="6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10">
        <f t="shared" si="358"/>
        <v>42184.209537037037</v>
      </c>
      <c r="T3821" s="10">
        <f t="shared" si="359"/>
        <v>42202.876388888893</v>
      </c>
    </row>
    <row r="3822" spans="1:20" ht="42.6" hidden="1" customHeight="1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5">
        <f t="shared" si="354"/>
        <v>1.4333333333333333</v>
      </c>
      <c r="P3822" s="6">
        <f t="shared" si="355"/>
        <v>21.5</v>
      </c>
      <c r="Q3822" t="str">
        <f t="shared" si="356"/>
        <v>theater</v>
      </c>
      <c r="R3822" t="str">
        <f t="shared" si="357"/>
        <v>plays</v>
      </c>
      <c r="S3822" s="10">
        <f t="shared" si="358"/>
        <v>42160.651817129634</v>
      </c>
      <c r="T3822" s="10">
        <f t="shared" si="359"/>
        <v>42190.651817129634</v>
      </c>
    </row>
    <row r="3823" spans="1:20" ht="42.6" hidden="1" customHeight="1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5">
        <f t="shared" si="354"/>
        <v>1.0454285714285714</v>
      </c>
      <c r="P3823" s="6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10">
        <f t="shared" si="358"/>
        <v>42341.180636574078</v>
      </c>
      <c r="T3823" s="10">
        <f t="shared" si="359"/>
        <v>42373.180636574078</v>
      </c>
    </row>
    <row r="3824" spans="1:20" ht="42.6" hidden="1" customHeight="1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5">
        <f t="shared" si="354"/>
        <v>1.1002000000000001</v>
      </c>
      <c r="P3824" s="6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10">
        <f t="shared" si="358"/>
        <v>42329.838159722218</v>
      </c>
      <c r="T3824" s="10">
        <f t="shared" si="359"/>
        <v>42388.957638888889</v>
      </c>
    </row>
    <row r="3825" spans="1:20" ht="42.6" hidden="1" customHeight="1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5">
        <f t="shared" si="354"/>
        <v>1.06</v>
      </c>
      <c r="P3825" s="6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10">
        <f t="shared" si="358"/>
        <v>42170.910231481481</v>
      </c>
      <c r="T3825" s="10">
        <f t="shared" si="359"/>
        <v>42205.165972222225</v>
      </c>
    </row>
    <row r="3826" spans="1:20" ht="42.6" hidden="1" customHeight="1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5">
        <f t="shared" si="354"/>
        <v>1.08</v>
      </c>
      <c r="P3826" s="6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10">
        <f t="shared" si="358"/>
        <v>42571.626192129625</v>
      </c>
      <c r="T3826" s="10">
        <f t="shared" si="359"/>
        <v>42583.570138888885</v>
      </c>
    </row>
    <row r="3827" spans="1:20" ht="42.6" hidden="1" customHeight="1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5">
        <f t="shared" si="354"/>
        <v>1.0542</v>
      </c>
      <c r="P3827" s="6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10">
        <f t="shared" si="358"/>
        <v>42151.069606481484</v>
      </c>
      <c r="T3827" s="10">
        <f t="shared" si="359"/>
        <v>42172.069606481484</v>
      </c>
    </row>
    <row r="3828" spans="1:20" ht="42.6" hidden="1" customHeight="1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5">
        <f t="shared" si="354"/>
        <v>1.1916666666666667</v>
      </c>
      <c r="P3828" s="6">
        <f t="shared" si="355"/>
        <v>27.5</v>
      </c>
      <c r="Q3828" t="str">
        <f t="shared" si="356"/>
        <v>theater</v>
      </c>
      <c r="R3828" t="str">
        <f t="shared" si="357"/>
        <v>plays</v>
      </c>
      <c r="S3828" s="10">
        <f t="shared" si="358"/>
        <v>42101.423541666663</v>
      </c>
      <c r="T3828" s="10">
        <f t="shared" si="359"/>
        <v>42131.423541666663</v>
      </c>
    </row>
    <row r="3829" spans="1:20" ht="42.6" hidden="1" customHeight="1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5">
        <f t="shared" si="354"/>
        <v>1.5266666666666666</v>
      </c>
      <c r="P3829" s="6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10">
        <f t="shared" si="358"/>
        <v>42034.928252314814</v>
      </c>
      <c r="T3829" s="10">
        <f t="shared" si="359"/>
        <v>42090</v>
      </c>
    </row>
    <row r="3830" spans="1:20" ht="42.6" hidden="1" customHeight="1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5">
        <f t="shared" si="354"/>
        <v>1</v>
      </c>
      <c r="P3830" s="6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10">
        <f t="shared" si="358"/>
        <v>41944.527627314819</v>
      </c>
      <c r="T3830" s="10">
        <f t="shared" si="359"/>
        <v>42004.569293981483</v>
      </c>
    </row>
    <row r="3831" spans="1:20" ht="42.6" hidden="1" customHeight="1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5">
        <f t="shared" si="354"/>
        <v>1.002</v>
      </c>
      <c r="P3831" s="6">
        <f t="shared" si="355"/>
        <v>62.625</v>
      </c>
      <c r="Q3831" t="str">
        <f t="shared" si="356"/>
        <v>theater</v>
      </c>
      <c r="R3831" t="str">
        <f t="shared" si="357"/>
        <v>plays</v>
      </c>
      <c r="S3831" s="10">
        <f t="shared" si="358"/>
        <v>42593.865405092598</v>
      </c>
      <c r="T3831" s="10">
        <f t="shared" si="359"/>
        <v>42613.865405092598</v>
      </c>
    </row>
    <row r="3832" spans="1:20" ht="42.6" hidden="1" customHeight="1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5">
        <f t="shared" si="354"/>
        <v>2.25</v>
      </c>
      <c r="P3832" s="6">
        <f t="shared" si="355"/>
        <v>75</v>
      </c>
      <c r="Q3832" t="str">
        <f t="shared" si="356"/>
        <v>theater</v>
      </c>
      <c r="R3832" t="str">
        <f t="shared" si="357"/>
        <v>plays</v>
      </c>
      <c r="S3832" s="10">
        <f t="shared" si="358"/>
        <v>42503.740868055553</v>
      </c>
      <c r="T3832" s="10">
        <f t="shared" si="359"/>
        <v>42517.740868055553</v>
      </c>
    </row>
    <row r="3833" spans="1:20" ht="42.6" hidden="1" customHeight="1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5">
        <f t="shared" si="354"/>
        <v>1.0602199999999999</v>
      </c>
      <c r="P3833" s="6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10">
        <f t="shared" si="358"/>
        <v>41927.848900462966</v>
      </c>
      <c r="T3833" s="10">
        <f t="shared" si="359"/>
        <v>41948.890567129631</v>
      </c>
    </row>
    <row r="3834" spans="1:20" ht="42.6" hidden="1" customHeight="1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5">
        <f t="shared" si="354"/>
        <v>1.0466666666666666</v>
      </c>
      <c r="P3834" s="6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10">
        <f t="shared" si="358"/>
        <v>42375.114988425921</v>
      </c>
      <c r="T3834" s="10">
        <f t="shared" si="359"/>
        <v>42420.114988425921</v>
      </c>
    </row>
    <row r="3835" spans="1:20" ht="42.6" hidden="1" customHeight="1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5">
        <f t="shared" si="354"/>
        <v>1.1666666666666667</v>
      </c>
      <c r="P3835" s="6">
        <f t="shared" si="355"/>
        <v>70</v>
      </c>
      <c r="Q3835" t="str">
        <f t="shared" si="356"/>
        <v>theater</v>
      </c>
      <c r="R3835" t="str">
        <f t="shared" si="357"/>
        <v>plays</v>
      </c>
      <c r="S3835" s="10">
        <f t="shared" si="358"/>
        <v>41963.872361111105</v>
      </c>
      <c r="T3835" s="10">
        <f t="shared" si="359"/>
        <v>41974.797916666663</v>
      </c>
    </row>
    <row r="3836" spans="1:20" ht="42.6" hidden="1" customHeight="1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5">
        <f t="shared" si="354"/>
        <v>1.0903333333333334</v>
      </c>
      <c r="P3836" s="6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10">
        <f t="shared" si="358"/>
        <v>42143.445219907408</v>
      </c>
      <c r="T3836" s="10">
        <f t="shared" si="359"/>
        <v>42173.445219907408</v>
      </c>
    </row>
    <row r="3837" spans="1:20" ht="42.6" hidden="1" customHeight="1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5">
        <f t="shared" si="354"/>
        <v>1.6</v>
      </c>
      <c r="P3837" s="6">
        <f t="shared" si="355"/>
        <v>40</v>
      </c>
      <c r="Q3837" t="str">
        <f t="shared" si="356"/>
        <v>theater</v>
      </c>
      <c r="R3837" t="str">
        <f t="shared" si="357"/>
        <v>plays</v>
      </c>
      <c r="S3837" s="10">
        <f t="shared" si="358"/>
        <v>42460.94222222222</v>
      </c>
      <c r="T3837" s="10">
        <f t="shared" si="359"/>
        <v>42481.94222222222</v>
      </c>
    </row>
    <row r="3838" spans="1:20" ht="42.6" hidden="1" customHeight="1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5">
        <f t="shared" si="354"/>
        <v>1.125</v>
      </c>
      <c r="P3838" s="6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10">
        <f t="shared" si="358"/>
        <v>42553.926527777774</v>
      </c>
      <c r="T3838" s="10">
        <f t="shared" si="359"/>
        <v>42585.172916666663</v>
      </c>
    </row>
    <row r="3839" spans="1:20" ht="42.6" hidden="1" customHeight="1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5">
        <f t="shared" si="354"/>
        <v>1.0209999999999999</v>
      </c>
      <c r="P3839" s="6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10">
        <f t="shared" si="358"/>
        <v>42152.765717592592</v>
      </c>
      <c r="T3839" s="10">
        <f t="shared" si="359"/>
        <v>42188.765717592592</v>
      </c>
    </row>
    <row r="3840" spans="1:20" ht="42.6" hidden="1" customHeight="1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5">
        <f t="shared" si="354"/>
        <v>1.00824</v>
      </c>
      <c r="P3840" s="6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10">
        <f t="shared" si="358"/>
        <v>42116.710752314815</v>
      </c>
      <c r="T3840" s="10">
        <f t="shared" si="359"/>
        <v>42146.710752314815</v>
      </c>
    </row>
    <row r="3841" spans="1:20" ht="42.6" hidden="1" customHeight="1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5">
        <f t="shared" si="354"/>
        <v>1.0125</v>
      </c>
      <c r="P3841" s="6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10">
        <f t="shared" si="358"/>
        <v>42155.142638888887</v>
      </c>
      <c r="T3841" s="10">
        <f t="shared" si="359"/>
        <v>42215.142638888887</v>
      </c>
    </row>
    <row r="3842" spans="1:20" ht="42.6" hidden="1" customHeight="1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5">
        <f t="shared" si="354"/>
        <v>65</v>
      </c>
      <c r="P3842" s="6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10">
        <f t="shared" si="358"/>
        <v>42432.701724537037</v>
      </c>
      <c r="T3842" s="10">
        <f t="shared" si="359"/>
        <v>42457.660057870366</v>
      </c>
    </row>
    <row r="3843" spans="1:20" ht="42.6" customHeight="1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5">
        <f t="shared" ref="O3843:O3906" si="360">E3843/D3843</f>
        <v>8.72E-2</v>
      </c>
      <c r="P3843" s="6">
        <f t="shared" ref="P3843:P3906" si="361">E3843/L3843</f>
        <v>25.647058823529413</v>
      </c>
      <c r="Q3843" t="str">
        <f t="shared" ref="Q3843:Q3906" si="362">LEFT(N3843,(FIND("/",N3843))-1)</f>
        <v>theater</v>
      </c>
      <c r="R3843" t="str">
        <f t="shared" ref="R3843:R3906" si="363">RIGHT(N3843,LEN(N3843)-FIND("/",N3843))</f>
        <v>plays</v>
      </c>
      <c r="S3843" s="10">
        <f t="shared" ref="S3843:S3906" si="364">(((J3843/60)/60)/24)+DATE(1970,1,1)</f>
        <v>41780.785729166666</v>
      </c>
      <c r="T3843" s="10">
        <f t="shared" ref="T3843:T3906" si="365">(((I3843/60)/60)/24)+DATE(1970,1,1)</f>
        <v>41840.785729166666</v>
      </c>
    </row>
    <row r="3844" spans="1:20" ht="42.6" customHeight="1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5">
        <f t="shared" si="360"/>
        <v>0.21940000000000001</v>
      </c>
      <c r="P3844" s="6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0">
        <f t="shared" si="364"/>
        <v>41740.493657407409</v>
      </c>
      <c r="T3844" s="10">
        <f t="shared" si="365"/>
        <v>41770.493657407409</v>
      </c>
    </row>
    <row r="3845" spans="1:20" ht="42.6" customHeight="1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5">
        <f t="shared" si="360"/>
        <v>0.21299999999999999</v>
      </c>
      <c r="P3845" s="6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0">
        <f t="shared" si="364"/>
        <v>41766.072500000002</v>
      </c>
      <c r="T3845" s="10">
        <f t="shared" si="365"/>
        <v>41791.072500000002</v>
      </c>
    </row>
    <row r="3846" spans="1:20" ht="42.6" customHeight="1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5">
        <f t="shared" si="360"/>
        <v>0.41489795918367345</v>
      </c>
      <c r="P3846" s="6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0">
        <f t="shared" si="364"/>
        <v>41766.617291666669</v>
      </c>
      <c r="T3846" s="10">
        <f t="shared" si="365"/>
        <v>41793.290972222225</v>
      </c>
    </row>
    <row r="3847" spans="1:20" ht="42.6" customHeight="1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5">
        <f t="shared" si="360"/>
        <v>2.1049999999999999E-2</v>
      </c>
      <c r="P3847" s="6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0">
        <f t="shared" si="364"/>
        <v>42248.627013888887</v>
      </c>
      <c r="T3847" s="10">
        <f t="shared" si="365"/>
        <v>42278.627013888887</v>
      </c>
    </row>
    <row r="3848" spans="1:20" ht="42.6" customHeight="1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5">
        <f t="shared" si="360"/>
        <v>2.7E-2</v>
      </c>
      <c r="P3848" s="6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0">
        <f t="shared" si="364"/>
        <v>41885.221550925926</v>
      </c>
      <c r="T3848" s="10">
        <f t="shared" si="365"/>
        <v>41916.290972222225</v>
      </c>
    </row>
    <row r="3849" spans="1:20" ht="42.6" customHeight="1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5">
        <f t="shared" si="360"/>
        <v>0.16161904761904761</v>
      </c>
      <c r="P3849" s="6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0">
        <f t="shared" si="364"/>
        <v>42159.224432870367</v>
      </c>
      <c r="T3849" s="10">
        <f t="shared" si="365"/>
        <v>42204.224432870367</v>
      </c>
    </row>
    <row r="3850" spans="1:20" ht="42.6" customHeight="1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5">
        <f t="shared" si="360"/>
        <v>0.16376923076923078</v>
      </c>
      <c r="P3850" s="6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0">
        <f t="shared" si="364"/>
        <v>42265.817002314812</v>
      </c>
      <c r="T3850" s="10">
        <f t="shared" si="365"/>
        <v>42295.817002314812</v>
      </c>
    </row>
    <row r="3851" spans="1:20" ht="42.6" customHeight="1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5">
        <f t="shared" si="360"/>
        <v>7.0433333333333334E-2</v>
      </c>
      <c r="P3851" s="6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0">
        <f t="shared" si="364"/>
        <v>42136.767175925925</v>
      </c>
      <c r="T3851" s="10">
        <f t="shared" si="365"/>
        <v>42166.767175925925</v>
      </c>
    </row>
    <row r="3852" spans="1:20" ht="42.6" customHeight="1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5">
        <f t="shared" si="360"/>
        <v>3.7999999999999999E-2</v>
      </c>
      <c r="P3852" s="6">
        <f t="shared" si="361"/>
        <v>9.5</v>
      </c>
      <c r="Q3852" t="str">
        <f t="shared" si="362"/>
        <v>theater</v>
      </c>
      <c r="R3852" t="str">
        <f t="shared" si="363"/>
        <v>plays</v>
      </c>
      <c r="S3852" s="10">
        <f t="shared" si="364"/>
        <v>41975.124340277776</v>
      </c>
      <c r="T3852" s="10">
        <f t="shared" si="365"/>
        <v>42005.124340277776</v>
      </c>
    </row>
    <row r="3853" spans="1:20" ht="42.6" customHeight="1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5">
        <f t="shared" si="360"/>
        <v>0.34079999999999999</v>
      </c>
      <c r="P3853" s="6">
        <f t="shared" si="361"/>
        <v>35.5</v>
      </c>
      <c r="Q3853" t="str">
        <f t="shared" si="362"/>
        <v>theater</v>
      </c>
      <c r="R3853" t="str">
        <f t="shared" si="363"/>
        <v>plays</v>
      </c>
      <c r="S3853" s="10">
        <f t="shared" si="364"/>
        <v>42172.439571759256</v>
      </c>
      <c r="T3853" s="10">
        <f t="shared" si="365"/>
        <v>42202.439571759256</v>
      </c>
    </row>
    <row r="3854" spans="1:20" ht="42.6" customHeight="1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5">
        <f t="shared" si="360"/>
        <v>2E-3</v>
      </c>
      <c r="P3854" s="6">
        <f t="shared" si="361"/>
        <v>10</v>
      </c>
      <c r="Q3854" t="str">
        <f t="shared" si="362"/>
        <v>theater</v>
      </c>
      <c r="R3854" t="str">
        <f t="shared" si="363"/>
        <v>plays</v>
      </c>
      <c r="S3854" s="10">
        <f t="shared" si="364"/>
        <v>42065.190694444449</v>
      </c>
      <c r="T3854" s="10">
        <f t="shared" si="365"/>
        <v>42090.149027777778</v>
      </c>
    </row>
    <row r="3855" spans="1:20" ht="42.6" customHeight="1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5">
        <f t="shared" si="360"/>
        <v>2.5999999999999998E-4</v>
      </c>
      <c r="P3855" s="6">
        <f t="shared" si="361"/>
        <v>13</v>
      </c>
      <c r="Q3855" t="str">
        <f t="shared" si="362"/>
        <v>theater</v>
      </c>
      <c r="R3855" t="str">
        <f t="shared" si="363"/>
        <v>plays</v>
      </c>
      <c r="S3855" s="10">
        <f t="shared" si="364"/>
        <v>41848.84002314815</v>
      </c>
      <c r="T3855" s="10">
        <f t="shared" si="365"/>
        <v>41883.84002314815</v>
      </c>
    </row>
    <row r="3856" spans="1:20" ht="42.6" customHeight="1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5">
        <f t="shared" si="360"/>
        <v>0.16254545454545455</v>
      </c>
      <c r="P3856" s="6">
        <f t="shared" si="361"/>
        <v>89.4</v>
      </c>
      <c r="Q3856" t="str">
        <f t="shared" si="362"/>
        <v>theater</v>
      </c>
      <c r="R3856" t="str">
        <f t="shared" si="363"/>
        <v>plays</v>
      </c>
      <c r="S3856" s="10">
        <f t="shared" si="364"/>
        <v>42103.884930555556</v>
      </c>
      <c r="T3856" s="10">
        <f t="shared" si="365"/>
        <v>42133.884930555556</v>
      </c>
    </row>
    <row r="3857" spans="1:20" ht="42.6" customHeight="1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5">
        <f t="shared" si="360"/>
        <v>2.5000000000000001E-2</v>
      </c>
      <c r="P3857" s="6">
        <f t="shared" si="361"/>
        <v>25</v>
      </c>
      <c r="Q3857" t="str">
        <f t="shared" si="362"/>
        <v>theater</v>
      </c>
      <c r="R3857" t="str">
        <f t="shared" si="363"/>
        <v>plays</v>
      </c>
      <c r="S3857" s="10">
        <f t="shared" si="364"/>
        <v>42059.970729166671</v>
      </c>
      <c r="T3857" s="10">
        <f t="shared" si="365"/>
        <v>42089.929062499999</v>
      </c>
    </row>
    <row r="3858" spans="1:20" ht="42.6" customHeight="1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5">
        <f t="shared" si="360"/>
        <v>2.0000000000000001E-4</v>
      </c>
      <c r="P3858" s="6">
        <f t="shared" si="361"/>
        <v>1</v>
      </c>
      <c r="Q3858" t="str">
        <f t="shared" si="362"/>
        <v>theater</v>
      </c>
      <c r="R3858" t="str">
        <f t="shared" si="363"/>
        <v>plays</v>
      </c>
      <c r="S3858" s="10">
        <f t="shared" si="364"/>
        <v>42041.743090277778</v>
      </c>
      <c r="T3858" s="10">
        <f t="shared" si="365"/>
        <v>42071.701423611114</v>
      </c>
    </row>
    <row r="3859" spans="1:20" ht="42.6" customHeight="1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5">
        <f t="shared" si="360"/>
        <v>5.1999999999999998E-2</v>
      </c>
      <c r="P3859" s="6">
        <f t="shared" si="361"/>
        <v>65</v>
      </c>
      <c r="Q3859" t="str">
        <f t="shared" si="362"/>
        <v>theater</v>
      </c>
      <c r="R3859" t="str">
        <f t="shared" si="363"/>
        <v>plays</v>
      </c>
      <c r="S3859" s="10">
        <f t="shared" si="364"/>
        <v>41829.73715277778</v>
      </c>
      <c r="T3859" s="10">
        <f t="shared" si="365"/>
        <v>41852.716666666667</v>
      </c>
    </row>
    <row r="3860" spans="1:20" ht="42.6" customHeight="1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5">
        <f t="shared" si="360"/>
        <v>0.02</v>
      </c>
      <c r="P3860" s="6">
        <f t="shared" si="361"/>
        <v>10</v>
      </c>
      <c r="Q3860" t="str">
        <f t="shared" si="362"/>
        <v>theater</v>
      </c>
      <c r="R3860" t="str">
        <f t="shared" si="363"/>
        <v>plays</v>
      </c>
      <c r="S3860" s="10">
        <f t="shared" si="364"/>
        <v>42128.431064814817</v>
      </c>
      <c r="T3860" s="10">
        <f t="shared" si="365"/>
        <v>42146.875</v>
      </c>
    </row>
    <row r="3861" spans="1:20" ht="42.6" customHeight="1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5">
        <f t="shared" si="360"/>
        <v>4.0000000000000002E-4</v>
      </c>
      <c r="P3861" s="6">
        <f t="shared" si="361"/>
        <v>1</v>
      </c>
      <c r="Q3861" t="str">
        <f t="shared" si="362"/>
        <v>theater</v>
      </c>
      <c r="R3861" t="str">
        <f t="shared" si="363"/>
        <v>plays</v>
      </c>
      <c r="S3861" s="10">
        <f t="shared" si="364"/>
        <v>41789.893599537041</v>
      </c>
      <c r="T3861" s="10">
        <f t="shared" si="365"/>
        <v>41815.875</v>
      </c>
    </row>
    <row r="3862" spans="1:20" ht="42.6" customHeight="1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5">
        <f t="shared" si="360"/>
        <v>0.17666666666666667</v>
      </c>
      <c r="P3862" s="6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0">
        <f t="shared" si="364"/>
        <v>41833.660995370366</v>
      </c>
      <c r="T3862" s="10">
        <f t="shared" si="365"/>
        <v>41863.660995370366</v>
      </c>
    </row>
    <row r="3863" spans="1:20" ht="42.6" customHeight="1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5">
        <f t="shared" si="360"/>
        <v>0.05</v>
      </c>
      <c r="P3863" s="6">
        <f t="shared" si="361"/>
        <v>100</v>
      </c>
      <c r="Q3863" t="str">
        <f t="shared" si="362"/>
        <v>theater</v>
      </c>
      <c r="R3863" t="str">
        <f t="shared" si="363"/>
        <v>plays</v>
      </c>
      <c r="S3863" s="10">
        <f t="shared" si="364"/>
        <v>41914.590011574073</v>
      </c>
      <c r="T3863" s="10">
        <f t="shared" si="365"/>
        <v>41955.907638888893</v>
      </c>
    </row>
    <row r="3864" spans="1:20" ht="42.6" customHeight="1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5">
        <f t="shared" si="360"/>
        <v>1.3333333333333334E-4</v>
      </c>
      <c r="P3864" s="6">
        <f t="shared" si="361"/>
        <v>1</v>
      </c>
      <c r="Q3864" t="str">
        <f t="shared" si="362"/>
        <v>theater</v>
      </c>
      <c r="R3864" t="str">
        <f t="shared" si="363"/>
        <v>plays</v>
      </c>
      <c r="S3864" s="10">
        <f t="shared" si="364"/>
        <v>42611.261064814811</v>
      </c>
      <c r="T3864" s="10">
        <f t="shared" si="365"/>
        <v>42625.707638888889</v>
      </c>
    </row>
    <row r="3865" spans="1:20" ht="42.6" customHeight="1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5">
        <f t="shared" si="360"/>
        <v>0</v>
      </c>
      <c r="P3865" s="6" t="e">
        <f t="shared" si="361"/>
        <v>#DIV/0!</v>
      </c>
      <c r="Q3865" t="str">
        <f t="shared" si="362"/>
        <v>theater</v>
      </c>
      <c r="R3865" t="str">
        <f t="shared" si="363"/>
        <v>plays</v>
      </c>
      <c r="S3865" s="10">
        <f t="shared" si="364"/>
        <v>42253.633159722223</v>
      </c>
      <c r="T3865" s="10">
        <f t="shared" si="365"/>
        <v>42313.674826388888</v>
      </c>
    </row>
    <row r="3866" spans="1:20" ht="42.6" customHeight="1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5">
        <f t="shared" si="360"/>
        <v>1.2E-2</v>
      </c>
      <c r="P3866" s="6">
        <f t="shared" si="361"/>
        <v>20</v>
      </c>
      <c r="Q3866" t="str">
        <f t="shared" si="362"/>
        <v>theater</v>
      </c>
      <c r="R3866" t="str">
        <f t="shared" si="363"/>
        <v>plays</v>
      </c>
      <c r="S3866" s="10">
        <f t="shared" si="364"/>
        <v>42295.891828703709</v>
      </c>
      <c r="T3866" s="10">
        <f t="shared" si="365"/>
        <v>42325.933495370366</v>
      </c>
    </row>
    <row r="3867" spans="1:20" ht="42.6" customHeight="1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5">
        <f t="shared" si="360"/>
        <v>0.26937422295897223</v>
      </c>
      <c r="P3867" s="6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0">
        <f t="shared" si="364"/>
        <v>41841.651597222226</v>
      </c>
      <c r="T3867" s="10">
        <f t="shared" si="365"/>
        <v>41881.229166666664</v>
      </c>
    </row>
    <row r="3868" spans="1:20" ht="42.6" customHeight="1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5">
        <f t="shared" si="360"/>
        <v>5.4999999999999997E-3</v>
      </c>
      <c r="P3868" s="6">
        <f t="shared" si="361"/>
        <v>5.5</v>
      </c>
      <c r="Q3868" t="str">
        <f t="shared" si="362"/>
        <v>theater</v>
      </c>
      <c r="R3868" t="str">
        <f t="shared" si="363"/>
        <v>plays</v>
      </c>
      <c r="S3868" s="10">
        <f t="shared" si="364"/>
        <v>42402.947002314817</v>
      </c>
      <c r="T3868" s="10">
        <f t="shared" si="365"/>
        <v>42452.145138888889</v>
      </c>
    </row>
    <row r="3869" spans="1:20" ht="42.6" customHeight="1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5">
        <f t="shared" si="360"/>
        <v>0.1255</v>
      </c>
      <c r="P3869" s="6">
        <f t="shared" si="361"/>
        <v>50.2</v>
      </c>
      <c r="Q3869" t="str">
        <f t="shared" si="362"/>
        <v>theater</v>
      </c>
      <c r="R3869" t="str">
        <f t="shared" si="363"/>
        <v>plays</v>
      </c>
      <c r="S3869" s="10">
        <f t="shared" si="364"/>
        <v>42509.814108796301</v>
      </c>
      <c r="T3869" s="10">
        <f t="shared" si="365"/>
        <v>42539.814108796301</v>
      </c>
    </row>
    <row r="3870" spans="1:20" ht="42.6" hidden="1" customHeight="1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5">
        <f t="shared" si="360"/>
        <v>2E-3</v>
      </c>
      <c r="P3870" s="6">
        <f t="shared" si="361"/>
        <v>10</v>
      </c>
      <c r="Q3870" t="str">
        <f t="shared" si="362"/>
        <v>theater</v>
      </c>
      <c r="R3870" t="str">
        <f t="shared" si="363"/>
        <v>musical</v>
      </c>
      <c r="S3870" s="10">
        <f t="shared" si="364"/>
        <v>41865.659780092588</v>
      </c>
      <c r="T3870" s="10">
        <f t="shared" si="365"/>
        <v>41890.659780092588</v>
      </c>
    </row>
    <row r="3871" spans="1:20" ht="42.6" hidden="1" customHeight="1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5">
        <f t="shared" si="360"/>
        <v>3.44748684310884E-2</v>
      </c>
      <c r="P3871" s="6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0">
        <f t="shared" si="364"/>
        <v>42047.724444444444</v>
      </c>
      <c r="T3871" s="10">
        <f t="shared" si="365"/>
        <v>42077.132638888885</v>
      </c>
    </row>
    <row r="3872" spans="1:20" ht="42.6" hidden="1" customHeight="1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5">
        <f t="shared" si="360"/>
        <v>0.15</v>
      </c>
      <c r="P3872" s="6">
        <f t="shared" si="361"/>
        <v>150</v>
      </c>
      <c r="Q3872" t="str">
        <f t="shared" si="362"/>
        <v>theater</v>
      </c>
      <c r="R3872" t="str">
        <f t="shared" si="363"/>
        <v>musical</v>
      </c>
      <c r="S3872" s="10">
        <f t="shared" si="364"/>
        <v>41793.17219907407</v>
      </c>
      <c r="T3872" s="10">
        <f t="shared" si="365"/>
        <v>41823.17219907407</v>
      </c>
    </row>
    <row r="3873" spans="1:20" ht="42.6" hidden="1" customHeight="1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5">
        <f t="shared" si="360"/>
        <v>2.6666666666666668E-2</v>
      </c>
      <c r="P3873" s="6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0">
        <f t="shared" si="364"/>
        <v>42763.780671296292</v>
      </c>
      <c r="T3873" s="10">
        <f t="shared" si="365"/>
        <v>42823.739004629635</v>
      </c>
    </row>
    <row r="3874" spans="1:20" ht="42.6" hidden="1" customHeight="1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5">
        <f t="shared" si="360"/>
        <v>0</v>
      </c>
      <c r="P3874" s="6" t="e">
        <f t="shared" si="361"/>
        <v>#DIV/0!</v>
      </c>
      <c r="Q3874" t="str">
        <f t="shared" si="362"/>
        <v>theater</v>
      </c>
      <c r="R3874" t="str">
        <f t="shared" si="363"/>
        <v>musical</v>
      </c>
      <c r="S3874" s="10">
        <f t="shared" si="364"/>
        <v>42180.145787037036</v>
      </c>
      <c r="T3874" s="10">
        <f t="shared" si="365"/>
        <v>42230.145787037036</v>
      </c>
    </row>
    <row r="3875" spans="1:20" ht="42.6" hidden="1" customHeight="1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5">
        <f t="shared" si="360"/>
        <v>0</v>
      </c>
      <c r="P3875" s="6" t="e">
        <f t="shared" si="361"/>
        <v>#DIV/0!</v>
      </c>
      <c r="Q3875" t="str">
        <f t="shared" si="362"/>
        <v>theater</v>
      </c>
      <c r="R3875" t="str">
        <f t="shared" si="363"/>
        <v>musical</v>
      </c>
      <c r="S3875" s="10">
        <f t="shared" si="364"/>
        <v>42255.696006944447</v>
      </c>
      <c r="T3875" s="10">
        <f t="shared" si="365"/>
        <v>42285.696006944447</v>
      </c>
    </row>
    <row r="3876" spans="1:20" ht="42.6" hidden="1" customHeight="1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5">
        <f t="shared" si="360"/>
        <v>0</v>
      </c>
      <c r="P3876" s="6" t="e">
        <f t="shared" si="361"/>
        <v>#DIV/0!</v>
      </c>
      <c r="Q3876" t="str">
        <f t="shared" si="362"/>
        <v>theater</v>
      </c>
      <c r="R3876" t="str">
        <f t="shared" si="363"/>
        <v>musical</v>
      </c>
      <c r="S3876" s="10">
        <f t="shared" si="364"/>
        <v>42007.016458333332</v>
      </c>
      <c r="T3876" s="10">
        <f t="shared" si="365"/>
        <v>42028.041666666672</v>
      </c>
    </row>
    <row r="3877" spans="1:20" ht="42.6" hidden="1" customHeight="1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5">
        <f t="shared" si="360"/>
        <v>0</v>
      </c>
      <c r="P3877" s="6" t="e">
        <f t="shared" si="361"/>
        <v>#DIV/0!</v>
      </c>
      <c r="Q3877" t="str">
        <f t="shared" si="362"/>
        <v>theater</v>
      </c>
      <c r="R3877" t="str">
        <f t="shared" si="363"/>
        <v>musical</v>
      </c>
      <c r="S3877" s="10">
        <f t="shared" si="364"/>
        <v>42615.346817129626</v>
      </c>
      <c r="T3877" s="10">
        <f t="shared" si="365"/>
        <v>42616.416666666672</v>
      </c>
    </row>
    <row r="3878" spans="1:20" ht="42.6" hidden="1" customHeight="1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5">
        <f t="shared" si="360"/>
        <v>0.52794871794871789</v>
      </c>
      <c r="P3878" s="6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0">
        <f t="shared" si="364"/>
        <v>42372.624166666668</v>
      </c>
      <c r="T3878" s="10">
        <f t="shared" si="365"/>
        <v>42402.624166666668</v>
      </c>
    </row>
    <row r="3879" spans="1:20" ht="42.6" hidden="1" customHeight="1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5">
        <f t="shared" si="360"/>
        <v>4.9639999999999997E-2</v>
      </c>
      <c r="P3879" s="6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0">
        <f t="shared" si="364"/>
        <v>42682.67768518519</v>
      </c>
      <c r="T3879" s="10">
        <f t="shared" si="365"/>
        <v>42712.67768518519</v>
      </c>
    </row>
    <row r="3880" spans="1:20" ht="42.6" hidden="1" customHeight="1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5">
        <f t="shared" si="360"/>
        <v>5.5555555555555556E-4</v>
      </c>
      <c r="P3880" s="6">
        <f t="shared" si="361"/>
        <v>10</v>
      </c>
      <c r="Q3880" t="str">
        <f t="shared" si="362"/>
        <v>theater</v>
      </c>
      <c r="R3880" t="str">
        <f t="shared" si="363"/>
        <v>musical</v>
      </c>
      <c r="S3880" s="10">
        <f t="shared" si="364"/>
        <v>42154.818819444445</v>
      </c>
      <c r="T3880" s="10">
        <f t="shared" si="365"/>
        <v>42185.165972222225</v>
      </c>
    </row>
    <row r="3881" spans="1:20" ht="42.6" hidden="1" customHeight="1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5">
        <f t="shared" si="360"/>
        <v>0</v>
      </c>
      <c r="P3881" s="6" t="e">
        <f t="shared" si="361"/>
        <v>#DIV/0!</v>
      </c>
      <c r="Q3881" t="str">
        <f t="shared" si="362"/>
        <v>theater</v>
      </c>
      <c r="R3881" t="str">
        <f t="shared" si="363"/>
        <v>musical</v>
      </c>
      <c r="S3881" s="10">
        <f t="shared" si="364"/>
        <v>41999.861064814817</v>
      </c>
      <c r="T3881" s="10">
        <f t="shared" si="365"/>
        <v>42029.861064814817</v>
      </c>
    </row>
    <row r="3882" spans="1:20" ht="42.6" hidden="1" customHeight="1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5">
        <f t="shared" si="360"/>
        <v>0.13066666666666665</v>
      </c>
      <c r="P3882" s="6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0">
        <f t="shared" si="364"/>
        <v>41815.815046296295</v>
      </c>
      <c r="T3882" s="10">
        <f t="shared" si="365"/>
        <v>41850.958333333336</v>
      </c>
    </row>
    <row r="3883" spans="1:20" ht="42.6" hidden="1" customHeight="1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5">
        <f t="shared" si="360"/>
        <v>0.05</v>
      </c>
      <c r="P3883" s="6">
        <f t="shared" si="361"/>
        <v>25</v>
      </c>
      <c r="Q3883" t="str">
        <f t="shared" si="362"/>
        <v>theater</v>
      </c>
      <c r="R3883" t="str">
        <f t="shared" si="363"/>
        <v>musical</v>
      </c>
      <c r="S3883" s="10">
        <f t="shared" si="364"/>
        <v>42756.018506944441</v>
      </c>
      <c r="T3883" s="10">
        <f t="shared" si="365"/>
        <v>42786.018506944441</v>
      </c>
    </row>
    <row r="3884" spans="1:20" ht="42.6" hidden="1" customHeight="1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5">
        <f t="shared" si="360"/>
        <v>0</v>
      </c>
      <c r="P3884" s="6" t="e">
        <f t="shared" si="361"/>
        <v>#DIV/0!</v>
      </c>
      <c r="Q3884" t="str">
        <f t="shared" si="362"/>
        <v>theater</v>
      </c>
      <c r="R3884" t="str">
        <f t="shared" si="363"/>
        <v>musical</v>
      </c>
      <c r="S3884" s="10">
        <f t="shared" si="364"/>
        <v>42373.983449074076</v>
      </c>
      <c r="T3884" s="10">
        <f t="shared" si="365"/>
        <v>42400.960416666669</v>
      </c>
    </row>
    <row r="3885" spans="1:20" ht="42.6" hidden="1" customHeight="1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5">
        <f t="shared" si="360"/>
        <v>0</v>
      </c>
      <c r="P3885" s="6" t="e">
        <f t="shared" si="361"/>
        <v>#DIV/0!</v>
      </c>
      <c r="Q3885" t="str">
        <f t="shared" si="362"/>
        <v>theater</v>
      </c>
      <c r="R3885" t="str">
        <f t="shared" si="363"/>
        <v>musical</v>
      </c>
      <c r="S3885" s="10">
        <f t="shared" si="364"/>
        <v>41854.602650462963</v>
      </c>
      <c r="T3885" s="10">
        <f t="shared" si="365"/>
        <v>41884.602650462963</v>
      </c>
    </row>
    <row r="3886" spans="1:20" ht="42.6" hidden="1" customHeight="1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5">
        <f t="shared" si="360"/>
        <v>0</v>
      </c>
      <c r="P3886" s="6" t="e">
        <f t="shared" si="361"/>
        <v>#DIV/0!</v>
      </c>
      <c r="Q3886" t="str">
        <f t="shared" si="362"/>
        <v>theater</v>
      </c>
      <c r="R3886" t="str">
        <f t="shared" si="363"/>
        <v>musical</v>
      </c>
      <c r="S3886" s="10">
        <f t="shared" si="364"/>
        <v>42065.791574074072</v>
      </c>
      <c r="T3886" s="10">
        <f t="shared" si="365"/>
        <v>42090.749907407408</v>
      </c>
    </row>
    <row r="3887" spans="1:20" ht="42.6" hidden="1" customHeight="1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5">
        <f t="shared" si="360"/>
        <v>0</v>
      </c>
      <c r="P3887" s="6" t="e">
        <f t="shared" si="361"/>
        <v>#DIV/0!</v>
      </c>
      <c r="Q3887" t="str">
        <f t="shared" si="362"/>
        <v>theater</v>
      </c>
      <c r="R3887" t="str">
        <f t="shared" si="363"/>
        <v>musical</v>
      </c>
      <c r="S3887" s="10">
        <f t="shared" si="364"/>
        <v>42469.951284722221</v>
      </c>
      <c r="T3887" s="10">
        <f t="shared" si="365"/>
        <v>42499.951284722221</v>
      </c>
    </row>
    <row r="3888" spans="1:20" ht="42.6" hidden="1" customHeight="1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5">
        <f t="shared" si="360"/>
        <v>0</v>
      </c>
      <c r="P3888" s="6" t="e">
        <f t="shared" si="361"/>
        <v>#DIV/0!</v>
      </c>
      <c r="Q3888" t="str">
        <f t="shared" si="362"/>
        <v>theater</v>
      </c>
      <c r="R3888" t="str">
        <f t="shared" si="363"/>
        <v>musical</v>
      </c>
      <c r="S3888" s="10">
        <f t="shared" si="364"/>
        <v>41954.228032407409</v>
      </c>
      <c r="T3888" s="10">
        <f t="shared" si="365"/>
        <v>41984.228032407409</v>
      </c>
    </row>
    <row r="3889" spans="1:20" ht="42.6" hidden="1" customHeight="1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5">
        <f t="shared" si="360"/>
        <v>1.7500000000000002E-2</v>
      </c>
      <c r="P3889" s="6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0">
        <f t="shared" si="364"/>
        <v>42079.857974537037</v>
      </c>
      <c r="T3889" s="10">
        <f t="shared" si="365"/>
        <v>42125.916666666672</v>
      </c>
    </row>
    <row r="3890" spans="1:20" ht="42.6" customHeight="1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5">
        <f t="shared" si="360"/>
        <v>0.27100000000000002</v>
      </c>
      <c r="P3890" s="6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0">
        <f t="shared" si="364"/>
        <v>42762.545810185184</v>
      </c>
      <c r="T3890" s="10">
        <f t="shared" si="365"/>
        <v>42792.545810185184</v>
      </c>
    </row>
    <row r="3891" spans="1:20" ht="42.6" customHeight="1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5">
        <f t="shared" si="360"/>
        <v>1.4749999999999999E-2</v>
      </c>
      <c r="P3891" s="6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0">
        <f t="shared" si="364"/>
        <v>41977.004976851851</v>
      </c>
      <c r="T3891" s="10">
        <f t="shared" si="365"/>
        <v>42008.976388888885</v>
      </c>
    </row>
    <row r="3892" spans="1:20" ht="42.6" customHeight="1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5">
        <f t="shared" si="360"/>
        <v>0.16826666666666668</v>
      </c>
      <c r="P3892" s="6">
        <f t="shared" si="361"/>
        <v>315.5</v>
      </c>
      <c r="Q3892" t="str">
        <f t="shared" si="362"/>
        <v>theater</v>
      </c>
      <c r="R3892" t="str">
        <f t="shared" si="363"/>
        <v>plays</v>
      </c>
      <c r="S3892" s="10">
        <f t="shared" si="364"/>
        <v>42171.758611111116</v>
      </c>
      <c r="T3892" s="10">
        <f t="shared" si="365"/>
        <v>42231.758611111116</v>
      </c>
    </row>
    <row r="3893" spans="1:20" ht="42.6" customHeight="1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5">
        <f t="shared" si="360"/>
        <v>0.32500000000000001</v>
      </c>
      <c r="P3893" s="6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0">
        <f t="shared" si="364"/>
        <v>42056.1324537037</v>
      </c>
      <c r="T3893" s="10">
        <f t="shared" si="365"/>
        <v>42086.207638888889</v>
      </c>
    </row>
    <row r="3894" spans="1:20" ht="42.6" customHeight="1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5">
        <f t="shared" si="360"/>
        <v>0</v>
      </c>
      <c r="P3894" s="6" t="e">
        <f t="shared" si="361"/>
        <v>#DIV/0!</v>
      </c>
      <c r="Q3894" t="str">
        <f t="shared" si="362"/>
        <v>theater</v>
      </c>
      <c r="R3894" t="str">
        <f t="shared" si="363"/>
        <v>plays</v>
      </c>
      <c r="S3894" s="10">
        <f t="shared" si="364"/>
        <v>41867.652280092596</v>
      </c>
      <c r="T3894" s="10">
        <f t="shared" si="365"/>
        <v>41875.291666666664</v>
      </c>
    </row>
    <row r="3895" spans="1:20" ht="42.6" customHeight="1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5">
        <f t="shared" si="360"/>
        <v>0.2155</v>
      </c>
      <c r="P3895" s="6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0">
        <f t="shared" si="364"/>
        <v>41779.657870370371</v>
      </c>
      <c r="T3895" s="10">
        <f t="shared" si="365"/>
        <v>41821.25</v>
      </c>
    </row>
    <row r="3896" spans="1:20" ht="42.6" customHeight="1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5">
        <f t="shared" si="360"/>
        <v>3.4666666666666665E-2</v>
      </c>
      <c r="P3896" s="6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0">
        <f t="shared" si="364"/>
        <v>42679.958472222221</v>
      </c>
      <c r="T3896" s="10">
        <f t="shared" si="365"/>
        <v>42710.207638888889</v>
      </c>
    </row>
    <row r="3897" spans="1:20" ht="42.6" customHeight="1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5">
        <f t="shared" si="360"/>
        <v>0.05</v>
      </c>
      <c r="P3897" s="6">
        <f t="shared" si="361"/>
        <v>50</v>
      </c>
      <c r="Q3897" t="str">
        <f t="shared" si="362"/>
        <v>theater</v>
      </c>
      <c r="R3897" t="str">
        <f t="shared" si="363"/>
        <v>plays</v>
      </c>
      <c r="S3897" s="10">
        <f t="shared" si="364"/>
        <v>42032.250208333338</v>
      </c>
      <c r="T3897" s="10">
        <f t="shared" si="365"/>
        <v>42063.250208333338</v>
      </c>
    </row>
    <row r="3898" spans="1:20" ht="42.6" customHeight="1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5">
        <f t="shared" si="360"/>
        <v>0.10625</v>
      </c>
      <c r="P3898" s="6">
        <f t="shared" si="361"/>
        <v>42.5</v>
      </c>
      <c r="Q3898" t="str">
        <f t="shared" si="362"/>
        <v>theater</v>
      </c>
      <c r="R3898" t="str">
        <f t="shared" si="363"/>
        <v>plays</v>
      </c>
      <c r="S3898" s="10">
        <f t="shared" si="364"/>
        <v>41793.191875000004</v>
      </c>
      <c r="T3898" s="10">
        <f t="shared" si="365"/>
        <v>41807.191875000004</v>
      </c>
    </row>
    <row r="3899" spans="1:20" ht="42.6" customHeight="1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5">
        <f t="shared" si="360"/>
        <v>0.17599999999999999</v>
      </c>
      <c r="P3899" s="6">
        <f t="shared" si="361"/>
        <v>44</v>
      </c>
      <c r="Q3899" t="str">
        <f t="shared" si="362"/>
        <v>theater</v>
      </c>
      <c r="R3899" t="str">
        <f t="shared" si="363"/>
        <v>plays</v>
      </c>
      <c r="S3899" s="10">
        <f t="shared" si="364"/>
        <v>41982.87364583333</v>
      </c>
      <c r="T3899" s="10">
        <f t="shared" si="365"/>
        <v>42012.87364583333</v>
      </c>
    </row>
    <row r="3900" spans="1:20" ht="42.6" customHeight="1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5">
        <f t="shared" si="360"/>
        <v>0.3256</v>
      </c>
      <c r="P3900" s="6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0">
        <f t="shared" si="364"/>
        <v>42193.482291666667</v>
      </c>
      <c r="T3900" s="10">
        <f t="shared" si="365"/>
        <v>42233.666666666672</v>
      </c>
    </row>
    <row r="3901" spans="1:20" ht="42.6" customHeight="1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5">
        <f t="shared" si="360"/>
        <v>1.2500000000000001E-2</v>
      </c>
      <c r="P3901" s="6">
        <f t="shared" si="361"/>
        <v>62.5</v>
      </c>
      <c r="Q3901" t="str">
        <f t="shared" si="362"/>
        <v>theater</v>
      </c>
      <c r="R3901" t="str">
        <f t="shared" si="363"/>
        <v>plays</v>
      </c>
      <c r="S3901" s="10">
        <f t="shared" si="364"/>
        <v>41843.775011574071</v>
      </c>
      <c r="T3901" s="10">
        <f t="shared" si="365"/>
        <v>41863.775011574071</v>
      </c>
    </row>
    <row r="3902" spans="1:20" ht="42.6" customHeight="1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5">
        <f t="shared" si="360"/>
        <v>5.3999999999999999E-2</v>
      </c>
      <c r="P3902" s="6">
        <f t="shared" si="361"/>
        <v>27</v>
      </c>
      <c r="Q3902" t="str">
        <f t="shared" si="362"/>
        <v>theater</v>
      </c>
      <c r="R3902" t="str">
        <f t="shared" si="363"/>
        <v>plays</v>
      </c>
      <c r="S3902" s="10">
        <f t="shared" si="364"/>
        <v>42136.092488425929</v>
      </c>
      <c r="T3902" s="10">
        <f t="shared" si="365"/>
        <v>42166.092488425929</v>
      </c>
    </row>
    <row r="3903" spans="1:20" ht="42.6" customHeight="1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5">
        <f t="shared" si="360"/>
        <v>8.3333333333333332E-3</v>
      </c>
      <c r="P3903" s="6">
        <f t="shared" si="361"/>
        <v>25</v>
      </c>
      <c r="Q3903" t="str">
        <f t="shared" si="362"/>
        <v>theater</v>
      </c>
      <c r="R3903" t="str">
        <f t="shared" si="363"/>
        <v>plays</v>
      </c>
      <c r="S3903" s="10">
        <f t="shared" si="364"/>
        <v>42317.826377314821</v>
      </c>
      <c r="T3903" s="10">
        <f t="shared" si="365"/>
        <v>42357.826377314821</v>
      </c>
    </row>
    <row r="3904" spans="1:20" ht="42.6" customHeight="1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5">
        <f t="shared" si="360"/>
        <v>0.48833333333333334</v>
      </c>
      <c r="P3904" s="6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0">
        <f t="shared" si="364"/>
        <v>42663.468078703707</v>
      </c>
      <c r="T3904" s="10">
        <f t="shared" si="365"/>
        <v>42688.509745370371</v>
      </c>
    </row>
    <row r="3905" spans="1:20" ht="42.6" customHeight="1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5">
        <f t="shared" si="360"/>
        <v>0</v>
      </c>
      <c r="P3905" s="6" t="e">
        <f t="shared" si="361"/>
        <v>#DIV/0!</v>
      </c>
      <c r="Q3905" t="str">
        <f t="shared" si="362"/>
        <v>theater</v>
      </c>
      <c r="R3905" t="str">
        <f t="shared" si="363"/>
        <v>plays</v>
      </c>
      <c r="S3905" s="10">
        <f t="shared" si="364"/>
        <v>42186.01116898148</v>
      </c>
      <c r="T3905" s="10">
        <f t="shared" si="365"/>
        <v>42230.818055555559</v>
      </c>
    </row>
    <row r="3906" spans="1:20" ht="42.6" customHeight="1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5">
        <f t="shared" si="360"/>
        <v>2.9999999999999997E-4</v>
      </c>
      <c r="P3906" s="6">
        <f t="shared" si="361"/>
        <v>1.5</v>
      </c>
      <c r="Q3906" t="str">
        <f t="shared" si="362"/>
        <v>theater</v>
      </c>
      <c r="R3906" t="str">
        <f t="shared" si="363"/>
        <v>plays</v>
      </c>
      <c r="S3906" s="10">
        <f t="shared" si="364"/>
        <v>42095.229166666672</v>
      </c>
      <c r="T3906" s="10">
        <f t="shared" si="365"/>
        <v>42109.211111111115</v>
      </c>
    </row>
    <row r="3907" spans="1:20" ht="42.6" customHeight="1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5">
        <f t="shared" ref="O3907:O3970" si="366">E3907/D3907</f>
        <v>0.11533333333333333</v>
      </c>
      <c r="P3907" s="6">
        <f t="shared" ref="P3907:P3970" si="367">E3907/L3907</f>
        <v>24.714285714285715</v>
      </c>
      <c r="Q3907" t="str">
        <f t="shared" ref="Q3907:Q3970" si="368">LEFT(N3907,(FIND("/",N3907))-1)</f>
        <v>theater</v>
      </c>
      <c r="R3907" t="str">
        <f t="shared" ref="R3907:R3970" si="369">RIGHT(N3907,LEN(N3907)-FIND("/",N3907))</f>
        <v>plays</v>
      </c>
      <c r="S3907" s="10">
        <f t="shared" ref="S3907:S3970" si="370">(((J3907/60)/60)/24)+DATE(1970,1,1)</f>
        <v>42124.623877314814</v>
      </c>
      <c r="T3907" s="10">
        <f t="shared" ref="T3907:T3970" si="371">(((I3907/60)/60)/24)+DATE(1970,1,1)</f>
        <v>42166.958333333328</v>
      </c>
    </row>
    <row r="3908" spans="1:20" ht="42.6" customHeight="1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5">
        <f t="shared" si="366"/>
        <v>0.67333333333333334</v>
      </c>
      <c r="P3908" s="6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0">
        <f t="shared" si="370"/>
        <v>42143.917743055557</v>
      </c>
      <c r="T3908" s="10">
        <f t="shared" si="371"/>
        <v>42181.559027777781</v>
      </c>
    </row>
    <row r="3909" spans="1:20" ht="42.6" customHeight="1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5">
        <f t="shared" si="366"/>
        <v>0.153</v>
      </c>
      <c r="P3909" s="6">
        <f t="shared" si="367"/>
        <v>38.25</v>
      </c>
      <c r="Q3909" t="str">
        <f t="shared" si="368"/>
        <v>theater</v>
      </c>
      <c r="R3909" t="str">
        <f t="shared" si="369"/>
        <v>plays</v>
      </c>
      <c r="S3909" s="10">
        <f t="shared" si="370"/>
        <v>41906.819513888891</v>
      </c>
      <c r="T3909" s="10">
        <f t="shared" si="371"/>
        <v>41938.838888888888</v>
      </c>
    </row>
    <row r="3910" spans="1:20" ht="42.6" customHeight="1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5">
        <f t="shared" si="366"/>
        <v>8.666666666666667E-2</v>
      </c>
      <c r="P3910" s="6">
        <f t="shared" si="367"/>
        <v>16.25</v>
      </c>
      <c r="Q3910" t="str">
        <f t="shared" si="368"/>
        <v>theater</v>
      </c>
      <c r="R3910" t="str">
        <f t="shared" si="369"/>
        <v>plays</v>
      </c>
      <c r="S3910" s="10">
        <f t="shared" si="370"/>
        <v>41834.135370370372</v>
      </c>
      <c r="T3910" s="10">
        <f t="shared" si="371"/>
        <v>41849.135370370372</v>
      </c>
    </row>
    <row r="3911" spans="1:20" ht="42.6" customHeight="1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5">
        <f t="shared" si="366"/>
        <v>2.2499999999999998E-3</v>
      </c>
      <c r="P3911" s="6">
        <f t="shared" si="367"/>
        <v>33.75</v>
      </c>
      <c r="Q3911" t="str">
        <f t="shared" si="368"/>
        <v>theater</v>
      </c>
      <c r="R3911" t="str">
        <f t="shared" si="369"/>
        <v>plays</v>
      </c>
      <c r="S3911" s="10">
        <f t="shared" si="370"/>
        <v>41863.359282407408</v>
      </c>
      <c r="T3911" s="10">
        <f t="shared" si="371"/>
        <v>41893.359282407408</v>
      </c>
    </row>
    <row r="3912" spans="1:20" ht="42.6" customHeight="1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5">
        <f t="shared" si="366"/>
        <v>3.0833333333333334E-2</v>
      </c>
      <c r="P3912" s="6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0">
        <f t="shared" si="370"/>
        <v>42224.756909722222</v>
      </c>
      <c r="T3912" s="10">
        <f t="shared" si="371"/>
        <v>42254.756909722222</v>
      </c>
    </row>
    <row r="3913" spans="1:20" ht="42.6" customHeight="1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5">
        <f t="shared" si="366"/>
        <v>0.37412499999999999</v>
      </c>
      <c r="P3913" s="6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0">
        <f t="shared" si="370"/>
        <v>41939.8122337963</v>
      </c>
      <c r="T3913" s="10">
        <f t="shared" si="371"/>
        <v>41969.853900462964</v>
      </c>
    </row>
    <row r="3914" spans="1:20" ht="42.6" customHeight="1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5">
        <f t="shared" si="366"/>
        <v>6.666666666666667E-5</v>
      </c>
      <c r="P3914" s="6">
        <f t="shared" si="367"/>
        <v>1</v>
      </c>
      <c r="Q3914" t="str">
        <f t="shared" si="368"/>
        <v>theater</v>
      </c>
      <c r="R3914" t="str">
        <f t="shared" si="369"/>
        <v>plays</v>
      </c>
      <c r="S3914" s="10">
        <f t="shared" si="370"/>
        <v>42059.270023148143</v>
      </c>
      <c r="T3914" s="10">
        <f t="shared" si="371"/>
        <v>42119.190972222219</v>
      </c>
    </row>
    <row r="3915" spans="1:20" ht="42.6" customHeight="1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5">
        <f t="shared" si="366"/>
        <v>0.1</v>
      </c>
      <c r="P3915" s="6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0">
        <f t="shared" si="370"/>
        <v>42308.211215277777</v>
      </c>
      <c r="T3915" s="10">
        <f t="shared" si="371"/>
        <v>42338.252881944441</v>
      </c>
    </row>
    <row r="3916" spans="1:20" ht="42.6" customHeight="1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5">
        <f t="shared" si="366"/>
        <v>0.36359999999999998</v>
      </c>
      <c r="P3916" s="6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0">
        <f t="shared" si="370"/>
        <v>42114.818935185183</v>
      </c>
      <c r="T3916" s="10">
        <f t="shared" si="371"/>
        <v>42134.957638888889</v>
      </c>
    </row>
    <row r="3917" spans="1:20" ht="42.6" customHeight="1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5">
        <f t="shared" si="366"/>
        <v>3.3333333333333335E-3</v>
      </c>
      <c r="P3917" s="6">
        <f t="shared" si="367"/>
        <v>5</v>
      </c>
      <c r="Q3917" t="str">
        <f t="shared" si="368"/>
        <v>theater</v>
      </c>
      <c r="R3917" t="str">
        <f t="shared" si="369"/>
        <v>plays</v>
      </c>
      <c r="S3917" s="10">
        <f t="shared" si="370"/>
        <v>42492.98505787037</v>
      </c>
      <c r="T3917" s="10">
        <f t="shared" si="371"/>
        <v>42522.98505787037</v>
      </c>
    </row>
    <row r="3918" spans="1:20" ht="42.6" customHeight="1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5">
        <f t="shared" si="366"/>
        <v>0</v>
      </c>
      <c r="P3918" s="6" t="e">
        <f t="shared" si="367"/>
        <v>#DIV/0!</v>
      </c>
      <c r="Q3918" t="str">
        <f t="shared" si="368"/>
        <v>theater</v>
      </c>
      <c r="R3918" t="str">
        <f t="shared" si="369"/>
        <v>plays</v>
      </c>
      <c r="S3918" s="10">
        <f t="shared" si="370"/>
        <v>42494.471666666665</v>
      </c>
      <c r="T3918" s="10">
        <f t="shared" si="371"/>
        <v>42524.471666666665</v>
      </c>
    </row>
    <row r="3919" spans="1:20" ht="42.6" customHeight="1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5">
        <f t="shared" si="366"/>
        <v>2.8571428571428571E-3</v>
      </c>
      <c r="P3919" s="6">
        <f t="shared" si="367"/>
        <v>10</v>
      </c>
      <c r="Q3919" t="str">
        <f t="shared" si="368"/>
        <v>theater</v>
      </c>
      <c r="R3919" t="str">
        <f t="shared" si="369"/>
        <v>plays</v>
      </c>
      <c r="S3919" s="10">
        <f t="shared" si="370"/>
        <v>41863.527326388888</v>
      </c>
      <c r="T3919" s="10">
        <f t="shared" si="371"/>
        <v>41893.527326388888</v>
      </c>
    </row>
    <row r="3920" spans="1:20" ht="42.6" customHeight="1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5">
        <f t="shared" si="366"/>
        <v>2E-3</v>
      </c>
      <c r="P3920" s="6">
        <f t="shared" si="367"/>
        <v>40</v>
      </c>
      <c r="Q3920" t="str">
        <f t="shared" si="368"/>
        <v>theater</v>
      </c>
      <c r="R3920" t="str">
        <f t="shared" si="369"/>
        <v>plays</v>
      </c>
      <c r="S3920" s="10">
        <f t="shared" si="370"/>
        <v>41843.664618055554</v>
      </c>
      <c r="T3920" s="10">
        <f t="shared" si="371"/>
        <v>41855.666666666664</v>
      </c>
    </row>
    <row r="3921" spans="1:20" ht="42.6" customHeight="1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5">
        <f t="shared" si="366"/>
        <v>1.7999999999999999E-2</v>
      </c>
      <c r="P3921" s="6">
        <f t="shared" si="367"/>
        <v>30</v>
      </c>
      <c r="Q3921" t="str">
        <f t="shared" si="368"/>
        <v>theater</v>
      </c>
      <c r="R3921" t="str">
        <f t="shared" si="369"/>
        <v>plays</v>
      </c>
      <c r="S3921" s="10">
        <f t="shared" si="370"/>
        <v>42358.684872685189</v>
      </c>
      <c r="T3921" s="10">
        <f t="shared" si="371"/>
        <v>42387</v>
      </c>
    </row>
    <row r="3922" spans="1:20" ht="42.6" customHeight="1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5">
        <f t="shared" si="366"/>
        <v>5.3999999999999999E-2</v>
      </c>
      <c r="P3922" s="6">
        <f t="shared" si="367"/>
        <v>45</v>
      </c>
      <c r="Q3922" t="str">
        <f t="shared" si="368"/>
        <v>theater</v>
      </c>
      <c r="R3922" t="str">
        <f t="shared" si="369"/>
        <v>plays</v>
      </c>
      <c r="S3922" s="10">
        <f t="shared" si="370"/>
        <v>42657.38726851852</v>
      </c>
      <c r="T3922" s="10">
        <f t="shared" si="371"/>
        <v>42687.428935185191</v>
      </c>
    </row>
    <row r="3923" spans="1:20" ht="42.6" customHeight="1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5">
        <f t="shared" si="366"/>
        <v>0</v>
      </c>
      <c r="P3923" s="6" t="e">
        <f t="shared" si="367"/>
        <v>#DIV/0!</v>
      </c>
      <c r="Q3923" t="str">
        <f t="shared" si="368"/>
        <v>theater</v>
      </c>
      <c r="R3923" t="str">
        <f t="shared" si="369"/>
        <v>plays</v>
      </c>
      <c r="S3923" s="10">
        <f t="shared" si="370"/>
        <v>41926.542303240742</v>
      </c>
      <c r="T3923" s="10">
        <f t="shared" si="371"/>
        <v>41938.75</v>
      </c>
    </row>
    <row r="3924" spans="1:20" ht="42.6" customHeight="1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5">
        <f t="shared" si="366"/>
        <v>8.1333333333333327E-2</v>
      </c>
      <c r="P3924" s="6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0">
        <f t="shared" si="370"/>
        <v>42020.768634259264</v>
      </c>
      <c r="T3924" s="10">
        <f t="shared" si="371"/>
        <v>42065.958333333328</v>
      </c>
    </row>
    <row r="3925" spans="1:20" ht="42.6" customHeight="1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5">
        <f t="shared" si="366"/>
        <v>0.12034782608695652</v>
      </c>
      <c r="P3925" s="6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0">
        <f t="shared" si="370"/>
        <v>42075.979988425926</v>
      </c>
      <c r="T3925" s="10">
        <f t="shared" si="371"/>
        <v>42103.979988425926</v>
      </c>
    </row>
    <row r="3926" spans="1:20" ht="42.6" customHeight="1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5">
        <f t="shared" si="366"/>
        <v>0.15266666666666667</v>
      </c>
      <c r="P3926" s="6">
        <f t="shared" si="367"/>
        <v>57.25</v>
      </c>
      <c r="Q3926" t="str">
        <f t="shared" si="368"/>
        <v>theater</v>
      </c>
      <c r="R3926" t="str">
        <f t="shared" si="369"/>
        <v>plays</v>
      </c>
      <c r="S3926" s="10">
        <f t="shared" si="370"/>
        <v>41786.959745370368</v>
      </c>
      <c r="T3926" s="10">
        <f t="shared" si="371"/>
        <v>41816.959745370368</v>
      </c>
    </row>
    <row r="3927" spans="1:20" ht="42.6" customHeight="1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5">
        <f t="shared" si="366"/>
        <v>0.1</v>
      </c>
      <c r="P3927" s="6">
        <f t="shared" si="367"/>
        <v>5</v>
      </c>
      <c r="Q3927" t="str">
        <f t="shared" si="368"/>
        <v>theater</v>
      </c>
      <c r="R3927" t="str">
        <f t="shared" si="369"/>
        <v>plays</v>
      </c>
      <c r="S3927" s="10">
        <f t="shared" si="370"/>
        <v>41820.870821759258</v>
      </c>
      <c r="T3927" s="10">
        <f t="shared" si="371"/>
        <v>41850.870821759258</v>
      </c>
    </row>
    <row r="3928" spans="1:20" ht="42.6" customHeight="1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5">
        <f t="shared" si="366"/>
        <v>3.0000000000000001E-3</v>
      </c>
      <c r="P3928" s="6">
        <f t="shared" si="367"/>
        <v>15</v>
      </c>
      <c r="Q3928" t="str">
        <f t="shared" si="368"/>
        <v>theater</v>
      </c>
      <c r="R3928" t="str">
        <f t="shared" si="369"/>
        <v>plays</v>
      </c>
      <c r="S3928" s="10">
        <f t="shared" si="370"/>
        <v>41970.085046296299</v>
      </c>
      <c r="T3928" s="10">
        <f t="shared" si="371"/>
        <v>42000.085046296299</v>
      </c>
    </row>
    <row r="3929" spans="1:20" ht="42.6" customHeight="1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5">
        <f t="shared" si="366"/>
        <v>0.01</v>
      </c>
      <c r="P3929" s="6">
        <f t="shared" si="367"/>
        <v>12.5</v>
      </c>
      <c r="Q3929" t="str">
        <f t="shared" si="368"/>
        <v>theater</v>
      </c>
      <c r="R3929" t="str">
        <f t="shared" si="369"/>
        <v>plays</v>
      </c>
      <c r="S3929" s="10">
        <f t="shared" si="370"/>
        <v>41830.267407407409</v>
      </c>
      <c r="T3929" s="10">
        <f t="shared" si="371"/>
        <v>41860.267407407409</v>
      </c>
    </row>
    <row r="3930" spans="1:20" ht="42.6" customHeight="1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5">
        <f t="shared" si="366"/>
        <v>0.13020000000000001</v>
      </c>
      <c r="P3930" s="6">
        <f t="shared" si="367"/>
        <v>93</v>
      </c>
      <c r="Q3930" t="str">
        <f t="shared" si="368"/>
        <v>theater</v>
      </c>
      <c r="R3930" t="str">
        <f t="shared" si="369"/>
        <v>plays</v>
      </c>
      <c r="S3930" s="10">
        <f t="shared" si="370"/>
        <v>42265.683182870373</v>
      </c>
      <c r="T3930" s="10">
        <f t="shared" si="371"/>
        <v>42293.207638888889</v>
      </c>
    </row>
    <row r="3931" spans="1:20" ht="42.6" customHeight="1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5">
        <f t="shared" si="366"/>
        <v>2.265E-2</v>
      </c>
      <c r="P3931" s="6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0">
        <f t="shared" si="370"/>
        <v>42601.827141203699</v>
      </c>
      <c r="T3931" s="10">
        <f t="shared" si="371"/>
        <v>42631.827141203699</v>
      </c>
    </row>
    <row r="3932" spans="1:20" ht="42.6" customHeight="1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5">
        <f t="shared" si="366"/>
        <v>0</v>
      </c>
      <c r="P3932" s="6" t="e">
        <f t="shared" si="367"/>
        <v>#DIV/0!</v>
      </c>
      <c r="Q3932" t="str">
        <f t="shared" si="368"/>
        <v>theater</v>
      </c>
      <c r="R3932" t="str">
        <f t="shared" si="369"/>
        <v>plays</v>
      </c>
      <c r="S3932" s="10">
        <f t="shared" si="370"/>
        <v>42433.338749999995</v>
      </c>
      <c r="T3932" s="10">
        <f t="shared" si="371"/>
        <v>42461.25</v>
      </c>
    </row>
    <row r="3933" spans="1:20" ht="42.6" customHeight="1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5">
        <f t="shared" si="366"/>
        <v>0</v>
      </c>
      <c r="P3933" s="6" t="e">
        <f t="shared" si="367"/>
        <v>#DIV/0!</v>
      </c>
      <c r="Q3933" t="str">
        <f t="shared" si="368"/>
        <v>theater</v>
      </c>
      <c r="R3933" t="str">
        <f t="shared" si="369"/>
        <v>plays</v>
      </c>
      <c r="S3933" s="10">
        <f t="shared" si="370"/>
        <v>42228.151701388888</v>
      </c>
      <c r="T3933" s="10">
        <f t="shared" si="371"/>
        <v>42253.151701388888</v>
      </c>
    </row>
    <row r="3934" spans="1:20" ht="42.6" customHeight="1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5">
        <f t="shared" si="366"/>
        <v>8.3333333333333331E-5</v>
      </c>
      <c r="P3934" s="6">
        <f t="shared" si="367"/>
        <v>1</v>
      </c>
      <c r="Q3934" t="str">
        <f t="shared" si="368"/>
        <v>theater</v>
      </c>
      <c r="R3934" t="str">
        <f t="shared" si="369"/>
        <v>plays</v>
      </c>
      <c r="S3934" s="10">
        <f t="shared" si="370"/>
        <v>42415.168564814812</v>
      </c>
      <c r="T3934" s="10">
        <f t="shared" si="371"/>
        <v>42445.126898148148</v>
      </c>
    </row>
    <row r="3935" spans="1:20" ht="42.6" customHeight="1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5">
        <f t="shared" si="366"/>
        <v>0.15742857142857142</v>
      </c>
      <c r="P3935" s="6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0">
        <f t="shared" si="370"/>
        <v>42538.968310185184</v>
      </c>
      <c r="T3935" s="10">
        <f t="shared" si="371"/>
        <v>42568.029861111107</v>
      </c>
    </row>
    <row r="3936" spans="1:20" ht="42.6" customHeight="1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5">
        <f t="shared" si="366"/>
        <v>0.11</v>
      </c>
      <c r="P3936" s="6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0">
        <f t="shared" si="370"/>
        <v>42233.671747685185</v>
      </c>
      <c r="T3936" s="10">
        <f t="shared" si="371"/>
        <v>42278.541666666672</v>
      </c>
    </row>
    <row r="3937" spans="1:20" ht="42.6" customHeight="1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5">
        <f t="shared" si="366"/>
        <v>0.43833333333333335</v>
      </c>
      <c r="P3937" s="6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0">
        <f t="shared" si="370"/>
        <v>42221.656782407401</v>
      </c>
      <c r="T3937" s="10">
        <f t="shared" si="371"/>
        <v>42281.656782407401</v>
      </c>
    </row>
    <row r="3938" spans="1:20" ht="42.6" customHeight="1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5">
        <f t="shared" si="366"/>
        <v>0</v>
      </c>
      <c r="P3938" s="6" t="e">
        <f t="shared" si="367"/>
        <v>#DIV/0!</v>
      </c>
      <c r="Q3938" t="str">
        <f t="shared" si="368"/>
        <v>theater</v>
      </c>
      <c r="R3938" t="str">
        <f t="shared" si="369"/>
        <v>plays</v>
      </c>
      <c r="S3938" s="10">
        <f t="shared" si="370"/>
        <v>42675.262962962966</v>
      </c>
      <c r="T3938" s="10">
        <f t="shared" si="371"/>
        <v>42705.304629629631</v>
      </c>
    </row>
    <row r="3939" spans="1:20" ht="42.6" customHeight="1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5">
        <f t="shared" si="366"/>
        <v>0.86135181975736563</v>
      </c>
      <c r="P3939" s="6">
        <f t="shared" si="367"/>
        <v>248.5</v>
      </c>
      <c r="Q3939" t="str">
        <f t="shared" si="368"/>
        <v>theater</v>
      </c>
      <c r="R3939" t="str">
        <f t="shared" si="369"/>
        <v>plays</v>
      </c>
      <c r="S3939" s="10">
        <f t="shared" si="370"/>
        <v>42534.631481481483</v>
      </c>
      <c r="T3939" s="10">
        <f t="shared" si="371"/>
        <v>42562.631481481483</v>
      </c>
    </row>
    <row r="3940" spans="1:20" ht="42.6" customHeight="1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5">
        <f t="shared" si="366"/>
        <v>0.12196620583717357</v>
      </c>
      <c r="P3940" s="6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0">
        <f t="shared" si="370"/>
        <v>42151.905717592599</v>
      </c>
      <c r="T3940" s="10">
        <f t="shared" si="371"/>
        <v>42182.905717592599</v>
      </c>
    </row>
    <row r="3941" spans="1:20" ht="42.6" customHeight="1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5">
        <f t="shared" si="366"/>
        <v>1E-3</v>
      </c>
      <c r="P3941" s="6">
        <f t="shared" si="367"/>
        <v>5</v>
      </c>
      <c r="Q3941" t="str">
        <f t="shared" si="368"/>
        <v>theater</v>
      </c>
      <c r="R3941" t="str">
        <f t="shared" si="369"/>
        <v>plays</v>
      </c>
      <c r="S3941" s="10">
        <f t="shared" si="370"/>
        <v>41915.400219907409</v>
      </c>
      <c r="T3941" s="10">
        <f t="shared" si="371"/>
        <v>41919.1875</v>
      </c>
    </row>
    <row r="3942" spans="1:20" ht="42.6" customHeight="1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5">
        <f t="shared" si="366"/>
        <v>2.2000000000000001E-3</v>
      </c>
      <c r="P3942" s="6">
        <f t="shared" si="367"/>
        <v>5.5</v>
      </c>
      <c r="Q3942" t="str">
        <f t="shared" si="368"/>
        <v>theater</v>
      </c>
      <c r="R3942" t="str">
        <f t="shared" si="369"/>
        <v>plays</v>
      </c>
      <c r="S3942" s="10">
        <f t="shared" si="370"/>
        <v>41961.492488425924</v>
      </c>
      <c r="T3942" s="10">
        <f t="shared" si="371"/>
        <v>42006.492488425924</v>
      </c>
    </row>
    <row r="3943" spans="1:20" ht="42.6" customHeight="1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5">
        <f t="shared" si="366"/>
        <v>9.0909090909090905E-3</v>
      </c>
      <c r="P3943" s="6">
        <f t="shared" si="367"/>
        <v>25</v>
      </c>
      <c r="Q3943" t="str">
        <f t="shared" si="368"/>
        <v>theater</v>
      </c>
      <c r="R3943" t="str">
        <f t="shared" si="369"/>
        <v>plays</v>
      </c>
      <c r="S3943" s="10">
        <f t="shared" si="370"/>
        <v>41940.587233796294</v>
      </c>
      <c r="T3943" s="10">
        <f t="shared" si="371"/>
        <v>41968.041666666672</v>
      </c>
    </row>
    <row r="3944" spans="1:20" ht="42.6" customHeight="1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5">
        <f t="shared" si="366"/>
        <v>0</v>
      </c>
      <c r="P3944" s="6" t="e">
        <f t="shared" si="367"/>
        <v>#DIV/0!</v>
      </c>
      <c r="Q3944" t="str">
        <f t="shared" si="368"/>
        <v>theater</v>
      </c>
      <c r="R3944" t="str">
        <f t="shared" si="369"/>
        <v>plays</v>
      </c>
      <c r="S3944" s="10">
        <f t="shared" si="370"/>
        <v>42111.904097222221</v>
      </c>
      <c r="T3944" s="10">
        <f t="shared" si="371"/>
        <v>42171.904097222221</v>
      </c>
    </row>
    <row r="3945" spans="1:20" ht="42.6" customHeight="1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5">
        <f t="shared" si="366"/>
        <v>0.35639999999999999</v>
      </c>
      <c r="P3945" s="6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0">
        <f t="shared" si="370"/>
        <v>42279.778564814813</v>
      </c>
      <c r="T3945" s="10">
        <f t="shared" si="371"/>
        <v>42310.701388888891</v>
      </c>
    </row>
    <row r="3946" spans="1:20" ht="42.6" customHeight="1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5">
        <f t="shared" si="366"/>
        <v>0</v>
      </c>
      <c r="P3946" s="6" t="e">
        <f t="shared" si="367"/>
        <v>#DIV/0!</v>
      </c>
      <c r="Q3946" t="str">
        <f t="shared" si="368"/>
        <v>theater</v>
      </c>
      <c r="R3946" t="str">
        <f t="shared" si="369"/>
        <v>plays</v>
      </c>
      <c r="S3946" s="10">
        <f t="shared" si="370"/>
        <v>42213.662905092591</v>
      </c>
      <c r="T3946" s="10">
        <f t="shared" si="371"/>
        <v>42243.662905092591</v>
      </c>
    </row>
    <row r="3947" spans="1:20" ht="42.6" customHeight="1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5">
        <f t="shared" si="366"/>
        <v>2.5000000000000001E-3</v>
      </c>
      <c r="P3947" s="6">
        <f t="shared" si="367"/>
        <v>5</v>
      </c>
      <c r="Q3947" t="str">
        <f t="shared" si="368"/>
        <v>theater</v>
      </c>
      <c r="R3947" t="str">
        <f t="shared" si="369"/>
        <v>plays</v>
      </c>
      <c r="S3947" s="10">
        <f t="shared" si="370"/>
        <v>42109.801712962959</v>
      </c>
      <c r="T3947" s="10">
        <f t="shared" si="371"/>
        <v>42139.801712962959</v>
      </c>
    </row>
    <row r="3948" spans="1:20" ht="42.6" customHeight="1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5">
        <f t="shared" si="366"/>
        <v>3.2500000000000001E-2</v>
      </c>
      <c r="P3948" s="6">
        <f t="shared" si="367"/>
        <v>39</v>
      </c>
      <c r="Q3948" t="str">
        <f t="shared" si="368"/>
        <v>theater</v>
      </c>
      <c r="R3948" t="str">
        <f t="shared" si="369"/>
        <v>plays</v>
      </c>
      <c r="S3948" s="10">
        <f t="shared" si="370"/>
        <v>42031.833587962959</v>
      </c>
      <c r="T3948" s="10">
        <f t="shared" si="371"/>
        <v>42063.333333333328</v>
      </c>
    </row>
    <row r="3949" spans="1:20" ht="42.6" customHeight="1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5">
        <f t="shared" si="366"/>
        <v>3.3666666666666664E-2</v>
      </c>
      <c r="P3949" s="6">
        <f t="shared" si="367"/>
        <v>50.5</v>
      </c>
      <c r="Q3949" t="str">
        <f t="shared" si="368"/>
        <v>theater</v>
      </c>
      <c r="R3949" t="str">
        <f t="shared" si="369"/>
        <v>plays</v>
      </c>
      <c r="S3949" s="10">
        <f t="shared" si="370"/>
        <v>42615.142870370371</v>
      </c>
      <c r="T3949" s="10">
        <f t="shared" si="371"/>
        <v>42645.142870370371</v>
      </c>
    </row>
    <row r="3950" spans="1:20" ht="42.6" customHeight="1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5">
        <f t="shared" si="366"/>
        <v>0</v>
      </c>
      <c r="P3950" s="6" t="e">
        <f t="shared" si="367"/>
        <v>#DIV/0!</v>
      </c>
      <c r="Q3950" t="str">
        <f t="shared" si="368"/>
        <v>theater</v>
      </c>
      <c r="R3950" t="str">
        <f t="shared" si="369"/>
        <v>plays</v>
      </c>
      <c r="S3950" s="10">
        <f t="shared" si="370"/>
        <v>41829.325497685182</v>
      </c>
      <c r="T3950" s="10">
        <f t="shared" si="371"/>
        <v>41889.325497685182</v>
      </c>
    </row>
    <row r="3951" spans="1:20" ht="42.6" customHeight="1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5">
        <f t="shared" si="366"/>
        <v>0.15770000000000001</v>
      </c>
      <c r="P3951" s="6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0">
        <f t="shared" si="370"/>
        <v>42016.120613425926</v>
      </c>
      <c r="T3951" s="10">
        <f t="shared" si="371"/>
        <v>42046.120613425926</v>
      </c>
    </row>
    <row r="3952" spans="1:20" ht="42.6" customHeight="1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5">
        <f t="shared" si="366"/>
        <v>6.2500000000000003E-3</v>
      </c>
      <c r="P3952" s="6">
        <f t="shared" si="367"/>
        <v>25</v>
      </c>
      <c r="Q3952" t="str">
        <f t="shared" si="368"/>
        <v>theater</v>
      </c>
      <c r="R3952" t="str">
        <f t="shared" si="369"/>
        <v>plays</v>
      </c>
      <c r="S3952" s="10">
        <f t="shared" si="370"/>
        <v>42439.702314814815</v>
      </c>
      <c r="T3952" s="10">
        <f t="shared" si="371"/>
        <v>42468.774305555555</v>
      </c>
    </row>
    <row r="3953" spans="1:20" ht="42.6" customHeight="1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5">
        <f t="shared" si="366"/>
        <v>5.0000000000000004E-6</v>
      </c>
      <c r="P3953" s="6">
        <f t="shared" si="367"/>
        <v>1</v>
      </c>
      <c r="Q3953" t="str">
        <f t="shared" si="368"/>
        <v>theater</v>
      </c>
      <c r="R3953" t="str">
        <f t="shared" si="369"/>
        <v>plays</v>
      </c>
      <c r="S3953" s="10">
        <f t="shared" si="370"/>
        <v>42433.825717592597</v>
      </c>
      <c r="T3953" s="10">
        <f t="shared" si="371"/>
        <v>42493.784050925926</v>
      </c>
    </row>
    <row r="3954" spans="1:20" ht="42.6" customHeight="1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5">
        <f t="shared" si="366"/>
        <v>9.6153846153846159E-4</v>
      </c>
      <c r="P3954" s="6">
        <f t="shared" si="367"/>
        <v>25</v>
      </c>
      <c r="Q3954" t="str">
        <f t="shared" si="368"/>
        <v>theater</v>
      </c>
      <c r="R3954" t="str">
        <f t="shared" si="369"/>
        <v>plays</v>
      </c>
      <c r="S3954" s="10">
        <f t="shared" si="370"/>
        <v>42243.790393518517</v>
      </c>
      <c r="T3954" s="10">
        <f t="shared" si="371"/>
        <v>42303.790393518517</v>
      </c>
    </row>
    <row r="3955" spans="1:20" ht="42.6" customHeight="1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5">
        <f t="shared" si="366"/>
        <v>0</v>
      </c>
      <c r="P3955" s="6" t="e">
        <f t="shared" si="367"/>
        <v>#DIV/0!</v>
      </c>
      <c r="Q3955" t="str">
        <f t="shared" si="368"/>
        <v>theater</v>
      </c>
      <c r="R3955" t="str">
        <f t="shared" si="369"/>
        <v>plays</v>
      </c>
      <c r="S3955" s="10">
        <f t="shared" si="370"/>
        <v>42550.048449074078</v>
      </c>
      <c r="T3955" s="10">
        <f t="shared" si="371"/>
        <v>42580.978472222225</v>
      </c>
    </row>
    <row r="3956" spans="1:20" ht="42.6" customHeight="1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5">
        <f t="shared" si="366"/>
        <v>0</v>
      </c>
      <c r="P3956" s="6" t="e">
        <f t="shared" si="367"/>
        <v>#DIV/0!</v>
      </c>
      <c r="Q3956" t="str">
        <f t="shared" si="368"/>
        <v>theater</v>
      </c>
      <c r="R3956" t="str">
        <f t="shared" si="369"/>
        <v>plays</v>
      </c>
      <c r="S3956" s="10">
        <f t="shared" si="370"/>
        <v>41774.651203703703</v>
      </c>
      <c r="T3956" s="10">
        <f t="shared" si="371"/>
        <v>41834.651203703703</v>
      </c>
    </row>
    <row r="3957" spans="1:20" ht="42.6" customHeight="1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5">
        <f t="shared" si="366"/>
        <v>0.24285714285714285</v>
      </c>
      <c r="P3957" s="6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0">
        <f t="shared" si="370"/>
        <v>42306.848854166667</v>
      </c>
      <c r="T3957" s="10">
        <f t="shared" si="371"/>
        <v>42336.890520833331</v>
      </c>
    </row>
    <row r="3958" spans="1:20" ht="42.6" customHeight="1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5">
        <f t="shared" si="366"/>
        <v>0</v>
      </c>
      <c r="P3958" s="6" t="e">
        <f t="shared" si="367"/>
        <v>#DIV/0!</v>
      </c>
      <c r="Q3958" t="str">
        <f t="shared" si="368"/>
        <v>theater</v>
      </c>
      <c r="R3958" t="str">
        <f t="shared" si="369"/>
        <v>plays</v>
      </c>
      <c r="S3958" s="10">
        <f t="shared" si="370"/>
        <v>42457.932025462964</v>
      </c>
      <c r="T3958" s="10">
        <f t="shared" si="371"/>
        <v>42485.013888888891</v>
      </c>
    </row>
    <row r="3959" spans="1:20" ht="42.6" customHeight="1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5">
        <f t="shared" si="366"/>
        <v>2.5000000000000001E-4</v>
      </c>
      <c r="P3959" s="6">
        <f t="shared" si="367"/>
        <v>7</v>
      </c>
      <c r="Q3959" t="str">
        <f t="shared" si="368"/>
        <v>theater</v>
      </c>
      <c r="R3959" t="str">
        <f t="shared" si="369"/>
        <v>plays</v>
      </c>
      <c r="S3959" s="10">
        <f t="shared" si="370"/>
        <v>42513.976319444439</v>
      </c>
      <c r="T3959" s="10">
        <f t="shared" si="371"/>
        <v>42559.976319444439</v>
      </c>
    </row>
    <row r="3960" spans="1:20" ht="42.6" customHeight="1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5">
        <f t="shared" si="366"/>
        <v>0.32050000000000001</v>
      </c>
      <c r="P3960" s="6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0">
        <f t="shared" si="370"/>
        <v>41816.950370370374</v>
      </c>
      <c r="T3960" s="10">
        <f t="shared" si="371"/>
        <v>41853.583333333336</v>
      </c>
    </row>
    <row r="3961" spans="1:20" ht="42.6" customHeight="1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5">
        <f t="shared" si="366"/>
        <v>0.24333333333333335</v>
      </c>
      <c r="P3961" s="6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0">
        <f t="shared" si="370"/>
        <v>41880.788842592592</v>
      </c>
      <c r="T3961" s="10">
        <f t="shared" si="371"/>
        <v>41910.788842592592</v>
      </c>
    </row>
    <row r="3962" spans="1:20" ht="42.6" customHeight="1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5">
        <f t="shared" si="366"/>
        <v>1.4999999999999999E-2</v>
      </c>
      <c r="P3962" s="6">
        <f t="shared" si="367"/>
        <v>11.25</v>
      </c>
      <c r="Q3962" t="str">
        <f t="shared" si="368"/>
        <v>theater</v>
      </c>
      <c r="R3962" t="str">
        <f t="shared" si="369"/>
        <v>plays</v>
      </c>
      <c r="S3962" s="10">
        <f t="shared" si="370"/>
        <v>42342.845555555556</v>
      </c>
      <c r="T3962" s="10">
        <f t="shared" si="371"/>
        <v>42372.845555555556</v>
      </c>
    </row>
    <row r="3963" spans="1:20" ht="42.6" customHeight="1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5">
        <f t="shared" si="366"/>
        <v>4.1999999999999997E-3</v>
      </c>
      <c r="P3963" s="6">
        <f t="shared" si="367"/>
        <v>10.5</v>
      </c>
      <c r="Q3963" t="str">
        <f t="shared" si="368"/>
        <v>theater</v>
      </c>
      <c r="R3963" t="str">
        <f t="shared" si="369"/>
        <v>plays</v>
      </c>
      <c r="S3963" s="10">
        <f t="shared" si="370"/>
        <v>41745.891319444447</v>
      </c>
      <c r="T3963" s="10">
        <f t="shared" si="371"/>
        <v>41767.891319444447</v>
      </c>
    </row>
    <row r="3964" spans="1:20" ht="42.6" customHeight="1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5">
        <f t="shared" si="366"/>
        <v>3.214285714285714E-2</v>
      </c>
      <c r="P3964" s="6">
        <f t="shared" si="367"/>
        <v>15</v>
      </c>
      <c r="Q3964" t="str">
        <f t="shared" si="368"/>
        <v>theater</v>
      </c>
      <c r="R3964" t="str">
        <f t="shared" si="369"/>
        <v>plays</v>
      </c>
      <c r="S3964" s="10">
        <f t="shared" si="370"/>
        <v>42311.621458333335</v>
      </c>
      <c r="T3964" s="10">
        <f t="shared" si="371"/>
        <v>42336.621458333335</v>
      </c>
    </row>
    <row r="3965" spans="1:20" ht="42.6" customHeight="1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5">
        <f t="shared" si="366"/>
        <v>0</v>
      </c>
      <c r="P3965" s="6" t="e">
        <f t="shared" si="367"/>
        <v>#DIV/0!</v>
      </c>
      <c r="Q3965" t="str">
        <f t="shared" si="368"/>
        <v>theater</v>
      </c>
      <c r="R3965" t="str">
        <f t="shared" si="369"/>
        <v>plays</v>
      </c>
      <c r="S3965" s="10">
        <f t="shared" si="370"/>
        <v>42296.154131944444</v>
      </c>
      <c r="T3965" s="10">
        <f t="shared" si="371"/>
        <v>42326.195798611108</v>
      </c>
    </row>
    <row r="3966" spans="1:20" ht="42.6" customHeight="1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5">
        <f t="shared" si="366"/>
        <v>6.3E-2</v>
      </c>
      <c r="P3966" s="6">
        <f t="shared" si="367"/>
        <v>42</v>
      </c>
      <c r="Q3966" t="str">
        <f t="shared" si="368"/>
        <v>theater</v>
      </c>
      <c r="R3966" t="str">
        <f t="shared" si="369"/>
        <v>plays</v>
      </c>
      <c r="S3966" s="10">
        <f t="shared" si="370"/>
        <v>42053.722060185188</v>
      </c>
      <c r="T3966" s="10">
        <f t="shared" si="371"/>
        <v>42113.680393518516</v>
      </c>
    </row>
    <row r="3967" spans="1:20" ht="42.6" customHeight="1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5">
        <f t="shared" si="366"/>
        <v>0.14249999999999999</v>
      </c>
      <c r="P3967" s="6">
        <f t="shared" si="367"/>
        <v>71.25</v>
      </c>
      <c r="Q3967" t="str">
        <f t="shared" si="368"/>
        <v>theater</v>
      </c>
      <c r="R3967" t="str">
        <f t="shared" si="369"/>
        <v>plays</v>
      </c>
      <c r="S3967" s="10">
        <f t="shared" si="370"/>
        <v>42414.235879629632</v>
      </c>
      <c r="T3967" s="10">
        <f t="shared" si="371"/>
        <v>42474.194212962961</v>
      </c>
    </row>
    <row r="3968" spans="1:20" ht="42.6" customHeight="1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5">
        <f t="shared" si="366"/>
        <v>6.0000000000000001E-3</v>
      </c>
      <c r="P3968" s="6">
        <f t="shared" si="367"/>
        <v>22.5</v>
      </c>
      <c r="Q3968" t="str">
        <f t="shared" si="368"/>
        <v>theater</v>
      </c>
      <c r="R3968" t="str">
        <f t="shared" si="369"/>
        <v>plays</v>
      </c>
      <c r="S3968" s="10">
        <f t="shared" si="370"/>
        <v>41801.711550925924</v>
      </c>
      <c r="T3968" s="10">
        <f t="shared" si="371"/>
        <v>41844.124305555553</v>
      </c>
    </row>
    <row r="3969" spans="1:20" ht="42.6" customHeight="1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5">
        <f t="shared" si="366"/>
        <v>0.2411764705882353</v>
      </c>
      <c r="P3969" s="6">
        <f t="shared" si="367"/>
        <v>41</v>
      </c>
      <c r="Q3969" t="str">
        <f t="shared" si="368"/>
        <v>theater</v>
      </c>
      <c r="R3969" t="str">
        <f t="shared" si="369"/>
        <v>plays</v>
      </c>
      <c r="S3969" s="10">
        <f t="shared" si="370"/>
        <v>42770.290590277778</v>
      </c>
      <c r="T3969" s="10">
        <f t="shared" si="371"/>
        <v>42800.290590277778</v>
      </c>
    </row>
    <row r="3970" spans="1:20" ht="42.6" customHeight="1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5">
        <f t="shared" si="366"/>
        <v>0.10539999999999999</v>
      </c>
      <c r="P3970" s="6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0">
        <f t="shared" si="370"/>
        <v>42452.815659722226</v>
      </c>
      <c r="T3970" s="10">
        <f t="shared" si="371"/>
        <v>42512.815659722226</v>
      </c>
    </row>
    <row r="3971" spans="1:20" ht="42.6" customHeight="1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5">
        <f t="shared" ref="O3971:O4034" si="372">E3971/D3971</f>
        <v>7.4690265486725665E-2</v>
      </c>
      <c r="P3971" s="6">
        <f t="shared" ref="P3971:P4034" si="373">E3971/L3971</f>
        <v>35.166666666666664</v>
      </c>
      <c r="Q3971" t="str">
        <f t="shared" ref="Q3971:Q4034" si="374">LEFT(N3971,(FIND("/",N3971))-1)</f>
        <v>theater</v>
      </c>
      <c r="R3971" t="str">
        <f t="shared" ref="R3971:R4034" si="375">RIGHT(N3971,LEN(N3971)-FIND("/",N3971))</f>
        <v>plays</v>
      </c>
      <c r="S3971" s="10">
        <f t="shared" ref="S3971:S4034" si="376">(((J3971/60)/60)/24)+DATE(1970,1,1)</f>
        <v>42601.854699074072</v>
      </c>
      <c r="T3971" s="10">
        <f t="shared" ref="T3971:T4034" si="377">(((I3971/60)/60)/24)+DATE(1970,1,1)</f>
        <v>42611.163194444445</v>
      </c>
    </row>
    <row r="3972" spans="1:20" ht="42.6" customHeight="1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5">
        <f t="shared" si="372"/>
        <v>7.3333333333333334E-4</v>
      </c>
      <c r="P3972" s="6">
        <f t="shared" si="373"/>
        <v>5.5</v>
      </c>
      <c r="Q3972" t="str">
        <f t="shared" si="374"/>
        <v>theater</v>
      </c>
      <c r="R3972" t="str">
        <f t="shared" si="375"/>
        <v>plays</v>
      </c>
      <c r="S3972" s="10">
        <f t="shared" si="376"/>
        <v>42447.863553240735</v>
      </c>
      <c r="T3972" s="10">
        <f t="shared" si="377"/>
        <v>42477.863553240735</v>
      </c>
    </row>
    <row r="3973" spans="1:20" ht="42.6" customHeight="1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5">
        <f t="shared" si="372"/>
        <v>9.7142857142857135E-3</v>
      </c>
      <c r="P3973" s="6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0">
        <f t="shared" si="376"/>
        <v>41811.536180555559</v>
      </c>
      <c r="T3973" s="10">
        <f t="shared" si="377"/>
        <v>41841.536180555559</v>
      </c>
    </row>
    <row r="3974" spans="1:20" ht="42.6" customHeight="1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5">
        <f t="shared" si="372"/>
        <v>0.21099999999999999</v>
      </c>
      <c r="P3974" s="6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0">
        <f t="shared" si="376"/>
        <v>41981.067523148144</v>
      </c>
      <c r="T3974" s="10">
        <f t="shared" si="377"/>
        <v>42041.067523148144</v>
      </c>
    </row>
    <row r="3975" spans="1:20" ht="42.6" customHeight="1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5">
        <f t="shared" si="372"/>
        <v>0.78100000000000003</v>
      </c>
      <c r="P3975" s="6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0">
        <f t="shared" si="376"/>
        <v>42469.68414351852</v>
      </c>
      <c r="T3975" s="10">
        <f t="shared" si="377"/>
        <v>42499.166666666672</v>
      </c>
    </row>
    <row r="3976" spans="1:20" ht="42.6" customHeight="1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5">
        <f t="shared" si="372"/>
        <v>0.32</v>
      </c>
      <c r="P3976" s="6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0">
        <f t="shared" si="376"/>
        <v>42493.546851851846</v>
      </c>
      <c r="T3976" s="10">
        <f t="shared" si="377"/>
        <v>42523.546851851846</v>
      </c>
    </row>
    <row r="3977" spans="1:20" ht="42.6" customHeight="1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5">
        <f t="shared" si="372"/>
        <v>0</v>
      </c>
      <c r="P3977" s="6" t="e">
        <f t="shared" si="373"/>
        <v>#DIV/0!</v>
      </c>
      <c r="Q3977" t="str">
        <f t="shared" si="374"/>
        <v>theater</v>
      </c>
      <c r="R3977" t="str">
        <f t="shared" si="375"/>
        <v>plays</v>
      </c>
      <c r="S3977" s="10">
        <f t="shared" si="376"/>
        <v>42534.866875</v>
      </c>
      <c r="T3977" s="10">
        <f t="shared" si="377"/>
        <v>42564.866875</v>
      </c>
    </row>
    <row r="3978" spans="1:20" ht="42.6" customHeight="1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5">
        <f t="shared" si="372"/>
        <v>0.47692307692307695</v>
      </c>
      <c r="P3978" s="6">
        <f t="shared" si="373"/>
        <v>62</v>
      </c>
      <c r="Q3978" t="str">
        <f t="shared" si="374"/>
        <v>theater</v>
      </c>
      <c r="R3978" t="str">
        <f t="shared" si="375"/>
        <v>plays</v>
      </c>
      <c r="S3978" s="10">
        <f t="shared" si="376"/>
        <v>41830.858344907407</v>
      </c>
      <c r="T3978" s="10">
        <f t="shared" si="377"/>
        <v>41852.291666666664</v>
      </c>
    </row>
    <row r="3979" spans="1:20" ht="42.6" customHeight="1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5">
        <f t="shared" si="372"/>
        <v>1.4500000000000001E-2</v>
      </c>
      <c r="P3979" s="6">
        <f t="shared" si="373"/>
        <v>217.5</v>
      </c>
      <c r="Q3979" t="str">
        <f t="shared" si="374"/>
        <v>theater</v>
      </c>
      <c r="R3979" t="str">
        <f t="shared" si="375"/>
        <v>plays</v>
      </c>
      <c r="S3979" s="10">
        <f t="shared" si="376"/>
        <v>42543.788564814815</v>
      </c>
      <c r="T3979" s="10">
        <f t="shared" si="377"/>
        <v>42573.788564814815</v>
      </c>
    </row>
    <row r="3980" spans="1:20" ht="42.6" customHeight="1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5">
        <f t="shared" si="372"/>
        <v>0.107</v>
      </c>
      <c r="P3980" s="6">
        <f t="shared" si="373"/>
        <v>26.75</v>
      </c>
      <c r="Q3980" t="str">
        <f t="shared" si="374"/>
        <v>theater</v>
      </c>
      <c r="R3980" t="str">
        <f t="shared" si="375"/>
        <v>plays</v>
      </c>
      <c r="S3980" s="10">
        <f t="shared" si="376"/>
        <v>41975.642974537041</v>
      </c>
      <c r="T3980" s="10">
        <f t="shared" si="377"/>
        <v>42035.642974537041</v>
      </c>
    </row>
    <row r="3981" spans="1:20" ht="42.6" customHeight="1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5">
        <f t="shared" si="372"/>
        <v>1.8333333333333333E-2</v>
      </c>
      <c r="P3981" s="6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0">
        <f t="shared" si="376"/>
        <v>42069.903437500005</v>
      </c>
      <c r="T3981" s="10">
        <f t="shared" si="377"/>
        <v>42092.833333333328</v>
      </c>
    </row>
    <row r="3982" spans="1:20" ht="42.6" customHeight="1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5">
        <f t="shared" si="372"/>
        <v>0.18</v>
      </c>
      <c r="P3982" s="6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0">
        <f t="shared" si="376"/>
        <v>41795.598923611113</v>
      </c>
      <c r="T3982" s="10">
        <f t="shared" si="377"/>
        <v>41825.598923611113</v>
      </c>
    </row>
    <row r="3983" spans="1:20" ht="42.6" customHeight="1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5">
        <f t="shared" si="372"/>
        <v>4.0833333333333333E-2</v>
      </c>
      <c r="P3983" s="6">
        <f t="shared" si="373"/>
        <v>175</v>
      </c>
      <c r="Q3983" t="str">
        <f t="shared" si="374"/>
        <v>theater</v>
      </c>
      <c r="R3983" t="str">
        <f t="shared" si="375"/>
        <v>plays</v>
      </c>
      <c r="S3983" s="10">
        <f t="shared" si="376"/>
        <v>42508.179965277777</v>
      </c>
      <c r="T3983" s="10">
        <f t="shared" si="377"/>
        <v>42568.179965277777</v>
      </c>
    </row>
    <row r="3984" spans="1:20" ht="42.6" customHeight="1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5">
        <f t="shared" si="372"/>
        <v>0.2</v>
      </c>
      <c r="P3984" s="6">
        <f t="shared" si="373"/>
        <v>34</v>
      </c>
      <c r="Q3984" t="str">
        <f t="shared" si="374"/>
        <v>theater</v>
      </c>
      <c r="R3984" t="str">
        <f t="shared" si="375"/>
        <v>plays</v>
      </c>
      <c r="S3984" s="10">
        <f t="shared" si="376"/>
        <v>42132.809953703705</v>
      </c>
      <c r="T3984" s="10">
        <f t="shared" si="377"/>
        <v>42192.809953703705</v>
      </c>
    </row>
    <row r="3985" spans="1:20" ht="42.6" customHeight="1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5">
        <f t="shared" si="372"/>
        <v>0.34802513464991025</v>
      </c>
      <c r="P3985" s="6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0">
        <f t="shared" si="376"/>
        <v>41747.86986111111</v>
      </c>
      <c r="T3985" s="10">
        <f t="shared" si="377"/>
        <v>41779.290972222225</v>
      </c>
    </row>
    <row r="3986" spans="1:20" ht="42.6" customHeight="1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5">
        <f t="shared" si="372"/>
        <v>6.3333333333333339E-2</v>
      </c>
      <c r="P3986" s="6">
        <f t="shared" si="373"/>
        <v>9.5</v>
      </c>
      <c r="Q3986" t="str">
        <f t="shared" si="374"/>
        <v>theater</v>
      </c>
      <c r="R3986" t="str">
        <f t="shared" si="375"/>
        <v>plays</v>
      </c>
      <c r="S3986" s="10">
        <f t="shared" si="376"/>
        <v>41920.963472222218</v>
      </c>
      <c r="T3986" s="10">
        <f t="shared" si="377"/>
        <v>41951</v>
      </c>
    </row>
    <row r="3987" spans="1:20" ht="42.6" customHeight="1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5">
        <f t="shared" si="372"/>
        <v>0.32050000000000001</v>
      </c>
      <c r="P3987" s="6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0">
        <f t="shared" si="376"/>
        <v>42399.707407407404</v>
      </c>
      <c r="T3987" s="10">
        <f t="shared" si="377"/>
        <v>42420.878472222219</v>
      </c>
    </row>
    <row r="3988" spans="1:20" ht="42.6" customHeight="1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5">
        <f t="shared" si="372"/>
        <v>9.7600000000000006E-2</v>
      </c>
      <c r="P3988" s="6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0">
        <f t="shared" si="376"/>
        <v>42467.548541666663</v>
      </c>
      <c r="T3988" s="10">
        <f t="shared" si="377"/>
        <v>42496.544444444444</v>
      </c>
    </row>
    <row r="3989" spans="1:20" ht="42.6" customHeight="1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5">
        <f t="shared" si="372"/>
        <v>0.3775</v>
      </c>
      <c r="P3989" s="6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0">
        <f t="shared" si="376"/>
        <v>41765.92465277778</v>
      </c>
      <c r="T3989" s="10">
        <f t="shared" si="377"/>
        <v>41775.92465277778</v>
      </c>
    </row>
    <row r="3990" spans="1:20" ht="42.6" customHeight="1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5">
        <f t="shared" si="372"/>
        <v>2.1333333333333333E-2</v>
      </c>
      <c r="P3990" s="6">
        <f t="shared" si="373"/>
        <v>8</v>
      </c>
      <c r="Q3990" t="str">
        <f t="shared" si="374"/>
        <v>theater</v>
      </c>
      <c r="R3990" t="str">
        <f t="shared" si="375"/>
        <v>plays</v>
      </c>
      <c r="S3990" s="10">
        <f t="shared" si="376"/>
        <v>42230.08116898148</v>
      </c>
      <c r="T3990" s="10">
        <f t="shared" si="377"/>
        <v>42245.08116898148</v>
      </c>
    </row>
    <row r="3991" spans="1:20" ht="42.6" customHeight="1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5">
        <f t="shared" si="372"/>
        <v>0</v>
      </c>
      <c r="P3991" s="6" t="e">
        <f t="shared" si="373"/>
        <v>#DIV/0!</v>
      </c>
      <c r="Q3991" t="str">
        <f t="shared" si="374"/>
        <v>theater</v>
      </c>
      <c r="R3991" t="str">
        <f t="shared" si="375"/>
        <v>plays</v>
      </c>
      <c r="S3991" s="10">
        <f t="shared" si="376"/>
        <v>42286.749780092592</v>
      </c>
      <c r="T3991" s="10">
        <f t="shared" si="377"/>
        <v>42316.791446759264</v>
      </c>
    </row>
    <row r="3992" spans="1:20" ht="42.6" customHeight="1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5">
        <f t="shared" si="372"/>
        <v>4.1818181818181817E-2</v>
      </c>
      <c r="P3992" s="6">
        <f t="shared" si="373"/>
        <v>23</v>
      </c>
      <c r="Q3992" t="str">
        <f t="shared" si="374"/>
        <v>theater</v>
      </c>
      <c r="R3992" t="str">
        <f t="shared" si="375"/>
        <v>plays</v>
      </c>
      <c r="S3992" s="10">
        <f t="shared" si="376"/>
        <v>42401.672372685185</v>
      </c>
      <c r="T3992" s="10">
        <f t="shared" si="377"/>
        <v>42431.672372685185</v>
      </c>
    </row>
    <row r="3993" spans="1:20" ht="42.6" customHeight="1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5">
        <f t="shared" si="372"/>
        <v>0.2</v>
      </c>
      <c r="P3993" s="6">
        <f t="shared" si="373"/>
        <v>100</v>
      </c>
      <c r="Q3993" t="str">
        <f t="shared" si="374"/>
        <v>theater</v>
      </c>
      <c r="R3993" t="str">
        <f t="shared" si="375"/>
        <v>plays</v>
      </c>
      <c r="S3993" s="10">
        <f t="shared" si="376"/>
        <v>42125.644467592589</v>
      </c>
      <c r="T3993" s="10">
        <f t="shared" si="377"/>
        <v>42155.644467592589</v>
      </c>
    </row>
    <row r="3994" spans="1:20" ht="42.6" customHeight="1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5">
        <f t="shared" si="372"/>
        <v>5.4100000000000002E-2</v>
      </c>
      <c r="P3994" s="6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0">
        <f t="shared" si="376"/>
        <v>42289.94049768518</v>
      </c>
      <c r="T3994" s="10">
        <f t="shared" si="377"/>
        <v>42349.982164351852</v>
      </c>
    </row>
    <row r="3995" spans="1:20" ht="42.6" customHeight="1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5">
        <f t="shared" si="372"/>
        <v>6.0000000000000002E-5</v>
      </c>
      <c r="P3995" s="6">
        <f t="shared" si="373"/>
        <v>3</v>
      </c>
      <c r="Q3995" t="str">
        <f t="shared" si="374"/>
        <v>theater</v>
      </c>
      <c r="R3995" t="str">
        <f t="shared" si="375"/>
        <v>plays</v>
      </c>
      <c r="S3995" s="10">
        <f t="shared" si="376"/>
        <v>42107.864722222221</v>
      </c>
      <c r="T3995" s="10">
        <f t="shared" si="377"/>
        <v>42137.864722222221</v>
      </c>
    </row>
    <row r="3996" spans="1:20" ht="42.6" customHeight="1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5">
        <f t="shared" si="372"/>
        <v>2.5000000000000001E-3</v>
      </c>
      <c r="P3996" s="6">
        <f t="shared" si="373"/>
        <v>5</v>
      </c>
      <c r="Q3996" t="str">
        <f t="shared" si="374"/>
        <v>theater</v>
      </c>
      <c r="R3996" t="str">
        <f t="shared" si="375"/>
        <v>plays</v>
      </c>
      <c r="S3996" s="10">
        <f t="shared" si="376"/>
        <v>41809.389930555553</v>
      </c>
      <c r="T3996" s="10">
        <f t="shared" si="377"/>
        <v>41839.389930555553</v>
      </c>
    </row>
    <row r="3997" spans="1:20" ht="42.6" customHeight="1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5">
        <f t="shared" si="372"/>
        <v>0.35</v>
      </c>
      <c r="P3997" s="6">
        <f t="shared" si="373"/>
        <v>17.5</v>
      </c>
      <c r="Q3997" t="str">
        <f t="shared" si="374"/>
        <v>theater</v>
      </c>
      <c r="R3997" t="str">
        <f t="shared" si="375"/>
        <v>plays</v>
      </c>
      <c r="S3997" s="10">
        <f t="shared" si="376"/>
        <v>42019.683761574073</v>
      </c>
      <c r="T3997" s="10">
        <f t="shared" si="377"/>
        <v>42049.477083333331</v>
      </c>
    </row>
    <row r="3998" spans="1:20" ht="42.6" customHeight="1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5">
        <f t="shared" si="372"/>
        <v>0.16566666666666666</v>
      </c>
      <c r="P3998" s="6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0">
        <f t="shared" si="376"/>
        <v>41950.26694444444</v>
      </c>
      <c r="T3998" s="10">
        <f t="shared" si="377"/>
        <v>41963.669444444444</v>
      </c>
    </row>
    <row r="3999" spans="1:20" ht="42.6" customHeight="1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5">
        <f t="shared" si="372"/>
        <v>0</v>
      </c>
      <c r="P3999" s="6" t="e">
        <f t="shared" si="373"/>
        <v>#DIV/0!</v>
      </c>
      <c r="Q3999" t="str">
        <f t="shared" si="374"/>
        <v>theater</v>
      </c>
      <c r="R3999" t="str">
        <f t="shared" si="375"/>
        <v>plays</v>
      </c>
      <c r="S3999" s="10">
        <f t="shared" si="376"/>
        <v>42069.391446759255</v>
      </c>
      <c r="T3999" s="10">
        <f t="shared" si="377"/>
        <v>42099.349780092598</v>
      </c>
    </row>
    <row r="4000" spans="1:20" ht="42.6" customHeight="1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5">
        <f t="shared" si="372"/>
        <v>0.57199999999999995</v>
      </c>
      <c r="P4000" s="6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0">
        <f t="shared" si="376"/>
        <v>42061.963263888887</v>
      </c>
      <c r="T4000" s="10">
        <f t="shared" si="377"/>
        <v>42091.921597222223</v>
      </c>
    </row>
    <row r="4001" spans="1:20" ht="42.6" customHeight="1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5">
        <f t="shared" si="372"/>
        <v>0.16514285714285715</v>
      </c>
      <c r="P4001" s="6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0">
        <f t="shared" si="376"/>
        <v>41842.828680555554</v>
      </c>
      <c r="T4001" s="10">
        <f t="shared" si="377"/>
        <v>41882.827650462961</v>
      </c>
    </row>
    <row r="4002" spans="1:20" ht="42.6" customHeight="1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5">
        <f t="shared" si="372"/>
        <v>1.25E-3</v>
      </c>
      <c r="P4002" s="6">
        <f t="shared" si="373"/>
        <v>10</v>
      </c>
      <c r="Q4002" t="str">
        <f t="shared" si="374"/>
        <v>theater</v>
      </c>
      <c r="R4002" t="str">
        <f t="shared" si="375"/>
        <v>plays</v>
      </c>
      <c r="S4002" s="10">
        <f t="shared" si="376"/>
        <v>42437.64534722222</v>
      </c>
      <c r="T4002" s="10">
        <f t="shared" si="377"/>
        <v>42497.603680555556</v>
      </c>
    </row>
    <row r="4003" spans="1:20" ht="42.6" customHeight="1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5">
        <f t="shared" si="372"/>
        <v>0.3775</v>
      </c>
      <c r="P4003" s="6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0">
        <f t="shared" si="376"/>
        <v>42775.964212962965</v>
      </c>
      <c r="T4003" s="10">
        <f t="shared" si="377"/>
        <v>42795.791666666672</v>
      </c>
    </row>
    <row r="4004" spans="1:20" ht="42.6" customHeight="1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5">
        <f t="shared" si="372"/>
        <v>1.84E-2</v>
      </c>
      <c r="P4004" s="6">
        <f t="shared" si="373"/>
        <v>5.75</v>
      </c>
      <c r="Q4004" t="str">
        <f t="shared" si="374"/>
        <v>theater</v>
      </c>
      <c r="R4004" t="str">
        <f t="shared" si="375"/>
        <v>plays</v>
      </c>
      <c r="S4004" s="10">
        <f t="shared" si="376"/>
        <v>41879.043530092589</v>
      </c>
      <c r="T4004" s="10">
        <f t="shared" si="377"/>
        <v>41909.043530092589</v>
      </c>
    </row>
    <row r="4005" spans="1:20" ht="42.6" customHeight="1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5">
        <f t="shared" si="372"/>
        <v>0.10050000000000001</v>
      </c>
      <c r="P4005" s="6">
        <f t="shared" si="373"/>
        <v>100.5</v>
      </c>
      <c r="Q4005" t="str">
        <f t="shared" si="374"/>
        <v>theater</v>
      </c>
      <c r="R4005" t="str">
        <f t="shared" si="375"/>
        <v>plays</v>
      </c>
      <c r="S4005" s="10">
        <f t="shared" si="376"/>
        <v>42020.587349537032</v>
      </c>
      <c r="T4005" s="10">
        <f t="shared" si="377"/>
        <v>42050.587349537032</v>
      </c>
    </row>
    <row r="4006" spans="1:20" ht="42.6" customHeight="1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5">
        <f t="shared" si="372"/>
        <v>2E-3</v>
      </c>
      <c r="P4006" s="6">
        <f t="shared" si="373"/>
        <v>1</v>
      </c>
      <c r="Q4006" t="str">
        <f t="shared" si="374"/>
        <v>theater</v>
      </c>
      <c r="R4006" t="str">
        <f t="shared" si="375"/>
        <v>plays</v>
      </c>
      <c r="S4006" s="10">
        <f t="shared" si="376"/>
        <v>41890.16269675926</v>
      </c>
      <c r="T4006" s="10">
        <f t="shared" si="377"/>
        <v>41920.16269675926</v>
      </c>
    </row>
    <row r="4007" spans="1:20" ht="42.6" customHeight="1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5">
        <f t="shared" si="372"/>
        <v>1.3333333333333334E-2</v>
      </c>
      <c r="P4007" s="6">
        <f t="shared" si="373"/>
        <v>20</v>
      </c>
      <c r="Q4007" t="str">
        <f t="shared" si="374"/>
        <v>theater</v>
      </c>
      <c r="R4007" t="str">
        <f t="shared" si="375"/>
        <v>plays</v>
      </c>
      <c r="S4007" s="10">
        <f t="shared" si="376"/>
        <v>41872.807696759257</v>
      </c>
      <c r="T4007" s="10">
        <f t="shared" si="377"/>
        <v>41932.807696759257</v>
      </c>
    </row>
    <row r="4008" spans="1:20" ht="42.6" customHeight="1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5">
        <f t="shared" si="372"/>
        <v>6.666666666666667E-5</v>
      </c>
      <c r="P4008" s="6">
        <f t="shared" si="373"/>
        <v>2</v>
      </c>
      <c r="Q4008" t="str">
        <f t="shared" si="374"/>
        <v>theater</v>
      </c>
      <c r="R4008" t="str">
        <f t="shared" si="375"/>
        <v>plays</v>
      </c>
      <c r="S4008" s="10">
        <f t="shared" si="376"/>
        <v>42391.772997685184</v>
      </c>
      <c r="T4008" s="10">
        <f t="shared" si="377"/>
        <v>42416.772997685184</v>
      </c>
    </row>
    <row r="4009" spans="1:20" ht="42.6" customHeight="1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5">
        <f t="shared" si="372"/>
        <v>2.5000000000000001E-3</v>
      </c>
      <c r="P4009" s="6">
        <f t="shared" si="373"/>
        <v>5</v>
      </c>
      <c r="Q4009" t="str">
        <f t="shared" si="374"/>
        <v>theater</v>
      </c>
      <c r="R4009" t="str">
        <f t="shared" si="375"/>
        <v>plays</v>
      </c>
      <c r="S4009" s="10">
        <f t="shared" si="376"/>
        <v>41848.772928240738</v>
      </c>
      <c r="T4009" s="10">
        <f t="shared" si="377"/>
        <v>41877.686111111114</v>
      </c>
    </row>
    <row r="4010" spans="1:20" ht="42.6" customHeight="1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5">
        <f t="shared" si="372"/>
        <v>0.06</v>
      </c>
      <c r="P4010" s="6">
        <f t="shared" si="373"/>
        <v>15</v>
      </c>
      <c r="Q4010" t="str">
        <f t="shared" si="374"/>
        <v>theater</v>
      </c>
      <c r="R4010" t="str">
        <f t="shared" si="375"/>
        <v>plays</v>
      </c>
      <c r="S4010" s="10">
        <f t="shared" si="376"/>
        <v>42177.964201388888</v>
      </c>
      <c r="T4010" s="10">
        <f t="shared" si="377"/>
        <v>42207.964201388888</v>
      </c>
    </row>
    <row r="4011" spans="1:20" ht="42.6" customHeight="1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5">
        <f t="shared" si="372"/>
        <v>3.8860103626943004E-2</v>
      </c>
      <c r="P4011" s="6">
        <f t="shared" si="373"/>
        <v>25</v>
      </c>
      <c r="Q4011" t="str">
        <f t="shared" si="374"/>
        <v>theater</v>
      </c>
      <c r="R4011" t="str">
        <f t="shared" si="375"/>
        <v>plays</v>
      </c>
      <c r="S4011" s="10">
        <f t="shared" si="376"/>
        <v>41851.700925925928</v>
      </c>
      <c r="T4011" s="10">
        <f t="shared" si="377"/>
        <v>41891.700925925928</v>
      </c>
    </row>
    <row r="4012" spans="1:20" ht="42.6" customHeight="1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5">
        <f t="shared" si="372"/>
        <v>0.24194444444444443</v>
      </c>
      <c r="P4012" s="6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0">
        <f t="shared" si="376"/>
        <v>41921.770439814813</v>
      </c>
      <c r="T4012" s="10">
        <f t="shared" si="377"/>
        <v>41938.770439814813</v>
      </c>
    </row>
    <row r="4013" spans="1:20" ht="42.6" customHeight="1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5">
        <f t="shared" si="372"/>
        <v>7.5999999999999998E-2</v>
      </c>
      <c r="P4013" s="6">
        <f t="shared" si="373"/>
        <v>4.75</v>
      </c>
      <c r="Q4013" t="str">
        <f t="shared" si="374"/>
        <v>theater</v>
      </c>
      <c r="R4013" t="str">
        <f t="shared" si="375"/>
        <v>plays</v>
      </c>
      <c r="S4013" s="10">
        <f t="shared" si="376"/>
        <v>42002.54488425926</v>
      </c>
      <c r="T4013" s="10">
        <f t="shared" si="377"/>
        <v>42032.54488425926</v>
      </c>
    </row>
    <row r="4014" spans="1:20" ht="42.6" customHeight="1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5">
        <f t="shared" si="372"/>
        <v>0</v>
      </c>
      <c r="P4014" s="6" t="e">
        <f t="shared" si="373"/>
        <v>#DIV/0!</v>
      </c>
      <c r="Q4014" t="str">
        <f t="shared" si="374"/>
        <v>theater</v>
      </c>
      <c r="R4014" t="str">
        <f t="shared" si="375"/>
        <v>plays</v>
      </c>
      <c r="S4014" s="10">
        <f t="shared" si="376"/>
        <v>42096.544548611113</v>
      </c>
      <c r="T4014" s="10">
        <f t="shared" si="377"/>
        <v>42126.544548611113</v>
      </c>
    </row>
    <row r="4015" spans="1:20" ht="42.6" customHeight="1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5">
        <f t="shared" si="372"/>
        <v>1.2999999999999999E-2</v>
      </c>
      <c r="P4015" s="6">
        <f t="shared" si="373"/>
        <v>13</v>
      </c>
      <c r="Q4015" t="str">
        <f t="shared" si="374"/>
        <v>theater</v>
      </c>
      <c r="R4015" t="str">
        <f t="shared" si="375"/>
        <v>plays</v>
      </c>
      <c r="S4015" s="10">
        <f t="shared" si="376"/>
        <v>42021.301192129627</v>
      </c>
      <c r="T4015" s="10">
        <f t="shared" si="377"/>
        <v>42051.301192129627</v>
      </c>
    </row>
    <row r="4016" spans="1:20" ht="42.6" customHeight="1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5">
        <f t="shared" si="372"/>
        <v>0</v>
      </c>
      <c r="P4016" s="6" t="e">
        <f t="shared" si="373"/>
        <v>#DIV/0!</v>
      </c>
      <c r="Q4016" t="str">
        <f t="shared" si="374"/>
        <v>theater</v>
      </c>
      <c r="R4016" t="str">
        <f t="shared" si="375"/>
        <v>plays</v>
      </c>
      <c r="S4016" s="10">
        <f t="shared" si="376"/>
        <v>42419.246168981481</v>
      </c>
      <c r="T4016" s="10">
        <f t="shared" si="377"/>
        <v>42434.246168981481</v>
      </c>
    </row>
    <row r="4017" spans="1:20" ht="42.6" customHeight="1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5">
        <f t="shared" si="372"/>
        <v>1.4285714285714287E-4</v>
      </c>
      <c r="P4017" s="6">
        <f t="shared" si="373"/>
        <v>1</v>
      </c>
      <c r="Q4017" t="str">
        <f t="shared" si="374"/>
        <v>theater</v>
      </c>
      <c r="R4017" t="str">
        <f t="shared" si="375"/>
        <v>plays</v>
      </c>
      <c r="S4017" s="10">
        <f t="shared" si="376"/>
        <v>42174.780821759254</v>
      </c>
      <c r="T4017" s="10">
        <f t="shared" si="377"/>
        <v>42204.780821759254</v>
      </c>
    </row>
    <row r="4018" spans="1:20" ht="42.6" customHeight="1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5">
        <f t="shared" si="372"/>
        <v>0.14000000000000001</v>
      </c>
      <c r="P4018" s="6">
        <f t="shared" si="373"/>
        <v>10</v>
      </c>
      <c r="Q4018" t="str">
        <f t="shared" si="374"/>
        <v>theater</v>
      </c>
      <c r="R4018" t="str">
        <f t="shared" si="375"/>
        <v>plays</v>
      </c>
      <c r="S4018" s="10">
        <f t="shared" si="376"/>
        <v>41869.872685185182</v>
      </c>
      <c r="T4018" s="10">
        <f t="shared" si="377"/>
        <v>41899.872685185182</v>
      </c>
    </row>
    <row r="4019" spans="1:20" ht="42.6" customHeight="1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5">
        <f t="shared" si="372"/>
        <v>1.0500000000000001E-2</v>
      </c>
      <c r="P4019" s="6">
        <f t="shared" si="373"/>
        <v>52.5</v>
      </c>
      <c r="Q4019" t="str">
        <f t="shared" si="374"/>
        <v>theater</v>
      </c>
      <c r="R4019" t="str">
        <f t="shared" si="375"/>
        <v>plays</v>
      </c>
      <c r="S4019" s="10">
        <f t="shared" si="376"/>
        <v>41856.672152777777</v>
      </c>
      <c r="T4019" s="10">
        <f t="shared" si="377"/>
        <v>41886.672152777777</v>
      </c>
    </row>
    <row r="4020" spans="1:20" ht="42.6" customHeight="1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5">
        <f t="shared" si="372"/>
        <v>8.666666666666667E-2</v>
      </c>
      <c r="P4020" s="6">
        <f t="shared" si="373"/>
        <v>32.5</v>
      </c>
      <c r="Q4020" t="str">
        <f t="shared" si="374"/>
        <v>theater</v>
      </c>
      <c r="R4020" t="str">
        <f t="shared" si="375"/>
        <v>plays</v>
      </c>
      <c r="S4020" s="10">
        <f t="shared" si="376"/>
        <v>42620.91097222222</v>
      </c>
      <c r="T4020" s="10">
        <f t="shared" si="377"/>
        <v>42650.91097222222</v>
      </c>
    </row>
    <row r="4021" spans="1:20" ht="42.6" customHeight="1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5">
        <f t="shared" si="372"/>
        <v>8.2857142857142851E-3</v>
      </c>
      <c r="P4021" s="6">
        <f t="shared" si="373"/>
        <v>7.25</v>
      </c>
      <c r="Q4021" t="str">
        <f t="shared" si="374"/>
        <v>theater</v>
      </c>
      <c r="R4021" t="str">
        <f t="shared" si="375"/>
        <v>plays</v>
      </c>
      <c r="S4021" s="10">
        <f t="shared" si="376"/>
        <v>42417.675879629634</v>
      </c>
      <c r="T4021" s="10">
        <f t="shared" si="377"/>
        <v>42475.686111111107</v>
      </c>
    </row>
    <row r="4022" spans="1:20" ht="42.6" customHeight="1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5">
        <f t="shared" si="372"/>
        <v>0.16666666666666666</v>
      </c>
      <c r="P4022" s="6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0">
        <f t="shared" si="376"/>
        <v>42057.190960648149</v>
      </c>
      <c r="T4022" s="10">
        <f t="shared" si="377"/>
        <v>42087.149293981478</v>
      </c>
    </row>
    <row r="4023" spans="1:20" ht="42.6" customHeight="1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5">
        <f t="shared" si="372"/>
        <v>8.3333333333333332E-3</v>
      </c>
      <c r="P4023" s="6">
        <f t="shared" si="373"/>
        <v>62.5</v>
      </c>
      <c r="Q4023" t="str">
        <f t="shared" si="374"/>
        <v>theater</v>
      </c>
      <c r="R4023" t="str">
        <f t="shared" si="375"/>
        <v>plays</v>
      </c>
      <c r="S4023" s="10">
        <f t="shared" si="376"/>
        <v>41878.911550925928</v>
      </c>
      <c r="T4023" s="10">
        <f t="shared" si="377"/>
        <v>41938.911550925928</v>
      </c>
    </row>
    <row r="4024" spans="1:20" ht="42.6" customHeight="1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5">
        <f t="shared" si="372"/>
        <v>0.69561111111111107</v>
      </c>
      <c r="P4024" s="6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0">
        <f t="shared" si="376"/>
        <v>41990.584108796291</v>
      </c>
      <c r="T4024" s="10">
        <f t="shared" si="377"/>
        <v>42036.120833333334</v>
      </c>
    </row>
    <row r="4025" spans="1:20" ht="42.6" customHeight="1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5">
        <f t="shared" si="372"/>
        <v>0</v>
      </c>
      <c r="P4025" s="6" t="e">
        <f t="shared" si="373"/>
        <v>#DIV/0!</v>
      </c>
      <c r="Q4025" t="str">
        <f t="shared" si="374"/>
        <v>theater</v>
      </c>
      <c r="R4025" t="str">
        <f t="shared" si="375"/>
        <v>plays</v>
      </c>
      <c r="S4025" s="10">
        <f t="shared" si="376"/>
        <v>42408.999571759254</v>
      </c>
      <c r="T4025" s="10">
        <f t="shared" si="377"/>
        <v>42453.957905092597</v>
      </c>
    </row>
    <row r="4026" spans="1:20" ht="42.6" customHeight="1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5">
        <f t="shared" si="372"/>
        <v>1.2500000000000001E-2</v>
      </c>
      <c r="P4026" s="6">
        <f t="shared" si="373"/>
        <v>10</v>
      </c>
      <c r="Q4026" t="str">
        <f t="shared" si="374"/>
        <v>theater</v>
      </c>
      <c r="R4026" t="str">
        <f t="shared" si="375"/>
        <v>plays</v>
      </c>
      <c r="S4026" s="10">
        <f t="shared" si="376"/>
        <v>42217.670104166667</v>
      </c>
      <c r="T4026" s="10">
        <f t="shared" si="377"/>
        <v>42247.670104166667</v>
      </c>
    </row>
    <row r="4027" spans="1:20" ht="42.6" customHeight="1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5">
        <f t="shared" si="372"/>
        <v>0.05</v>
      </c>
      <c r="P4027" s="6">
        <f t="shared" si="373"/>
        <v>62.5</v>
      </c>
      <c r="Q4027" t="str">
        <f t="shared" si="374"/>
        <v>theater</v>
      </c>
      <c r="R4027" t="str">
        <f t="shared" si="375"/>
        <v>plays</v>
      </c>
      <c r="S4027" s="10">
        <f t="shared" si="376"/>
        <v>42151.237685185188</v>
      </c>
      <c r="T4027" s="10">
        <f t="shared" si="377"/>
        <v>42211.237685185188</v>
      </c>
    </row>
    <row r="4028" spans="1:20" ht="42.6" customHeight="1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5">
        <f t="shared" si="372"/>
        <v>0</v>
      </c>
      <c r="P4028" s="6" t="e">
        <f t="shared" si="373"/>
        <v>#DIV/0!</v>
      </c>
      <c r="Q4028" t="str">
        <f t="shared" si="374"/>
        <v>theater</v>
      </c>
      <c r="R4028" t="str">
        <f t="shared" si="375"/>
        <v>plays</v>
      </c>
      <c r="S4028" s="10">
        <f t="shared" si="376"/>
        <v>42282.655543981484</v>
      </c>
      <c r="T4028" s="10">
        <f t="shared" si="377"/>
        <v>42342.697210648148</v>
      </c>
    </row>
    <row r="4029" spans="1:20" ht="42.6" customHeight="1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5">
        <f t="shared" si="372"/>
        <v>7.166666666666667E-2</v>
      </c>
      <c r="P4029" s="6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0">
        <f t="shared" si="376"/>
        <v>42768.97084490741</v>
      </c>
      <c r="T4029" s="10">
        <f t="shared" si="377"/>
        <v>42789.041666666672</v>
      </c>
    </row>
    <row r="4030" spans="1:20" ht="42.6" customHeight="1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5">
        <f t="shared" si="372"/>
        <v>0.28050000000000003</v>
      </c>
      <c r="P4030" s="6">
        <f t="shared" si="373"/>
        <v>51</v>
      </c>
      <c r="Q4030" t="str">
        <f t="shared" si="374"/>
        <v>theater</v>
      </c>
      <c r="R4030" t="str">
        <f t="shared" si="375"/>
        <v>plays</v>
      </c>
      <c r="S4030" s="10">
        <f t="shared" si="376"/>
        <v>41765.938657407409</v>
      </c>
      <c r="T4030" s="10">
        <f t="shared" si="377"/>
        <v>41795.938657407409</v>
      </c>
    </row>
    <row r="4031" spans="1:20" ht="42.6" customHeight="1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5">
        <f t="shared" si="372"/>
        <v>0</v>
      </c>
      <c r="P4031" s="6" t="e">
        <f t="shared" si="373"/>
        <v>#DIV/0!</v>
      </c>
      <c r="Q4031" t="str">
        <f t="shared" si="374"/>
        <v>theater</v>
      </c>
      <c r="R4031" t="str">
        <f t="shared" si="375"/>
        <v>plays</v>
      </c>
      <c r="S4031" s="10">
        <f t="shared" si="376"/>
        <v>42322.025115740747</v>
      </c>
      <c r="T4031" s="10">
        <f t="shared" si="377"/>
        <v>42352.025115740747</v>
      </c>
    </row>
    <row r="4032" spans="1:20" ht="42.6" customHeight="1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5">
        <f t="shared" si="372"/>
        <v>0.16</v>
      </c>
      <c r="P4032" s="6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0">
        <f t="shared" si="376"/>
        <v>42374.655081018514</v>
      </c>
      <c r="T4032" s="10">
        <f t="shared" si="377"/>
        <v>42403.784027777772</v>
      </c>
    </row>
    <row r="4033" spans="1:20" ht="42.6" customHeight="1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5">
        <f t="shared" si="372"/>
        <v>0</v>
      </c>
      <c r="P4033" s="6" t="e">
        <f t="shared" si="373"/>
        <v>#DIV/0!</v>
      </c>
      <c r="Q4033" t="str">
        <f t="shared" si="374"/>
        <v>theater</v>
      </c>
      <c r="R4033" t="str">
        <f t="shared" si="375"/>
        <v>plays</v>
      </c>
      <c r="S4033" s="10">
        <f t="shared" si="376"/>
        <v>41941.585231481484</v>
      </c>
      <c r="T4033" s="10">
        <f t="shared" si="377"/>
        <v>41991.626898148148</v>
      </c>
    </row>
    <row r="4034" spans="1:20" ht="42.6" customHeight="1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5">
        <f t="shared" si="372"/>
        <v>6.8287037037037035E-2</v>
      </c>
      <c r="P4034" s="6">
        <f t="shared" si="373"/>
        <v>59</v>
      </c>
      <c r="Q4034" t="str">
        <f t="shared" si="374"/>
        <v>theater</v>
      </c>
      <c r="R4034" t="str">
        <f t="shared" si="375"/>
        <v>plays</v>
      </c>
      <c r="S4034" s="10">
        <f t="shared" si="376"/>
        <v>42293.809212962966</v>
      </c>
      <c r="T4034" s="10">
        <f t="shared" si="377"/>
        <v>42353.85087962963</v>
      </c>
    </row>
    <row r="4035" spans="1:20" ht="42.6" customHeight="1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5">
        <f t="shared" ref="O4035:O4098" si="378">E4035/D4035</f>
        <v>0.25698702928870293</v>
      </c>
      <c r="P4035" s="6">
        <f t="shared" ref="P4035:P4098" si="379">E4035/L4035</f>
        <v>65.340319148936175</v>
      </c>
      <c r="Q4035" t="str">
        <f t="shared" ref="Q4035:Q4098" si="380">LEFT(N4035,(FIND("/",N4035))-1)</f>
        <v>theater</v>
      </c>
      <c r="R4035" t="str">
        <f t="shared" ref="R4035:R4098" si="381">RIGHT(N4035,LEN(N4035)-FIND("/",N4035))</f>
        <v>plays</v>
      </c>
      <c r="S4035" s="10">
        <f t="shared" ref="S4035:S4098" si="382">(((J4035/60)/60)/24)+DATE(1970,1,1)</f>
        <v>42614.268796296295</v>
      </c>
      <c r="T4035" s="10">
        <f t="shared" ref="T4035:T4098" si="383">(((I4035/60)/60)/24)+DATE(1970,1,1)</f>
        <v>42645.375</v>
      </c>
    </row>
    <row r="4036" spans="1:20" ht="42.6" customHeight="1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5">
        <f t="shared" si="378"/>
        <v>1.4814814814814815E-2</v>
      </c>
      <c r="P4036" s="6">
        <f t="shared" si="379"/>
        <v>100</v>
      </c>
      <c r="Q4036" t="str">
        <f t="shared" si="380"/>
        <v>theater</v>
      </c>
      <c r="R4036" t="str">
        <f t="shared" si="381"/>
        <v>plays</v>
      </c>
      <c r="S4036" s="10">
        <f t="shared" si="382"/>
        <v>42067.947337962964</v>
      </c>
      <c r="T4036" s="10">
        <f t="shared" si="383"/>
        <v>42097.905671296292</v>
      </c>
    </row>
    <row r="4037" spans="1:20" ht="42.6" customHeight="1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5">
        <f t="shared" si="378"/>
        <v>0.36849999999999999</v>
      </c>
      <c r="P4037" s="6">
        <f t="shared" si="379"/>
        <v>147.4</v>
      </c>
      <c r="Q4037" t="str">
        <f t="shared" si="380"/>
        <v>theater</v>
      </c>
      <c r="R4037" t="str">
        <f t="shared" si="381"/>
        <v>plays</v>
      </c>
      <c r="S4037" s="10">
        <f t="shared" si="382"/>
        <v>41903.882951388885</v>
      </c>
      <c r="T4037" s="10">
        <f t="shared" si="383"/>
        <v>41933.882951388885</v>
      </c>
    </row>
    <row r="4038" spans="1:20" ht="42.6" customHeight="1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5">
        <f t="shared" si="378"/>
        <v>0.47049999999999997</v>
      </c>
      <c r="P4038" s="6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0">
        <f t="shared" si="382"/>
        <v>41804.937083333331</v>
      </c>
      <c r="T4038" s="10">
        <f t="shared" si="383"/>
        <v>41821.9375</v>
      </c>
    </row>
    <row r="4039" spans="1:20" ht="42.6" customHeight="1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5">
        <f t="shared" si="378"/>
        <v>0.11428571428571428</v>
      </c>
      <c r="P4039" s="6">
        <f t="shared" si="379"/>
        <v>40</v>
      </c>
      <c r="Q4039" t="str">
        <f t="shared" si="380"/>
        <v>theater</v>
      </c>
      <c r="R4039" t="str">
        <f t="shared" si="381"/>
        <v>plays</v>
      </c>
      <c r="S4039" s="10">
        <f t="shared" si="382"/>
        <v>42497.070775462969</v>
      </c>
      <c r="T4039" s="10">
        <f t="shared" si="383"/>
        <v>42514.600694444445</v>
      </c>
    </row>
    <row r="4040" spans="1:20" ht="42.6" customHeight="1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5">
        <f t="shared" si="378"/>
        <v>0.12039999999999999</v>
      </c>
      <c r="P4040" s="6">
        <f t="shared" si="379"/>
        <v>75.25</v>
      </c>
      <c r="Q4040" t="str">
        <f t="shared" si="380"/>
        <v>theater</v>
      </c>
      <c r="R4040" t="str">
        <f t="shared" si="381"/>
        <v>plays</v>
      </c>
      <c r="S4040" s="10">
        <f t="shared" si="382"/>
        <v>41869.798726851855</v>
      </c>
      <c r="T4040" s="10">
        <f t="shared" si="383"/>
        <v>41929.798726851855</v>
      </c>
    </row>
    <row r="4041" spans="1:20" ht="42.6" customHeight="1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5">
        <f t="shared" si="378"/>
        <v>0.6</v>
      </c>
      <c r="P4041" s="6">
        <f t="shared" si="379"/>
        <v>60</v>
      </c>
      <c r="Q4041" t="str">
        <f t="shared" si="380"/>
        <v>theater</v>
      </c>
      <c r="R4041" t="str">
        <f t="shared" si="381"/>
        <v>plays</v>
      </c>
      <c r="S4041" s="10">
        <f t="shared" si="382"/>
        <v>42305.670914351853</v>
      </c>
      <c r="T4041" s="10">
        <f t="shared" si="383"/>
        <v>42339.249305555553</v>
      </c>
    </row>
    <row r="4042" spans="1:20" ht="42.6" customHeight="1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5">
        <f t="shared" si="378"/>
        <v>0.3125</v>
      </c>
      <c r="P4042" s="6">
        <f t="shared" si="379"/>
        <v>1250</v>
      </c>
      <c r="Q4042" t="str">
        <f t="shared" si="380"/>
        <v>theater</v>
      </c>
      <c r="R4042" t="str">
        <f t="shared" si="381"/>
        <v>plays</v>
      </c>
      <c r="S4042" s="10">
        <f t="shared" si="382"/>
        <v>42144.231527777782</v>
      </c>
      <c r="T4042" s="10">
        <f t="shared" si="383"/>
        <v>42203.125</v>
      </c>
    </row>
    <row r="4043" spans="1:20" ht="42.6" customHeight="1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5">
        <f t="shared" si="378"/>
        <v>4.1999999999999997E-3</v>
      </c>
      <c r="P4043" s="6">
        <f t="shared" si="379"/>
        <v>10.5</v>
      </c>
      <c r="Q4043" t="str">
        <f t="shared" si="380"/>
        <v>theater</v>
      </c>
      <c r="R4043" t="str">
        <f t="shared" si="381"/>
        <v>plays</v>
      </c>
      <c r="S4043" s="10">
        <f t="shared" si="382"/>
        <v>42559.474004629628</v>
      </c>
      <c r="T4043" s="10">
        <f t="shared" si="383"/>
        <v>42619.474004629628</v>
      </c>
    </row>
    <row r="4044" spans="1:20" ht="42.6" customHeight="1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5">
        <f t="shared" si="378"/>
        <v>2.0999999999999999E-3</v>
      </c>
      <c r="P4044" s="6">
        <f t="shared" si="379"/>
        <v>7</v>
      </c>
      <c r="Q4044" t="str">
        <f t="shared" si="380"/>
        <v>theater</v>
      </c>
      <c r="R4044" t="str">
        <f t="shared" si="381"/>
        <v>plays</v>
      </c>
      <c r="S4044" s="10">
        <f t="shared" si="382"/>
        <v>41995.084074074075</v>
      </c>
      <c r="T4044" s="10">
        <f t="shared" si="383"/>
        <v>42024.802777777775</v>
      </c>
    </row>
    <row r="4045" spans="1:20" ht="42.6" customHeight="1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5">
        <f t="shared" si="378"/>
        <v>0</v>
      </c>
      <c r="P4045" s="6" t="e">
        <f t="shared" si="379"/>
        <v>#DIV/0!</v>
      </c>
      <c r="Q4045" t="str">
        <f t="shared" si="380"/>
        <v>theater</v>
      </c>
      <c r="R4045" t="str">
        <f t="shared" si="381"/>
        <v>plays</v>
      </c>
      <c r="S4045" s="10">
        <f t="shared" si="382"/>
        <v>41948.957465277781</v>
      </c>
      <c r="T4045" s="10">
        <f t="shared" si="383"/>
        <v>41963.957465277781</v>
      </c>
    </row>
    <row r="4046" spans="1:20" ht="42.6" customHeight="1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5">
        <f t="shared" si="378"/>
        <v>0.375</v>
      </c>
      <c r="P4046" s="6">
        <f t="shared" si="379"/>
        <v>56.25</v>
      </c>
      <c r="Q4046" t="str">
        <f t="shared" si="380"/>
        <v>theater</v>
      </c>
      <c r="R4046" t="str">
        <f t="shared" si="381"/>
        <v>plays</v>
      </c>
      <c r="S4046" s="10">
        <f t="shared" si="382"/>
        <v>42074.219699074078</v>
      </c>
      <c r="T4046" s="10">
        <f t="shared" si="383"/>
        <v>42104.208333333328</v>
      </c>
    </row>
    <row r="4047" spans="1:20" ht="42.6" customHeight="1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5">
        <f t="shared" si="378"/>
        <v>2.0000000000000001E-4</v>
      </c>
      <c r="P4047" s="6">
        <f t="shared" si="379"/>
        <v>1</v>
      </c>
      <c r="Q4047" t="str">
        <f t="shared" si="380"/>
        <v>theater</v>
      </c>
      <c r="R4047" t="str">
        <f t="shared" si="381"/>
        <v>plays</v>
      </c>
      <c r="S4047" s="10">
        <f t="shared" si="382"/>
        <v>41842.201261574075</v>
      </c>
      <c r="T4047" s="10">
        <f t="shared" si="383"/>
        <v>41872.201261574075</v>
      </c>
    </row>
    <row r="4048" spans="1:20" ht="42.6" customHeight="1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5">
        <f t="shared" si="378"/>
        <v>8.2142857142857142E-2</v>
      </c>
      <c r="P4048" s="6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0">
        <f t="shared" si="382"/>
        <v>41904.650578703702</v>
      </c>
      <c r="T4048" s="10">
        <f t="shared" si="383"/>
        <v>41934.650578703702</v>
      </c>
    </row>
    <row r="4049" spans="1:20" ht="42.6" customHeight="1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5">
        <f t="shared" si="378"/>
        <v>2.1999999999999999E-2</v>
      </c>
      <c r="P4049" s="6">
        <f t="shared" si="379"/>
        <v>27.5</v>
      </c>
      <c r="Q4049" t="str">
        <f t="shared" si="380"/>
        <v>theater</v>
      </c>
      <c r="R4049" t="str">
        <f t="shared" si="381"/>
        <v>plays</v>
      </c>
      <c r="S4049" s="10">
        <f t="shared" si="382"/>
        <v>41991.022488425922</v>
      </c>
      <c r="T4049" s="10">
        <f t="shared" si="383"/>
        <v>42015.041666666672</v>
      </c>
    </row>
    <row r="4050" spans="1:20" ht="42.6" customHeight="1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5">
        <f t="shared" si="378"/>
        <v>0.17652941176470588</v>
      </c>
      <c r="P4050" s="6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0">
        <f t="shared" si="382"/>
        <v>42436.509108796294</v>
      </c>
      <c r="T4050" s="10">
        <f t="shared" si="383"/>
        <v>42471.467442129629</v>
      </c>
    </row>
    <row r="4051" spans="1:20" ht="42.6" customHeight="1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5">
        <f t="shared" si="378"/>
        <v>8.0000000000000004E-4</v>
      </c>
      <c r="P4051" s="6">
        <f t="shared" si="379"/>
        <v>16</v>
      </c>
      <c r="Q4051" t="str">
        <f t="shared" si="380"/>
        <v>theater</v>
      </c>
      <c r="R4051" t="str">
        <f t="shared" si="381"/>
        <v>plays</v>
      </c>
      <c r="S4051" s="10">
        <f t="shared" si="382"/>
        <v>42169.958506944444</v>
      </c>
      <c r="T4051" s="10">
        <f t="shared" si="383"/>
        <v>42199.958506944444</v>
      </c>
    </row>
    <row r="4052" spans="1:20" ht="42.6" customHeight="1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5">
        <f t="shared" si="378"/>
        <v>6.6666666666666664E-4</v>
      </c>
      <c r="P4052" s="6">
        <f t="shared" si="379"/>
        <v>1</v>
      </c>
      <c r="Q4052" t="str">
        <f t="shared" si="380"/>
        <v>theater</v>
      </c>
      <c r="R4052" t="str">
        <f t="shared" si="381"/>
        <v>plays</v>
      </c>
      <c r="S4052" s="10">
        <f t="shared" si="382"/>
        <v>41905.636469907404</v>
      </c>
      <c r="T4052" s="10">
        <f t="shared" si="383"/>
        <v>41935.636469907404</v>
      </c>
    </row>
    <row r="4053" spans="1:20" ht="42.6" customHeight="1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5">
        <f t="shared" si="378"/>
        <v>0</v>
      </c>
      <c r="P4053" s="6" t="e">
        <f t="shared" si="379"/>
        <v>#DIV/0!</v>
      </c>
      <c r="Q4053" t="str">
        <f t="shared" si="380"/>
        <v>theater</v>
      </c>
      <c r="R4053" t="str">
        <f t="shared" si="381"/>
        <v>plays</v>
      </c>
      <c r="S4053" s="10">
        <f t="shared" si="382"/>
        <v>41761.810150462967</v>
      </c>
      <c r="T4053" s="10">
        <f t="shared" si="383"/>
        <v>41768.286805555559</v>
      </c>
    </row>
    <row r="4054" spans="1:20" ht="42.6" customHeight="1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5">
        <f t="shared" si="378"/>
        <v>0.37533333333333335</v>
      </c>
      <c r="P4054" s="6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0">
        <f t="shared" si="382"/>
        <v>41865.878657407404</v>
      </c>
      <c r="T4054" s="10">
        <f t="shared" si="383"/>
        <v>41925.878657407404</v>
      </c>
    </row>
    <row r="4055" spans="1:20" ht="42.6" customHeight="1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5">
        <f t="shared" si="378"/>
        <v>0.22</v>
      </c>
      <c r="P4055" s="6">
        <f t="shared" si="379"/>
        <v>55</v>
      </c>
      <c r="Q4055" t="str">
        <f t="shared" si="380"/>
        <v>theater</v>
      </c>
      <c r="R4055" t="str">
        <f t="shared" si="381"/>
        <v>plays</v>
      </c>
      <c r="S4055" s="10">
        <f t="shared" si="382"/>
        <v>41928.690138888887</v>
      </c>
      <c r="T4055" s="10">
        <f t="shared" si="383"/>
        <v>41958.833333333328</v>
      </c>
    </row>
    <row r="4056" spans="1:20" ht="42.6" customHeight="1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5">
        <f t="shared" si="378"/>
        <v>0</v>
      </c>
      <c r="P4056" s="6" t="e">
        <f t="shared" si="379"/>
        <v>#DIV/0!</v>
      </c>
      <c r="Q4056" t="str">
        <f t="shared" si="380"/>
        <v>theater</v>
      </c>
      <c r="R4056" t="str">
        <f t="shared" si="381"/>
        <v>plays</v>
      </c>
      <c r="S4056" s="10">
        <f t="shared" si="382"/>
        <v>42613.841261574074</v>
      </c>
      <c r="T4056" s="10">
        <f t="shared" si="383"/>
        <v>42644.166666666672</v>
      </c>
    </row>
    <row r="4057" spans="1:20" ht="42.6" customHeight="1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5">
        <f t="shared" si="378"/>
        <v>0.1762</v>
      </c>
      <c r="P4057" s="6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0">
        <f t="shared" si="382"/>
        <v>41779.648506944446</v>
      </c>
      <c r="T4057" s="10">
        <f t="shared" si="383"/>
        <v>41809.648506944446</v>
      </c>
    </row>
    <row r="4058" spans="1:20" ht="42.6" customHeight="1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5">
        <f t="shared" si="378"/>
        <v>0.53</v>
      </c>
      <c r="P4058" s="6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0">
        <f t="shared" si="382"/>
        <v>42534.933321759265</v>
      </c>
      <c r="T4058" s="10">
        <f t="shared" si="383"/>
        <v>42554.832638888889</v>
      </c>
    </row>
    <row r="4059" spans="1:20" ht="42.6" customHeight="1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5">
        <f t="shared" si="378"/>
        <v>0.22142857142857142</v>
      </c>
      <c r="P4059" s="6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0">
        <f t="shared" si="382"/>
        <v>42310.968518518523</v>
      </c>
      <c r="T4059" s="10">
        <f t="shared" si="383"/>
        <v>42333.958333333328</v>
      </c>
    </row>
    <row r="4060" spans="1:20" ht="42.6" customHeight="1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5">
        <f t="shared" si="378"/>
        <v>2.5333333333333333E-2</v>
      </c>
      <c r="P4060" s="6">
        <f t="shared" si="379"/>
        <v>23.75</v>
      </c>
      <c r="Q4060" t="str">
        <f t="shared" si="380"/>
        <v>theater</v>
      </c>
      <c r="R4060" t="str">
        <f t="shared" si="381"/>
        <v>plays</v>
      </c>
      <c r="S4060" s="10">
        <f t="shared" si="382"/>
        <v>42446.060694444444</v>
      </c>
      <c r="T4060" s="10">
        <f t="shared" si="383"/>
        <v>42461.165972222225</v>
      </c>
    </row>
    <row r="4061" spans="1:20" ht="42.6" customHeight="1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5">
        <f t="shared" si="378"/>
        <v>2.5000000000000001E-2</v>
      </c>
      <c r="P4061" s="6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0">
        <f t="shared" si="382"/>
        <v>41866.640648148146</v>
      </c>
      <c r="T4061" s="10">
        <f t="shared" si="383"/>
        <v>41898.125</v>
      </c>
    </row>
    <row r="4062" spans="1:20" ht="42.6" customHeight="1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5">
        <f t="shared" si="378"/>
        <v>2.8500000000000001E-2</v>
      </c>
      <c r="P4062" s="6">
        <f t="shared" si="379"/>
        <v>57</v>
      </c>
      <c r="Q4062" t="str">
        <f t="shared" si="380"/>
        <v>theater</v>
      </c>
      <c r="R4062" t="str">
        <f t="shared" si="381"/>
        <v>plays</v>
      </c>
      <c r="S4062" s="10">
        <f t="shared" si="382"/>
        <v>41779.695092592592</v>
      </c>
      <c r="T4062" s="10">
        <f t="shared" si="383"/>
        <v>41813.666666666664</v>
      </c>
    </row>
    <row r="4063" spans="1:20" ht="42.6" customHeight="1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5">
        <f t="shared" si="378"/>
        <v>0</v>
      </c>
      <c r="P4063" s="6" t="e">
        <f t="shared" si="379"/>
        <v>#DIV/0!</v>
      </c>
      <c r="Q4063" t="str">
        <f t="shared" si="380"/>
        <v>theater</v>
      </c>
      <c r="R4063" t="str">
        <f t="shared" si="381"/>
        <v>plays</v>
      </c>
      <c r="S4063" s="10">
        <f t="shared" si="382"/>
        <v>42421.141469907408</v>
      </c>
      <c r="T4063" s="10">
        <f t="shared" si="383"/>
        <v>42481.099803240737</v>
      </c>
    </row>
    <row r="4064" spans="1:20" ht="42.6" customHeight="1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5">
        <f t="shared" si="378"/>
        <v>2.4500000000000001E-2</v>
      </c>
      <c r="P4064" s="6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0">
        <f t="shared" si="382"/>
        <v>42523.739212962959</v>
      </c>
      <c r="T4064" s="10">
        <f t="shared" si="383"/>
        <v>42553.739212962959</v>
      </c>
    </row>
    <row r="4065" spans="1:20" ht="42.6" customHeight="1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5">
        <f t="shared" si="378"/>
        <v>1.4210526315789474E-2</v>
      </c>
      <c r="P4065" s="6">
        <f t="shared" si="379"/>
        <v>15</v>
      </c>
      <c r="Q4065" t="str">
        <f t="shared" si="380"/>
        <v>theater</v>
      </c>
      <c r="R4065" t="str">
        <f t="shared" si="381"/>
        <v>plays</v>
      </c>
      <c r="S4065" s="10">
        <f t="shared" si="382"/>
        <v>41787.681527777779</v>
      </c>
      <c r="T4065" s="10">
        <f t="shared" si="383"/>
        <v>41817.681527777779</v>
      </c>
    </row>
    <row r="4066" spans="1:20" ht="42.6" customHeight="1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5">
        <f t="shared" si="378"/>
        <v>0.1925</v>
      </c>
      <c r="P4066" s="6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0">
        <f t="shared" si="382"/>
        <v>42093.588263888887</v>
      </c>
      <c r="T4066" s="10">
        <f t="shared" si="383"/>
        <v>42123.588263888887</v>
      </c>
    </row>
    <row r="4067" spans="1:20" ht="42.6" customHeight="1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5">
        <f t="shared" si="378"/>
        <v>6.7499999999999999E-3</v>
      </c>
      <c r="P4067" s="6">
        <f t="shared" si="379"/>
        <v>6.75</v>
      </c>
      <c r="Q4067" t="str">
        <f t="shared" si="380"/>
        <v>theater</v>
      </c>
      <c r="R4067" t="str">
        <f t="shared" si="381"/>
        <v>plays</v>
      </c>
      <c r="S4067" s="10">
        <f t="shared" si="382"/>
        <v>41833.951516203706</v>
      </c>
      <c r="T4067" s="10">
        <f t="shared" si="383"/>
        <v>41863.951516203706</v>
      </c>
    </row>
    <row r="4068" spans="1:20" ht="42.6" customHeight="1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5">
        <f t="shared" si="378"/>
        <v>1.6666666666666668E-3</v>
      </c>
      <c r="P4068" s="6">
        <f t="shared" si="379"/>
        <v>25</v>
      </c>
      <c r="Q4068" t="str">
        <f t="shared" si="380"/>
        <v>theater</v>
      </c>
      <c r="R4068" t="str">
        <f t="shared" si="381"/>
        <v>plays</v>
      </c>
      <c r="S4068" s="10">
        <f t="shared" si="382"/>
        <v>42479.039212962962</v>
      </c>
      <c r="T4068" s="10">
        <f t="shared" si="383"/>
        <v>42509.039212962962</v>
      </c>
    </row>
    <row r="4069" spans="1:20" ht="42.6" customHeight="1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5">
        <f t="shared" si="378"/>
        <v>0.60899999999999999</v>
      </c>
      <c r="P4069" s="6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0">
        <f t="shared" si="382"/>
        <v>42235.117476851854</v>
      </c>
      <c r="T4069" s="10">
        <f t="shared" si="383"/>
        <v>42275.117476851854</v>
      </c>
    </row>
    <row r="4070" spans="1:20" ht="42.6" customHeight="1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5">
        <f t="shared" si="378"/>
        <v>0.01</v>
      </c>
      <c r="P4070" s="6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0">
        <f t="shared" si="382"/>
        <v>42718.963599537034</v>
      </c>
      <c r="T4070" s="10">
        <f t="shared" si="383"/>
        <v>42748.961805555555</v>
      </c>
    </row>
    <row r="4071" spans="1:20" ht="42.6" customHeight="1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5">
        <f t="shared" si="378"/>
        <v>0.34399999999999997</v>
      </c>
      <c r="P4071" s="6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0">
        <f t="shared" si="382"/>
        <v>42022.661527777775</v>
      </c>
      <c r="T4071" s="10">
        <f t="shared" si="383"/>
        <v>42063.5</v>
      </c>
    </row>
    <row r="4072" spans="1:20" ht="42.6" customHeight="1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5">
        <f t="shared" si="378"/>
        <v>0.16500000000000001</v>
      </c>
      <c r="P4072" s="6">
        <f t="shared" si="379"/>
        <v>27.5</v>
      </c>
      <c r="Q4072" t="str">
        <f t="shared" si="380"/>
        <v>theater</v>
      </c>
      <c r="R4072" t="str">
        <f t="shared" si="381"/>
        <v>plays</v>
      </c>
      <c r="S4072" s="10">
        <f t="shared" si="382"/>
        <v>42031.666898148149</v>
      </c>
      <c r="T4072" s="10">
        <f t="shared" si="383"/>
        <v>42064.125</v>
      </c>
    </row>
    <row r="4073" spans="1:20" ht="42.6" customHeight="1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5">
        <f t="shared" si="378"/>
        <v>0</v>
      </c>
      <c r="P4073" s="6" t="e">
        <f t="shared" si="379"/>
        <v>#DIV/0!</v>
      </c>
      <c r="Q4073" t="str">
        <f t="shared" si="380"/>
        <v>theater</v>
      </c>
      <c r="R4073" t="str">
        <f t="shared" si="381"/>
        <v>plays</v>
      </c>
      <c r="S4073" s="10">
        <f t="shared" si="382"/>
        <v>42700.804756944446</v>
      </c>
      <c r="T4073" s="10">
        <f t="shared" si="383"/>
        <v>42730.804756944446</v>
      </c>
    </row>
    <row r="4074" spans="1:20" ht="42.6" customHeight="1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5">
        <f t="shared" si="378"/>
        <v>4.0000000000000001E-3</v>
      </c>
      <c r="P4074" s="6">
        <f t="shared" si="379"/>
        <v>2</v>
      </c>
      <c r="Q4074" t="str">
        <f t="shared" si="380"/>
        <v>theater</v>
      </c>
      <c r="R4074" t="str">
        <f t="shared" si="381"/>
        <v>plays</v>
      </c>
      <c r="S4074" s="10">
        <f t="shared" si="382"/>
        <v>41812.77443287037</v>
      </c>
      <c r="T4074" s="10">
        <f t="shared" si="383"/>
        <v>41872.77443287037</v>
      </c>
    </row>
    <row r="4075" spans="1:20" ht="42.6" customHeight="1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5">
        <f t="shared" si="378"/>
        <v>1.0571428571428572E-2</v>
      </c>
      <c r="P4075" s="6">
        <f t="shared" si="379"/>
        <v>18.5</v>
      </c>
      <c r="Q4075" t="str">
        <f t="shared" si="380"/>
        <v>theater</v>
      </c>
      <c r="R4075" t="str">
        <f t="shared" si="381"/>
        <v>plays</v>
      </c>
      <c r="S4075" s="10">
        <f t="shared" si="382"/>
        <v>42078.34520833334</v>
      </c>
      <c r="T4075" s="10">
        <f t="shared" si="383"/>
        <v>42133.166666666672</v>
      </c>
    </row>
    <row r="4076" spans="1:20" ht="42.6" customHeight="1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5">
        <f t="shared" si="378"/>
        <v>0.26727272727272727</v>
      </c>
      <c r="P4076" s="6">
        <f t="shared" si="379"/>
        <v>35</v>
      </c>
      <c r="Q4076" t="str">
        <f t="shared" si="380"/>
        <v>theater</v>
      </c>
      <c r="R4076" t="str">
        <f t="shared" si="381"/>
        <v>plays</v>
      </c>
      <c r="S4076" s="10">
        <f t="shared" si="382"/>
        <v>42283.552951388891</v>
      </c>
      <c r="T4076" s="10">
        <f t="shared" si="383"/>
        <v>42313.594618055555</v>
      </c>
    </row>
    <row r="4077" spans="1:20" ht="42.6" customHeight="1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5">
        <f t="shared" si="378"/>
        <v>0.28799999999999998</v>
      </c>
      <c r="P4077" s="6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0">
        <f t="shared" si="382"/>
        <v>41779.045937499999</v>
      </c>
      <c r="T4077" s="10">
        <f t="shared" si="383"/>
        <v>41820.727777777778</v>
      </c>
    </row>
    <row r="4078" spans="1:20" ht="42.6" customHeight="1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5">
        <f t="shared" si="378"/>
        <v>0</v>
      </c>
      <c r="P4078" s="6" t="e">
        <f t="shared" si="379"/>
        <v>#DIV/0!</v>
      </c>
      <c r="Q4078" t="str">
        <f t="shared" si="380"/>
        <v>theater</v>
      </c>
      <c r="R4078" t="str">
        <f t="shared" si="381"/>
        <v>plays</v>
      </c>
      <c r="S4078" s="10">
        <f t="shared" si="382"/>
        <v>41905.795706018522</v>
      </c>
      <c r="T4078" s="10">
        <f t="shared" si="383"/>
        <v>41933.82708333333</v>
      </c>
    </row>
    <row r="4079" spans="1:20" ht="42.6" customHeight="1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5">
        <f t="shared" si="378"/>
        <v>8.8999999999999996E-2</v>
      </c>
      <c r="P4079" s="6">
        <f t="shared" si="379"/>
        <v>222.5</v>
      </c>
      <c r="Q4079" t="str">
        <f t="shared" si="380"/>
        <v>theater</v>
      </c>
      <c r="R4079" t="str">
        <f t="shared" si="381"/>
        <v>plays</v>
      </c>
      <c r="S4079" s="10">
        <f t="shared" si="382"/>
        <v>42695.7105787037</v>
      </c>
      <c r="T4079" s="10">
        <f t="shared" si="383"/>
        <v>42725.7105787037</v>
      </c>
    </row>
    <row r="4080" spans="1:20" ht="42.6" customHeight="1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5">
        <f t="shared" si="378"/>
        <v>0</v>
      </c>
      <c r="P4080" s="6" t="e">
        <f t="shared" si="379"/>
        <v>#DIV/0!</v>
      </c>
      <c r="Q4080" t="str">
        <f t="shared" si="380"/>
        <v>theater</v>
      </c>
      <c r="R4080" t="str">
        <f t="shared" si="381"/>
        <v>plays</v>
      </c>
      <c r="S4080" s="10">
        <f t="shared" si="382"/>
        <v>42732.787523148145</v>
      </c>
      <c r="T4080" s="10">
        <f t="shared" si="383"/>
        <v>42762.787523148145</v>
      </c>
    </row>
    <row r="4081" spans="1:20" ht="42.6" customHeight="1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5">
        <f t="shared" si="378"/>
        <v>1.6666666666666668E-3</v>
      </c>
      <c r="P4081" s="6">
        <f t="shared" si="379"/>
        <v>5</v>
      </c>
      <c r="Q4081" t="str">
        <f t="shared" si="380"/>
        <v>theater</v>
      </c>
      <c r="R4081" t="str">
        <f t="shared" si="381"/>
        <v>plays</v>
      </c>
      <c r="S4081" s="10">
        <f t="shared" si="382"/>
        <v>42510.938900462963</v>
      </c>
      <c r="T4081" s="10">
        <f t="shared" si="383"/>
        <v>42540.938900462963</v>
      </c>
    </row>
    <row r="4082" spans="1:20" ht="42.6" customHeight="1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5">
        <f t="shared" si="378"/>
        <v>0</v>
      </c>
      <c r="P4082" s="6" t="e">
        <f t="shared" si="379"/>
        <v>#DIV/0!</v>
      </c>
      <c r="Q4082" t="str">
        <f t="shared" si="380"/>
        <v>theater</v>
      </c>
      <c r="R4082" t="str">
        <f t="shared" si="381"/>
        <v>plays</v>
      </c>
      <c r="S4082" s="10">
        <f t="shared" si="382"/>
        <v>42511.698101851856</v>
      </c>
      <c r="T4082" s="10">
        <f t="shared" si="383"/>
        <v>42535.787500000006</v>
      </c>
    </row>
    <row r="4083" spans="1:20" ht="42.6" customHeight="1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5">
        <f t="shared" si="378"/>
        <v>0.15737410071942445</v>
      </c>
      <c r="P4083" s="6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0">
        <f t="shared" si="382"/>
        <v>42041.581307870365</v>
      </c>
      <c r="T4083" s="10">
        <f t="shared" si="383"/>
        <v>42071.539641203708</v>
      </c>
    </row>
    <row r="4084" spans="1:20" ht="42.6" customHeight="1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5">
        <f t="shared" si="378"/>
        <v>0.02</v>
      </c>
      <c r="P4084" s="6">
        <f t="shared" si="379"/>
        <v>1.5</v>
      </c>
      <c r="Q4084" t="str">
        <f t="shared" si="380"/>
        <v>theater</v>
      </c>
      <c r="R4084" t="str">
        <f t="shared" si="381"/>
        <v>plays</v>
      </c>
      <c r="S4084" s="10">
        <f t="shared" si="382"/>
        <v>42307.189270833333</v>
      </c>
      <c r="T4084" s="10">
        <f t="shared" si="383"/>
        <v>42322.958333333328</v>
      </c>
    </row>
    <row r="4085" spans="1:20" ht="42.6" customHeight="1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5">
        <f t="shared" si="378"/>
        <v>0.21685714285714286</v>
      </c>
      <c r="P4085" s="6">
        <f t="shared" si="379"/>
        <v>126.5</v>
      </c>
      <c r="Q4085" t="str">
        <f t="shared" si="380"/>
        <v>theater</v>
      </c>
      <c r="R4085" t="str">
        <f t="shared" si="381"/>
        <v>plays</v>
      </c>
      <c r="S4085" s="10">
        <f t="shared" si="382"/>
        <v>42353.761759259258</v>
      </c>
      <c r="T4085" s="10">
        <f t="shared" si="383"/>
        <v>42383.761759259258</v>
      </c>
    </row>
    <row r="4086" spans="1:20" ht="42.6" customHeight="1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5">
        <f t="shared" si="378"/>
        <v>3.3333333333333335E-3</v>
      </c>
      <c r="P4086" s="6">
        <f t="shared" si="379"/>
        <v>10</v>
      </c>
      <c r="Q4086" t="str">
        <f t="shared" si="380"/>
        <v>theater</v>
      </c>
      <c r="R4086" t="str">
        <f t="shared" si="381"/>
        <v>plays</v>
      </c>
      <c r="S4086" s="10">
        <f t="shared" si="382"/>
        <v>42622.436412037037</v>
      </c>
      <c r="T4086" s="10">
        <f t="shared" si="383"/>
        <v>42652.436412037037</v>
      </c>
    </row>
    <row r="4087" spans="1:20" ht="42.6" customHeight="1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5">
        <f t="shared" si="378"/>
        <v>2.8571428571428571E-3</v>
      </c>
      <c r="P4087" s="6">
        <f t="shared" si="379"/>
        <v>10</v>
      </c>
      <c r="Q4087" t="str">
        <f t="shared" si="380"/>
        <v>theater</v>
      </c>
      <c r="R4087" t="str">
        <f t="shared" si="381"/>
        <v>plays</v>
      </c>
      <c r="S4087" s="10">
        <f t="shared" si="382"/>
        <v>42058.603877314818</v>
      </c>
      <c r="T4087" s="10">
        <f t="shared" si="383"/>
        <v>42087.165972222225</v>
      </c>
    </row>
    <row r="4088" spans="1:20" ht="42.6" customHeight="1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5">
        <f t="shared" si="378"/>
        <v>4.7E-2</v>
      </c>
      <c r="P4088" s="6">
        <f t="shared" si="379"/>
        <v>9.4</v>
      </c>
      <c r="Q4088" t="str">
        <f t="shared" si="380"/>
        <v>theater</v>
      </c>
      <c r="R4088" t="str">
        <f t="shared" si="381"/>
        <v>plays</v>
      </c>
      <c r="S4088" s="10">
        <f t="shared" si="382"/>
        <v>42304.940960648149</v>
      </c>
      <c r="T4088" s="10">
        <f t="shared" si="383"/>
        <v>42329.166666666672</v>
      </c>
    </row>
    <row r="4089" spans="1:20" ht="42.6" customHeight="1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5">
        <f t="shared" si="378"/>
        <v>0</v>
      </c>
      <c r="P4089" s="6" t="e">
        <f t="shared" si="379"/>
        <v>#DIV/0!</v>
      </c>
      <c r="Q4089" t="str">
        <f t="shared" si="380"/>
        <v>theater</v>
      </c>
      <c r="R4089" t="str">
        <f t="shared" si="381"/>
        <v>plays</v>
      </c>
      <c r="S4089" s="10">
        <f t="shared" si="382"/>
        <v>42538.742893518516</v>
      </c>
      <c r="T4089" s="10">
        <f t="shared" si="383"/>
        <v>42568.742893518516</v>
      </c>
    </row>
    <row r="4090" spans="1:20" ht="42.6" customHeight="1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5">
        <f t="shared" si="378"/>
        <v>0.108</v>
      </c>
      <c r="P4090" s="6">
        <f t="shared" si="379"/>
        <v>72</v>
      </c>
      <c r="Q4090" t="str">
        <f t="shared" si="380"/>
        <v>theater</v>
      </c>
      <c r="R4090" t="str">
        <f t="shared" si="381"/>
        <v>plays</v>
      </c>
      <c r="S4090" s="10">
        <f t="shared" si="382"/>
        <v>41990.612546296295</v>
      </c>
      <c r="T4090" s="10">
        <f t="shared" si="383"/>
        <v>42020.434722222228</v>
      </c>
    </row>
    <row r="4091" spans="1:20" ht="42.6" customHeight="1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5">
        <f t="shared" si="378"/>
        <v>4.8000000000000001E-2</v>
      </c>
      <c r="P4091" s="6">
        <f t="shared" si="379"/>
        <v>30</v>
      </c>
      <c r="Q4091" t="str">
        <f t="shared" si="380"/>
        <v>theater</v>
      </c>
      <c r="R4091" t="str">
        <f t="shared" si="381"/>
        <v>plays</v>
      </c>
      <c r="S4091" s="10">
        <f t="shared" si="382"/>
        <v>42122.732499999998</v>
      </c>
      <c r="T4091" s="10">
        <f t="shared" si="383"/>
        <v>42155.732638888891</v>
      </c>
    </row>
    <row r="4092" spans="1:20" ht="42.6" customHeight="1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5">
        <f t="shared" si="378"/>
        <v>3.2000000000000001E-2</v>
      </c>
      <c r="P4092" s="6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0">
        <f t="shared" si="382"/>
        <v>42209.67288194444</v>
      </c>
      <c r="T4092" s="10">
        <f t="shared" si="383"/>
        <v>42223.625</v>
      </c>
    </row>
    <row r="4093" spans="1:20" ht="42.6" customHeight="1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5">
        <f t="shared" si="378"/>
        <v>0.1275</v>
      </c>
      <c r="P4093" s="6">
        <f t="shared" si="379"/>
        <v>25.5</v>
      </c>
      <c r="Q4093" t="str">
        <f t="shared" si="380"/>
        <v>theater</v>
      </c>
      <c r="R4093" t="str">
        <f t="shared" si="381"/>
        <v>plays</v>
      </c>
      <c r="S4093" s="10">
        <f t="shared" si="382"/>
        <v>41990.506377314814</v>
      </c>
      <c r="T4093" s="10">
        <f t="shared" si="383"/>
        <v>42020.506377314814</v>
      </c>
    </row>
    <row r="4094" spans="1:20" ht="42.6" customHeight="1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5">
        <f t="shared" si="378"/>
        <v>1.8181818181818181E-4</v>
      </c>
      <c r="P4094" s="6">
        <f t="shared" si="379"/>
        <v>20</v>
      </c>
      <c r="Q4094" t="str">
        <f t="shared" si="380"/>
        <v>theater</v>
      </c>
      <c r="R4094" t="str">
        <f t="shared" si="381"/>
        <v>plays</v>
      </c>
      <c r="S4094" s="10">
        <f t="shared" si="382"/>
        <v>42039.194988425923</v>
      </c>
      <c r="T4094" s="10">
        <f t="shared" si="383"/>
        <v>42099.153321759266</v>
      </c>
    </row>
    <row r="4095" spans="1:20" ht="42.6" customHeight="1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5">
        <f t="shared" si="378"/>
        <v>2.4E-2</v>
      </c>
      <c r="P4095" s="6">
        <f t="shared" si="379"/>
        <v>15</v>
      </c>
      <c r="Q4095" t="str">
        <f t="shared" si="380"/>
        <v>theater</v>
      </c>
      <c r="R4095" t="str">
        <f t="shared" si="381"/>
        <v>plays</v>
      </c>
      <c r="S4095" s="10">
        <f t="shared" si="382"/>
        <v>42178.815891203703</v>
      </c>
      <c r="T4095" s="10">
        <f t="shared" si="383"/>
        <v>42238.815891203703</v>
      </c>
    </row>
    <row r="4096" spans="1:20" ht="42.6" customHeight="1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5">
        <f t="shared" si="378"/>
        <v>0.36499999999999999</v>
      </c>
      <c r="P4096" s="6">
        <f t="shared" si="379"/>
        <v>91.25</v>
      </c>
      <c r="Q4096" t="str">
        <f t="shared" si="380"/>
        <v>theater</v>
      </c>
      <c r="R4096" t="str">
        <f t="shared" si="381"/>
        <v>plays</v>
      </c>
      <c r="S4096" s="10">
        <f t="shared" si="382"/>
        <v>41890.086805555555</v>
      </c>
      <c r="T4096" s="10">
        <f t="shared" si="383"/>
        <v>41934.207638888889</v>
      </c>
    </row>
    <row r="4097" spans="1:20" ht="42.6" customHeight="1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5">
        <f t="shared" si="378"/>
        <v>2.6666666666666668E-2</v>
      </c>
      <c r="P4097" s="6">
        <f t="shared" si="379"/>
        <v>800</v>
      </c>
      <c r="Q4097" t="str">
        <f t="shared" si="380"/>
        <v>theater</v>
      </c>
      <c r="R4097" t="str">
        <f t="shared" si="381"/>
        <v>plays</v>
      </c>
      <c r="S4097" s="10">
        <f t="shared" si="382"/>
        <v>42693.031828703708</v>
      </c>
      <c r="T4097" s="10">
        <f t="shared" si="383"/>
        <v>42723.031828703708</v>
      </c>
    </row>
    <row r="4098" spans="1:20" ht="42.6" customHeight="1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5">
        <f t="shared" si="378"/>
        <v>0.11428571428571428</v>
      </c>
      <c r="P4098" s="6">
        <f t="shared" si="379"/>
        <v>80</v>
      </c>
      <c r="Q4098" t="str">
        <f t="shared" si="380"/>
        <v>theater</v>
      </c>
      <c r="R4098" t="str">
        <f t="shared" si="381"/>
        <v>plays</v>
      </c>
      <c r="S4098" s="10">
        <f t="shared" si="382"/>
        <v>42750.530312499999</v>
      </c>
      <c r="T4098" s="10">
        <f t="shared" si="383"/>
        <v>42794.368749999994</v>
      </c>
    </row>
    <row r="4099" spans="1:20" ht="42.6" customHeight="1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5">
        <f t="shared" ref="O4099:O4115" si="384">E4099/D4099</f>
        <v>0</v>
      </c>
      <c r="P4099" s="6" t="e">
        <f t="shared" ref="P4099:P4115" si="385">E4099/L4099</f>
        <v>#DIV/0!</v>
      </c>
      <c r="Q4099" t="str">
        <f t="shared" ref="Q4099:Q4115" si="386">LEFT(N4099,(FIND("/",N4099))-1)</f>
        <v>theater</v>
      </c>
      <c r="R4099" t="str">
        <f t="shared" ref="R4099:R4115" si="387">RIGHT(N4099,LEN(N4099)-FIND("/",N4099))</f>
        <v>plays</v>
      </c>
      <c r="S4099" s="10">
        <f t="shared" ref="S4099:S4115" si="388">(((J4099/60)/60)/24)+DATE(1970,1,1)</f>
        <v>42344.824502314819</v>
      </c>
      <c r="T4099" s="10">
        <f t="shared" ref="T4099:T4115" si="389">(((I4099/60)/60)/24)+DATE(1970,1,1)</f>
        <v>42400.996527777781</v>
      </c>
    </row>
    <row r="4100" spans="1:20" ht="42.6" customHeight="1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5">
        <f t="shared" si="384"/>
        <v>0</v>
      </c>
      <c r="P4100" s="6" t="e">
        <f t="shared" si="385"/>
        <v>#DIV/0!</v>
      </c>
      <c r="Q4100" t="str">
        <f t="shared" si="386"/>
        <v>theater</v>
      </c>
      <c r="R4100" t="str">
        <f t="shared" si="387"/>
        <v>plays</v>
      </c>
      <c r="S4100" s="10">
        <f t="shared" si="388"/>
        <v>42495.722187499996</v>
      </c>
      <c r="T4100" s="10">
        <f t="shared" si="389"/>
        <v>42525.722187499996</v>
      </c>
    </row>
    <row r="4101" spans="1:20" ht="42.6" customHeight="1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5">
        <f t="shared" si="384"/>
        <v>1.1111111111111112E-2</v>
      </c>
      <c r="P4101" s="6">
        <f t="shared" si="385"/>
        <v>50</v>
      </c>
      <c r="Q4101" t="str">
        <f t="shared" si="386"/>
        <v>theater</v>
      </c>
      <c r="R4101" t="str">
        <f t="shared" si="387"/>
        <v>plays</v>
      </c>
      <c r="S4101" s="10">
        <f t="shared" si="388"/>
        <v>42570.850381944445</v>
      </c>
      <c r="T4101" s="10">
        <f t="shared" si="389"/>
        <v>42615.850381944445</v>
      </c>
    </row>
    <row r="4102" spans="1:20" ht="42.6" customHeight="1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5">
        <f t="shared" si="384"/>
        <v>0</v>
      </c>
      <c r="P4102" s="6" t="e">
        <f t="shared" si="385"/>
        <v>#DIV/0!</v>
      </c>
      <c r="Q4102" t="str">
        <f t="shared" si="386"/>
        <v>theater</v>
      </c>
      <c r="R4102" t="str">
        <f t="shared" si="387"/>
        <v>plays</v>
      </c>
      <c r="S4102" s="10">
        <f t="shared" si="388"/>
        <v>41927.124884259261</v>
      </c>
      <c r="T4102" s="10">
        <f t="shared" si="389"/>
        <v>41937.124884259261</v>
      </c>
    </row>
    <row r="4103" spans="1:20" ht="42.6" customHeight="1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5">
        <f t="shared" si="384"/>
        <v>0</v>
      </c>
      <c r="P4103" s="6" t="e">
        <f t="shared" si="385"/>
        <v>#DIV/0!</v>
      </c>
      <c r="Q4103" t="str">
        <f t="shared" si="386"/>
        <v>theater</v>
      </c>
      <c r="R4103" t="str">
        <f t="shared" si="387"/>
        <v>plays</v>
      </c>
      <c r="S4103" s="10">
        <f t="shared" si="388"/>
        <v>42730.903726851851</v>
      </c>
      <c r="T4103" s="10">
        <f t="shared" si="389"/>
        <v>42760.903726851851</v>
      </c>
    </row>
    <row r="4104" spans="1:20" ht="42.6" customHeight="1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5">
        <f t="shared" si="384"/>
        <v>0.27400000000000002</v>
      </c>
      <c r="P4104" s="6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0">
        <f t="shared" si="388"/>
        <v>42475.848067129627</v>
      </c>
      <c r="T4104" s="10">
        <f t="shared" si="389"/>
        <v>42505.848067129627</v>
      </c>
    </row>
    <row r="4105" spans="1:20" ht="42.6" customHeight="1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5">
        <f t="shared" si="384"/>
        <v>0.1</v>
      </c>
      <c r="P4105" s="6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0">
        <f t="shared" si="388"/>
        <v>42188.83293981482</v>
      </c>
      <c r="T4105" s="10">
        <f t="shared" si="389"/>
        <v>42242.772222222222</v>
      </c>
    </row>
    <row r="4106" spans="1:20" ht="42.6" customHeight="1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5">
        <f t="shared" si="384"/>
        <v>0.21366666666666667</v>
      </c>
      <c r="P4106" s="6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0">
        <f t="shared" si="388"/>
        <v>42640.278171296297</v>
      </c>
      <c r="T4106" s="10">
        <f t="shared" si="389"/>
        <v>42670.278171296297</v>
      </c>
    </row>
    <row r="4107" spans="1:20" ht="42.6" customHeight="1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5">
        <f t="shared" si="384"/>
        <v>6.9696969696969702E-2</v>
      </c>
      <c r="P4107" s="6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0">
        <f t="shared" si="388"/>
        <v>42697.010520833333</v>
      </c>
      <c r="T4107" s="10">
        <f t="shared" si="389"/>
        <v>42730.010520833333</v>
      </c>
    </row>
    <row r="4108" spans="1:20" ht="42.6" customHeight="1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5">
        <f t="shared" si="384"/>
        <v>0.70599999999999996</v>
      </c>
      <c r="P4108" s="6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0">
        <f t="shared" si="388"/>
        <v>42053.049375000002</v>
      </c>
      <c r="T4108" s="10">
        <f t="shared" si="389"/>
        <v>42096.041666666672</v>
      </c>
    </row>
    <row r="4109" spans="1:20" ht="42.6" customHeight="1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5">
        <f t="shared" si="384"/>
        <v>2.0500000000000001E-2</v>
      </c>
      <c r="P4109" s="6">
        <f t="shared" si="385"/>
        <v>10.25</v>
      </c>
      <c r="Q4109" t="str">
        <f t="shared" si="386"/>
        <v>theater</v>
      </c>
      <c r="R4109" t="str">
        <f t="shared" si="387"/>
        <v>plays</v>
      </c>
      <c r="S4109" s="10">
        <f t="shared" si="388"/>
        <v>41883.916678240741</v>
      </c>
      <c r="T4109" s="10">
        <f t="shared" si="389"/>
        <v>41906.916678240741</v>
      </c>
    </row>
    <row r="4110" spans="1:20" ht="42.6" customHeight="1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5">
        <f t="shared" si="384"/>
        <v>1.9666666666666666E-2</v>
      </c>
      <c r="P4110" s="6">
        <f t="shared" si="385"/>
        <v>59</v>
      </c>
      <c r="Q4110" t="str">
        <f t="shared" si="386"/>
        <v>theater</v>
      </c>
      <c r="R4110" t="str">
        <f t="shared" si="387"/>
        <v>plays</v>
      </c>
      <c r="S4110" s="10">
        <f t="shared" si="388"/>
        <v>42767.031678240746</v>
      </c>
      <c r="T4110" s="10">
        <f t="shared" si="389"/>
        <v>42797.208333333328</v>
      </c>
    </row>
    <row r="4111" spans="1:20" ht="42.6" customHeight="1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5">
        <f t="shared" si="384"/>
        <v>0</v>
      </c>
      <c r="P4111" s="6" t="e">
        <f t="shared" si="385"/>
        <v>#DIV/0!</v>
      </c>
      <c r="Q4111" t="str">
        <f t="shared" si="386"/>
        <v>theater</v>
      </c>
      <c r="R4111" t="str">
        <f t="shared" si="387"/>
        <v>plays</v>
      </c>
      <c r="S4111" s="10">
        <f t="shared" si="388"/>
        <v>42307.539398148147</v>
      </c>
      <c r="T4111" s="10">
        <f t="shared" si="389"/>
        <v>42337.581064814818</v>
      </c>
    </row>
    <row r="4112" spans="1:20" ht="42.6" customHeight="1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5">
        <f t="shared" si="384"/>
        <v>0.28666666666666668</v>
      </c>
      <c r="P4112" s="6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0">
        <f t="shared" si="388"/>
        <v>42512.626747685179</v>
      </c>
      <c r="T4112" s="10">
        <f t="shared" si="389"/>
        <v>42572.626747685179</v>
      </c>
    </row>
    <row r="4113" spans="1:20" ht="42.6" customHeight="1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5">
        <f t="shared" si="384"/>
        <v>3.1333333333333331E-2</v>
      </c>
      <c r="P4113" s="6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0">
        <f t="shared" si="388"/>
        <v>42029.135879629626</v>
      </c>
      <c r="T4113" s="10">
        <f t="shared" si="389"/>
        <v>42059.135879629626</v>
      </c>
    </row>
    <row r="4114" spans="1:20" ht="42.6" customHeight="1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5">
        <f t="shared" si="384"/>
        <v>4.0000000000000002E-4</v>
      </c>
      <c r="P4114" s="6">
        <f t="shared" si="385"/>
        <v>1</v>
      </c>
      <c r="Q4114" t="str">
        <f t="shared" si="386"/>
        <v>theater</v>
      </c>
      <c r="R4114" t="str">
        <f t="shared" si="387"/>
        <v>plays</v>
      </c>
      <c r="S4114" s="10">
        <f t="shared" si="388"/>
        <v>42400.946597222224</v>
      </c>
      <c r="T4114" s="10">
        <f t="shared" si="389"/>
        <v>42428</v>
      </c>
    </row>
    <row r="4115" spans="1:20" ht="42.6" customHeight="1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5">
        <f t="shared" si="384"/>
        <v>2E-3</v>
      </c>
      <c r="P4115" s="6">
        <f t="shared" si="385"/>
        <v>1</v>
      </c>
      <c r="Q4115" t="str">
        <f t="shared" si="386"/>
        <v>theater</v>
      </c>
      <c r="R4115" t="str">
        <f t="shared" si="387"/>
        <v>plays</v>
      </c>
      <c r="S4115" s="10">
        <f t="shared" si="388"/>
        <v>42358.573182870372</v>
      </c>
      <c r="T4115" s="10">
        <f t="shared" si="389"/>
        <v>42377.273611111115</v>
      </c>
    </row>
  </sheetData>
  <autoFilter ref="A1:T4115" xr:uid="{F2B49686-159F-4B4D-B124-05866F4273BD}">
    <filterColumn colId="5">
      <filters>
        <filter val="failed"/>
      </filters>
    </filterColumn>
  </autoFilter>
  <conditionalFormatting sqref="F2:F4115">
    <cfRule type="containsText" dxfId="11" priority="3" operator="containsText" text="successful">
      <formula>NOT(ISERROR(SEARCH("successful",F2)))</formula>
    </cfRule>
    <cfRule type="containsText" dxfId="10" priority="4" operator="containsText" text="canceled">
      <formula>NOT(ISERROR(SEARCH("canceled",F2)))</formula>
    </cfRule>
    <cfRule type="containsText" dxfId="9" priority="5" operator="containsText" text="live">
      <formula>NOT(ISERROR(SEARCH("live",F2)))</formula>
    </cfRule>
    <cfRule type="containsText" dxfId="8" priority="6" operator="containsText" text="failed">
      <formula>NOT(ISERROR(SEARCH("failed",F2)))</formula>
    </cfRule>
  </conditionalFormatting>
  <conditionalFormatting sqref="O2:O4115">
    <cfRule type="colorScale" priority="1">
      <colorScale>
        <cfvo type="num" val="0"/>
        <cfvo type="num" val="1"/>
        <cfvo type="num" val="2"/>
        <color rgb="FFFF0000"/>
        <color rgb="FF00B050"/>
        <color rgb="FF00B0F0"/>
      </colorScale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F76F-39A4-4C23-85C5-A2AB8EF0A69B}">
  <dimension ref="A1:F14"/>
  <sheetViews>
    <sheetView workbookViewId="0">
      <selection activeCell="D19" sqref="D19"/>
    </sheetView>
  </sheetViews>
  <sheetFormatPr defaultRowHeight="14.4"/>
  <cols>
    <col min="1" max="1" width="17.21875" bestFit="1" customWidth="1"/>
    <col min="2" max="2" width="15.5546875" bestFit="1" customWidth="1"/>
    <col min="3" max="3" width="5.6640625" bestFit="1" customWidth="1"/>
    <col min="4" max="4" width="8.44140625" bestFit="1" customWidth="1"/>
    <col min="5" max="5" width="3.88671875" bestFit="1" customWidth="1"/>
    <col min="6" max="6" width="10.77734375" bestFit="1" customWidth="1"/>
  </cols>
  <sheetData>
    <row r="1" spans="1:6">
      <c r="A1" s="7" t="s">
        <v>8223</v>
      </c>
      <c r="B1" t="s">
        <v>8312</v>
      </c>
    </row>
    <row r="3" spans="1:6">
      <c r="A3" s="7" t="s">
        <v>8322</v>
      </c>
      <c r="B3" s="7" t="s">
        <v>8324</v>
      </c>
    </row>
    <row r="4" spans="1:6">
      <c r="A4" s="7" t="s">
        <v>8310</v>
      </c>
      <c r="B4" t="s">
        <v>8219</v>
      </c>
      <c r="C4" t="s">
        <v>8221</v>
      </c>
      <c r="D4" t="s">
        <v>8220</v>
      </c>
      <c r="E4" t="s">
        <v>8222</v>
      </c>
      <c r="F4" t="s">
        <v>8311</v>
      </c>
    </row>
    <row r="5" spans="1:6">
      <c r="A5" s="8" t="s">
        <v>8313</v>
      </c>
      <c r="B5" s="9">
        <v>300</v>
      </c>
      <c r="C5" s="9">
        <v>180</v>
      </c>
      <c r="D5" s="9">
        <v>40</v>
      </c>
      <c r="E5" s="9"/>
      <c r="F5" s="9">
        <v>520</v>
      </c>
    </row>
    <row r="6" spans="1:6">
      <c r="A6" s="8" t="s">
        <v>8314</v>
      </c>
      <c r="B6" s="9">
        <v>34</v>
      </c>
      <c r="C6" s="9">
        <v>140</v>
      </c>
      <c r="D6" s="9">
        <v>20</v>
      </c>
      <c r="E6" s="9">
        <v>6</v>
      </c>
      <c r="F6" s="9">
        <v>200</v>
      </c>
    </row>
    <row r="7" spans="1:6">
      <c r="A7" s="8" t="s">
        <v>8315</v>
      </c>
      <c r="B7" s="9">
        <v>80</v>
      </c>
      <c r="C7" s="9">
        <v>140</v>
      </c>
      <c r="D7" s="9"/>
      <c r="E7" s="9"/>
      <c r="F7" s="9">
        <v>220</v>
      </c>
    </row>
    <row r="8" spans="1:6">
      <c r="A8" s="8" t="s">
        <v>8316</v>
      </c>
      <c r="B8" s="9"/>
      <c r="C8" s="9"/>
      <c r="D8" s="9">
        <v>24</v>
      </c>
      <c r="E8" s="9"/>
      <c r="F8" s="9">
        <v>24</v>
      </c>
    </row>
    <row r="9" spans="1:6">
      <c r="A9" s="8" t="s">
        <v>8317</v>
      </c>
      <c r="B9" s="9">
        <v>540</v>
      </c>
      <c r="C9" s="9">
        <v>120</v>
      </c>
      <c r="D9" s="9">
        <v>20</v>
      </c>
      <c r="E9" s="9">
        <v>20</v>
      </c>
      <c r="F9" s="9">
        <v>700</v>
      </c>
    </row>
    <row r="10" spans="1:6">
      <c r="A10" s="8" t="s">
        <v>8318</v>
      </c>
      <c r="B10" s="9">
        <v>103</v>
      </c>
      <c r="C10" s="9">
        <v>117</v>
      </c>
      <c r="D10" s="9"/>
      <c r="E10" s="9"/>
      <c r="F10" s="9">
        <v>220</v>
      </c>
    </row>
    <row r="11" spans="1:6">
      <c r="A11" s="8" t="s">
        <v>8319</v>
      </c>
      <c r="B11" s="9">
        <v>80</v>
      </c>
      <c r="C11" s="9">
        <v>127</v>
      </c>
      <c r="D11" s="9">
        <v>30</v>
      </c>
      <c r="E11" s="9"/>
      <c r="F11" s="9">
        <v>237</v>
      </c>
    </row>
    <row r="12" spans="1:6">
      <c r="A12" s="8" t="s">
        <v>8320</v>
      </c>
      <c r="B12" s="9">
        <v>209</v>
      </c>
      <c r="C12" s="9">
        <v>213</v>
      </c>
      <c r="D12" s="9">
        <v>178</v>
      </c>
      <c r="E12" s="9"/>
      <c r="F12" s="9">
        <v>600</v>
      </c>
    </row>
    <row r="13" spans="1:6">
      <c r="A13" s="8" t="s">
        <v>8321</v>
      </c>
      <c r="B13" s="9">
        <v>839</v>
      </c>
      <c r="C13" s="9">
        <v>493</v>
      </c>
      <c r="D13" s="9">
        <v>37</v>
      </c>
      <c r="E13" s="9">
        <v>24</v>
      </c>
      <c r="F13" s="9">
        <v>1393</v>
      </c>
    </row>
    <row r="14" spans="1:6">
      <c r="A14" s="8" t="s">
        <v>8311</v>
      </c>
      <c r="B14" s="9">
        <v>2185</v>
      </c>
      <c r="C14" s="9">
        <v>1530</v>
      </c>
      <c r="D14" s="9">
        <v>349</v>
      </c>
      <c r="E14" s="9">
        <v>50</v>
      </c>
      <c r="F14" s="9">
        <v>4114</v>
      </c>
    </row>
  </sheetData>
  <pageMargins left="0.7" right="0.7" top="0.75" bottom="0.75" header="0.3" footer="0.3"/>
  <pageSetup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1A11-9D50-42E3-B158-2B288EEFCD56}">
  <dimension ref="A1:F9"/>
  <sheetViews>
    <sheetView workbookViewId="0">
      <selection activeCell="B11" sqref="B11"/>
    </sheetView>
  </sheetViews>
  <sheetFormatPr defaultRowHeight="14.4"/>
  <cols>
    <col min="1" max="1" width="12.88671875" bestFit="1" customWidth="1"/>
    <col min="2" max="2" width="15.5546875" bestFit="1" customWidth="1"/>
    <col min="3" max="3" width="5.6640625" bestFit="1" customWidth="1"/>
    <col min="4" max="4" width="8.44140625" bestFit="1" customWidth="1"/>
    <col min="5" max="5" width="3.88671875" bestFit="1" customWidth="1"/>
    <col min="6" max="6" width="10.77734375" bestFit="1" customWidth="1"/>
  </cols>
  <sheetData>
    <row r="1" spans="1:6">
      <c r="A1" s="7" t="s">
        <v>8223</v>
      </c>
      <c r="B1" t="s">
        <v>8312</v>
      </c>
    </row>
    <row r="2" spans="1:6">
      <c r="A2" s="7" t="s">
        <v>8308</v>
      </c>
      <c r="B2" t="s">
        <v>8321</v>
      </c>
    </row>
    <row r="4" spans="1:6">
      <c r="A4" s="7" t="s">
        <v>8323</v>
      </c>
      <c r="B4" s="7" t="s">
        <v>8324</v>
      </c>
    </row>
    <row r="5" spans="1:6">
      <c r="A5" s="7" t="s">
        <v>8310</v>
      </c>
      <c r="B5" t="s">
        <v>8219</v>
      </c>
      <c r="C5" t="s">
        <v>8221</v>
      </c>
      <c r="D5" t="s">
        <v>8220</v>
      </c>
      <c r="E5" t="s">
        <v>8222</v>
      </c>
      <c r="F5" t="s">
        <v>8311</v>
      </c>
    </row>
    <row r="6" spans="1:6">
      <c r="A6" s="8" t="s">
        <v>8326</v>
      </c>
      <c r="B6" s="9">
        <v>60</v>
      </c>
      <c r="C6" s="9">
        <v>60</v>
      </c>
      <c r="D6" s="9">
        <v>20</v>
      </c>
      <c r="E6" s="9"/>
      <c r="F6" s="9">
        <v>140</v>
      </c>
    </row>
    <row r="7" spans="1:6">
      <c r="A7" s="8" t="s">
        <v>8327</v>
      </c>
      <c r="B7" s="9">
        <v>694</v>
      </c>
      <c r="C7" s="9">
        <v>353</v>
      </c>
      <c r="D7" s="9"/>
      <c r="E7" s="9">
        <v>19</v>
      </c>
      <c r="F7" s="9">
        <v>1066</v>
      </c>
    </row>
    <row r="8" spans="1:6">
      <c r="A8" s="8" t="s">
        <v>8328</v>
      </c>
      <c r="B8" s="9">
        <v>85</v>
      </c>
      <c r="C8" s="9">
        <v>80</v>
      </c>
      <c r="D8" s="9">
        <v>17</v>
      </c>
      <c r="E8" s="9">
        <v>5</v>
      </c>
      <c r="F8" s="9">
        <v>187</v>
      </c>
    </row>
    <row r="9" spans="1:6">
      <c r="A9" s="8" t="s">
        <v>8311</v>
      </c>
      <c r="B9" s="9">
        <v>839</v>
      </c>
      <c r="C9" s="9">
        <v>493</v>
      </c>
      <c r="D9" s="9">
        <v>37</v>
      </c>
      <c r="E9" s="9">
        <v>24</v>
      </c>
      <c r="F9" s="9">
        <v>1393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B1FC-766F-443A-BEB6-D77DEE9FEDF1}">
  <dimension ref="A1:E18"/>
  <sheetViews>
    <sheetView workbookViewId="0">
      <selection activeCell="E6" sqref="E6:E8"/>
    </sheetView>
  </sheetViews>
  <sheetFormatPr defaultRowHeight="14.4"/>
  <cols>
    <col min="1" max="1" width="14.88671875" bestFit="1" customWidth="1"/>
    <col min="2" max="2" width="15.5546875" bestFit="1" customWidth="1"/>
    <col min="3" max="3" width="5.6640625" bestFit="1" customWidth="1"/>
    <col min="4" max="4" width="8.44140625" bestFit="1" customWidth="1"/>
    <col min="5" max="6" width="10.77734375" bestFit="1" customWidth="1"/>
  </cols>
  <sheetData>
    <row r="1" spans="1:5">
      <c r="A1" s="7" t="s">
        <v>8325</v>
      </c>
      <c r="B1" t="s">
        <v>8312</v>
      </c>
    </row>
    <row r="2" spans="1:5">
      <c r="A2" s="7" t="s">
        <v>8343</v>
      </c>
      <c r="B2" t="s">
        <v>8312</v>
      </c>
    </row>
    <row r="4" spans="1:5">
      <c r="A4" s="7" t="s">
        <v>8323</v>
      </c>
      <c r="B4" s="7" t="s">
        <v>8324</v>
      </c>
    </row>
    <row r="5" spans="1:5">
      <c r="A5" s="7" t="s">
        <v>8310</v>
      </c>
      <c r="B5" t="s">
        <v>8219</v>
      </c>
      <c r="C5" t="s">
        <v>8221</v>
      </c>
      <c r="D5" t="s">
        <v>8220</v>
      </c>
      <c r="E5" t="s">
        <v>8311</v>
      </c>
    </row>
    <row r="6" spans="1:5">
      <c r="A6" s="11" t="s">
        <v>8337</v>
      </c>
      <c r="B6" s="9">
        <v>182</v>
      </c>
      <c r="C6" s="9">
        <v>149</v>
      </c>
      <c r="D6" s="9">
        <v>34</v>
      </c>
      <c r="E6" s="9">
        <v>365</v>
      </c>
    </row>
    <row r="7" spans="1:5">
      <c r="A7" s="11" t="s">
        <v>8338</v>
      </c>
      <c r="B7" s="9">
        <v>202</v>
      </c>
      <c r="C7" s="9">
        <v>106</v>
      </c>
      <c r="D7" s="9">
        <v>27</v>
      </c>
      <c r="E7" s="9">
        <v>335</v>
      </c>
    </row>
    <row r="8" spans="1:5">
      <c r="A8" s="11" t="s">
        <v>8339</v>
      </c>
      <c r="B8" s="9">
        <v>180</v>
      </c>
      <c r="C8" s="9">
        <v>108</v>
      </c>
      <c r="D8" s="9">
        <v>28</v>
      </c>
      <c r="E8" s="9">
        <v>316</v>
      </c>
    </row>
    <row r="9" spans="1:5">
      <c r="A9" s="11" t="s">
        <v>8340</v>
      </c>
      <c r="B9" s="9">
        <v>192</v>
      </c>
      <c r="C9" s="9">
        <v>102</v>
      </c>
      <c r="D9" s="9">
        <v>27</v>
      </c>
      <c r="E9" s="9">
        <v>321</v>
      </c>
    </row>
    <row r="10" spans="1:5">
      <c r="A10" s="11" t="s">
        <v>8331</v>
      </c>
      <c r="B10" s="9">
        <v>234</v>
      </c>
      <c r="C10" s="9">
        <v>126</v>
      </c>
      <c r="D10" s="9">
        <v>26</v>
      </c>
      <c r="E10" s="9">
        <v>386</v>
      </c>
    </row>
    <row r="11" spans="1:5">
      <c r="A11" s="11" t="s">
        <v>8341</v>
      </c>
      <c r="B11" s="9">
        <v>211</v>
      </c>
      <c r="C11" s="9">
        <v>147</v>
      </c>
      <c r="D11" s="9">
        <v>27</v>
      </c>
      <c r="E11" s="9">
        <v>385</v>
      </c>
    </row>
    <row r="12" spans="1:5">
      <c r="A12" s="11" t="s">
        <v>8332</v>
      </c>
      <c r="B12" s="9">
        <v>194</v>
      </c>
      <c r="C12" s="9">
        <v>150</v>
      </c>
      <c r="D12" s="9">
        <v>43</v>
      </c>
      <c r="E12" s="9">
        <v>387</v>
      </c>
    </row>
    <row r="13" spans="1:5">
      <c r="A13" s="11" t="s">
        <v>8333</v>
      </c>
      <c r="B13" s="9">
        <v>166</v>
      </c>
      <c r="C13" s="9">
        <v>134</v>
      </c>
      <c r="D13" s="9">
        <v>33</v>
      </c>
      <c r="E13" s="9">
        <v>333</v>
      </c>
    </row>
    <row r="14" spans="1:5">
      <c r="A14" s="11" t="s">
        <v>8334</v>
      </c>
      <c r="B14" s="9">
        <v>147</v>
      </c>
      <c r="C14" s="9">
        <v>127</v>
      </c>
      <c r="D14" s="9">
        <v>24</v>
      </c>
      <c r="E14" s="9">
        <v>298</v>
      </c>
    </row>
    <row r="15" spans="1:5">
      <c r="A15" s="11" t="s">
        <v>8335</v>
      </c>
      <c r="B15" s="9">
        <v>183</v>
      </c>
      <c r="C15" s="9">
        <v>149</v>
      </c>
      <c r="D15" s="9">
        <v>20</v>
      </c>
      <c r="E15" s="9">
        <v>352</v>
      </c>
    </row>
    <row r="16" spans="1:5">
      <c r="A16" s="11" t="s">
        <v>8336</v>
      </c>
      <c r="B16" s="9">
        <v>183</v>
      </c>
      <c r="C16" s="9">
        <v>114</v>
      </c>
      <c r="D16" s="9">
        <v>37</v>
      </c>
      <c r="E16" s="9">
        <v>334</v>
      </c>
    </row>
    <row r="17" spans="1:5">
      <c r="A17" s="11" t="s">
        <v>8342</v>
      </c>
      <c r="B17" s="9">
        <v>111</v>
      </c>
      <c r="C17" s="9">
        <v>118</v>
      </c>
      <c r="D17" s="9">
        <v>23</v>
      </c>
      <c r="E17" s="9">
        <v>252</v>
      </c>
    </row>
    <row r="18" spans="1:5">
      <c r="A18" s="11" t="s">
        <v>8311</v>
      </c>
      <c r="B18" s="9">
        <v>2185</v>
      </c>
      <c r="C18" s="9">
        <v>1530</v>
      </c>
      <c r="D18" s="9">
        <v>349</v>
      </c>
      <c r="E18" s="9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9337-9B78-4372-92A5-7BFA7D4119C5}">
  <dimension ref="A1:I13"/>
  <sheetViews>
    <sheetView topLeftCell="A4" workbookViewId="0">
      <selection activeCell="L10" sqref="L10"/>
    </sheetView>
  </sheetViews>
  <sheetFormatPr defaultRowHeight="14.4"/>
  <cols>
    <col min="1" max="1" width="17.33203125" bestFit="1" customWidth="1"/>
    <col min="2" max="2" width="16.44140625" bestFit="1" customWidth="1"/>
    <col min="3" max="3" width="12.77734375" bestFit="1" customWidth="1"/>
    <col min="4" max="4" width="15.5546875" bestFit="1" customWidth="1"/>
    <col min="5" max="5" width="11.88671875" bestFit="1" customWidth="1"/>
    <col min="6" max="6" width="19.109375" bestFit="1" customWidth="1"/>
    <col min="7" max="7" width="15.44140625" bestFit="1" customWidth="1"/>
    <col min="8" max="8" width="18.21875" bestFit="1" customWidth="1"/>
  </cols>
  <sheetData>
    <row r="1" spans="1:9">
      <c r="A1" t="s">
        <v>8344</v>
      </c>
      <c r="B1" t="s">
        <v>8345</v>
      </c>
      <c r="C1" t="s">
        <v>8346</v>
      </c>
      <c r="D1" t="s">
        <v>8347</v>
      </c>
      <c r="E1" s="12" t="s">
        <v>8348</v>
      </c>
      <c r="F1" t="s">
        <v>8349</v>
      </c>
      <c r="G1" t="s">
        <v>8350</v>
      </c>
      <c r="H1" t="s">
        <v>8351</v>
      </c>
    </row>
    <row r="2" spans="1:9">
      <c r="A2" t="s">
        <v>8352</v>
      </c>
      <c r="B2">
        <f>COUNTIFS(state,"successful",goal,"&lt;1000")</f>
        <v>322</v>
      </c>
      <c r="C2">
        <f>COUNTIFS(state,"failed",goal,"&lt;1000")</f>
        <v>113</v>
      </c>
      <c r="D2">
        <f>COUNTIFS(state,"canceled",goal,"&lt;1000")</f>
        <v>18</v>
      </c>
      <c r="E2">
        <f>SUM(B2:D2)</f>
        <v>453</v>
      </c>
      <c r="F2" s="5">
        <f>B2/E2</f>
        <v>0.71081677704194257</v>
      </c>
      <c r="G2" s="5">
        <f>C2/E2</f>
        <v>0.24944812362030905</v>
      </c>
      <c r="H2" s="5">
        <f>D2/E2</f>
        <v>3.9735099337748346E-2</v>
      </c>
      <c r="I2" s="5"/>
    </row>
    <row r="3" spans="1:9">
      <c r="A3" t="s">
        <v>8353</v>
      </c>
      <c r="B3">
        <f>COUNTIFS(state,"successful",goal,"&lt;5000")-COUNTIFS(state,"successful",goal,"&lt;1000")</f>
        <v>932</v>
      </c>
      <c r="C3">
        <f>COUNTIFS(state,"failed",goal,"&lt;5000")-COUNTIFS(state,"failed",goal,"&lt;1000")</f>
        <v>420</v>
      </c>
      <c r="D3">
        <f>COUNTIFS(state,"canceled",goal,"&lt;5000")-COUNTIFS(state,"canceled",goal,"&lt;1000")</f>
        <v>60</v>
      </c>
      <c r="E3">
        <f t="shared" ref="E3:E13" si="0">SUM(B3:D3)</f>
        <v>1412</v>
      </c>
      <c r="F3" s="5">
        <f t="shared" ref="F3:F13" si="1">B3/E3</f>
        <v>0.66005665722379603</v>
      </c>
      <c r="G3" s="5">
        <f t="shared" ref="G3:G13" si="2">C3/E3</f>
        <v>0.29745042492917845</v>
      </c>
      <c r="H3" s="5">
        <f t="shared" ref="H3:H13" si="3">D3/E3</f>
        <v>4.2492917847025496E-2</v>
      </c>
      <c r="I3" s="5"/>
    </row>
    <row r="4" spans="1:9">
      <c r="A4" t="s">
        <v>8354</v>
      </c>
      <c r="B4">
        <f>COUNTIFS(state,"successful",goal,"&lt;10000")-COUNTIFS(state,"successful",goal,"&lt;5000")</f>
        <v>381</v>
      </c>
      <c r="C4">
        <f>COUNTIFS(state,"failed",goal,"&lt;10000")-COUNTIFS(state,"failed",goal,"&lt;5000")</f>
        <v>283</v>
      </c>
      <c r="D4">
        <f>COUNTIFS(state,"canceled",goal,"&lt;10000")-COUNTIFS(state,"canceled",goal,"&lt;5000")</f>
        <v>52</v>
      </c>
      <c r="E4">
        <f t="shared" si="0"/>
        <v>716</v>
      </c>
      <c r="F4" s="5">
        <f t="shared" si="1"/>
        <v>0.53212290502793291</v>
      </c>
      <c r="G4" s="5">
        <f t="shared" si="2"/>
        <v>0.39525139664804471</v>
      </c>
      <c r="H4" s="5">
        <f t="shared" si="3"/>
        <v>7.2625698324022353E-2</v>
      </c>
      <c r="I4" s="5"/>
    </row>
    <row r="5" spans="1:9">
      <c r="A5" t="s">
        <v>8355</v>
      </c>
      <c r="B5">
        <f>COUNTIFS(state,"successful",goal,"&lt;15000")-COUNTIFS(state,"successful",goal,"&lt;10000")</f>
        <v>168</v>
      </c>
      <c r="C5">
        <f>COUNTIFS(state,"failed",goal,"&lt;15000")-COUNTIFS(state,"failed",goal,"&lt;10000")</f>
        <v>144</v>
      </c>
      <c r="D5">
        <f>COUNTIFS(state,"canceled",goal,"&lt;15000")-COUNTIFS(state,"canceled",goal,"&lt;10000")</f>
        <v>40</v>
      </c>
      <c r="E5">
        <f t="shared" si="0"/>
        <v>352</v>
      </c>
      <c r="F5" s="5">
        <f t="shared" si="1"/>
        <v>0.47727272727272729</v>
      </c>
      <c r="G5" s="5">
        <f t="shared" si="2"/>
        <v>0.40909090909090912</v>
      </c>
      <c r="H5" s="5">
        <f t="shared" si="3"/>
        <v>0.11363636363636363</v>
      </c>
      <c r="I5" s="5"/>
    </row>
    <row r="6" spans="1:9">
      <c r="A6" t="s">
        <v>8356</v>
      </c>
      <c r="B6">
        <f>COUNTIFS(state,"successful",goal,"&lt;20000")-COUNTIFS(state,"successful",goal,"&lt;15000")</f>
        <v>94</v>
      </c>
      <c r="C6">
        <f>COUNTIFS(state,"failed",goal,"&lt;20000")-COUNTIFS(state,"failed",goal,"&lt;15000")</f>
        <v>90</v>
      </c>
      <c r="D6">
        <f>COUNTIFS(state,"canceled",goal,"&lt;20000")-COUNTIFS(state,"canceled",goal,"&lt;15000")</f>
        <v>17</v>
      </c>
      <c r="E6">
        <f t="shared" si="0"/>
        <v>201</v>
      </c>
      <c r="F6" s="5">
        <f t="shared" si="1"/>
        <v>0.46766169154228854</v>
      </c>
      <c r="G6" s="5">
        <f t="shared" si="2"/>
        <v>0.44776119402985076</v>
      </c>
      <c r="H6" s="5">
        <f t="shared" si="3"/>
        <v>8.45771144278607E-2</v>
      </c>
      <c r="I6" s="5"/>
    </row>
    <row r="7" spans="1:9">
      <c r="A7" t="s">
        <v>8357</v>
      </c>
      <c r="B7">
        <f>COUNTIFS(state,"successful",goal,"&lt;25000")-COUNTIFS(state,"successful",goal,"&lt;20000")</f>
        <v>62</v>
      </c>
      <c r="C7">
        <f>COUNTIFS(state,"failed",goal,"&lt;25000")-COUNTIFS(state,"failed",goal,"&lt;20000")</f>
        <v>72</v>
      </c>
      <c r="D7">
        <f>COUNTIFS(state,"canceled",goal,"&lt;25000")-COUNTIFS(state,"canceled",goal,"&lt;20000")</f>
        <v>14</v>
      </c>
      <c r="E7">
        <f t="shared" si="0"/>
        <v>148</v>
      </c>
      <c r="F7" s="5">
        <f t="shared" si="1"/>
        <v>0.41891891891891891</v>
      </c>
      <c r="G7" s="5">
        <f t="shared" si="2"/>
        <v>0.48648648648648651</v>
      </c>
      <c r="H7" s="5">
        <f t="shared" si="3"/>
        <v>9.45945945945946E-2</v>
      </c>
      <c r="I7" s="5"/>
    </row>
    <row r="8" spans="1:9">
      <c r="A8" t="s">
        <v>8358</v>
      </c>
      <c r="B8">
        <f>COUNTIFS(state,"successful",goal,"&lt;30000")-COUNTIFS(state,"successful",goal,"&lt;25000")</f>
        <v>55</v>
      </c>
      <c r="C8">
        <f>COUNTIFS(state,"failed",goal,"&lt;30000")-COUNTIFS(state,"failed",goal,"&lt;25000")</f>
        <v>64</v>
      </c>
      <c r="D8">
        <f>COUNTIFS(state,"canceled",goal,"&lt;30000")-COUNTIFS(state,"canceled",goal,"&lt;25000")</f>
        <v>18</v>
      </c>
      <c r="E8">
        <f t="shared" si="0"/>
        <v>137</v>
      </c>
      <c r="F8" s="5">
        <f t="shared" si="1"/>
        <v>0.40145985401459855</v>
      </c>
      <c r="G8" s="5">
        <f t="shared" si="2"/>
        <v>0.46715328467153283</v>
      </c>
      <c r="H8" s="5">
        <f t="shared" si="3"/>
        <v>0.13138686131386862</v>
      </c>
      <c r="I8" s="5"/>
    </row>
    <row r="9" spans="1:9">
      <c r="A9" t="s">
        <v>8359</v>
      </c>
      <c r="B9">
        <f>COUNTIFS(state,"successful",goal,"&lt;35000")-COUNTIFS(state,"successful",goal,"&lt;30000")</f>
        <v>32</v>
      </c>
      <c r="C9">
        <f>COUNTIFS(state,"failed",goal,"&lt;35000")-COUNTIFS(state,"failed",goal,"&lt;30000")</f>
        <v>37</v>
      </c>
      <c r="D9">
        <f>COUNTIFS(state,"canceled",goal,"&lt;35000")-COUNTIFS(state,"canceled",goal,"&lt;30000")</f>
        <v>13</v>
      </c>
      <c r="E9">
        <f t="shared" si="0"/>
        <v>82</v>
      </c>
      <c r="F9" s="5">
        <f t="shared" si="1"/>
        <v>0.3902439024390244</v>
      </c>
      <c r="G9" s="5">
        <f t="shared" si="2"/>
        <v>0.45121951219512196</v>
      </c>
      <c r="H9" s="5">
        <f t="shared" si="3"/>
        <v>0.15853658536585366</v>
      </c>
      <c r="I9" s="5"/>
    </row>
    <row r="10" spans="1:9">
      <c r="A10" t="s">
        <v>8360</v>
      </c>
      <c r="B10">
        <f>COUNTIFS(state,"successful",goal,"&lt;40000")-COUNTIFS(state,"successful",goal,"&lt;35000")</f>
        <v>26</v>
      </c>
      <c r="C10">
        <f>COUNTIFS(state,"failed",goal,"&lt;40000")-COUNTIFS(state,"failed",goal,"&lt;35000")</f>
        <v>22</v>
      </c>
      <c r="D10">
        <f>COUNTIFS(state,"canceled",goal,"&lt;40000")-COUNTIFS(state,"canceled",goal,"&lt;35000")</f>
        <v>7</v>
      </c>
      <c r="E10">
        <f t="shared" si="0"/>
        <v>55</v>
      </c>
      <c r="F10" s="5">
        <f t="shared" si="1"/>
        <v>0.47272727272727272</v>
      </c>
      <c r="G10" s="5">
        <f t="shared" si="2"/>
        <v>0.4</v>
      </c>
      <c r="H10" s="5">
        <f t="shared" si="3"/>
        <v>0.12727272727272726</v>
      </c>
      <c r="I10" s="5"/>
    </row>
    <row r="11" spans="1:9">
      <c r="A11" t="s">
        <v>8361</v>
      </c>
      <c r="B11">
        <f>COUNTIFS(state,"successful",goal,"&lt;45000")-COUNTIFS(state,"successful",goal,"&lt;40000")</f>
        <v>21</v>
      </c>
      <c r="C11">
        <f>COUNTIFS(state,"failed",goal,"&lt;45000")-COUNTIFS(state,"failed",goal,"&lt;40000")</f>
        <v>16</v>
      </c>
      <c r="D11">
        <f>COUNTIFS(state,"canceled",goal,"&lt;45000")-COUNTIFS(state,"canceled",goal,"&lt;40000")</f>
        <v>6</v>
      </c>
      <c r="E11">
        <f t="shared" si="0"/>
        <v>43</v>
      </c>
      <c r="F11" s="5">
        <f t="shared" si="1"/>
        <v>0.48837209302325579</v>
      </c>
      <c r="G11" s="5">
        <f t="shared" si="2"/>
        <v>0.37209302325581395</v>
      </c>
      <c r="H11" s="5">
        <f t="shared" si="3"/>
        <v>0.13953488372093023</v>
      </c>
      <c r="I11" s="5"/>
    </row>
    <row r="12" spans="1:9">
      <c r="A12" t="s">
        <v>8362</v>
      </c>
      <c r="B12">
        <f>COUNTIFS(state,"successful",goal,"&lt;50000")-COUNTIFS(state,"successful",goal,"&lt;45000")</f>
        <v>6</v>
      </c>
      <c r="C12">
        <f>COUNTIFS(state,"failed",goal,"&lt;50000")-COUNTIFS(state,"failed",goal,"&lt;45000")</f>
        <v>11</v>
      </c>
      <c r="D12">
        <f>COUNTIFS(state,"canceled",goal,"&lt;50000")-COUNTIFS(state,"canceled",goal,"&lt;45000")</f>
        <v>4</v>
      </c>
      <c r="E12">
        <f t="shared" si="0"/>
        <v>21</v>
      </c>
      <c r="F12" s="5">
        <f t="shared" si="1"/>
        <v>0.2857142857142857</v>
      </c>
      <c r="G12" s="5">
        <f t="shared" si="2"/>
        <v>0.52380952380952384</v>
      </c>
      <c r="H12" s="5">
        <f t="shared" si="3"/>
        <v>0.19047619047619047</v>
      </c>
      <c r="I12" s="5"/>
    </row>
    <row r="13" spans="1:9">
      <c r="A13" t="s">
        <v>8363</v>
      </c>
      <c r="B13">
        <f>COUNTIFS(state,"successful",goal,"&gt;=50000")</f>
        <v>86</v>
      </c>
      <c r="C13">
        <f>COUNTIFS(state,"failed",goal,"&gt;=50000")</f>
        <v>258</v>
      </c>
      <c r="D13">
        <f>COUNTIFS(state,"canceled",goal,"&gt;=50000")</f>
        <v>100</v>
      </c>
      <c r="E13">
        <f t="shared" si="0"/>
        <v>444</v>
      </c>
      <c r="F13" s="5">
        <f t="shared" si="1"/>
        <v>0.19369369369369369</v>
      </c>
      <c r="G13" s="5">
        <f t="shared" si="2"/>
        <v>0.58108108108108103</v>
      </c>
      <c r="H13" s="5">
        <f t="shared" si="3"/>
        <v>0.22522522522522523</v>
      </c>
      <c r="I13" s="5"/>
    </row>
  </sheetData>
  <pageMargins left="0.7" right="0.7" top="0.75" bottom="0.75" header="0.3" footer="0.3"/>
  <ignoredErrors>
    <ignoredError sqref="C2:C13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5A9C-D29A-4E41-AC3A-B053807515EE}">
  <dimension ref="A1:L2186"/>
  <sheetViews>
    <sheetView workbookViewId="0">
      <selection activeCell="N9" sqref="N9"/>
    </sheetView>
  </sheetViews>
  <sheetFormatPr defaultRowHeight="14.4"/>
  <cols>
    <col min="1" max="1" width="9.21875" bestFit="1" customWidth="1"/>
    <col min="2" max="2" width="13.44140625" bestFit="1" customWidth="1"/>
    <col min="3" max="3" width="6.33203125" customWidth="1"/>
    <col min="4" max="4" width="9.5546875" customWidth="1"/>
    <col min="5" max="5" width="13.44140625" bestFit="1" customWidth="1"/>
    <col min="6" max="7" width="16.5546875" bestFit="1" customWidth="1"/>
    <col min="8" max="8" width="12" bestFit="1" customWidth="1"/>
    <col min="9" max="10" width="16.5546875" bestFit="1" customWidth="1"/>
    <col min="11" max="11" width="12" bestFit="1" customWidth="1"/>
    <col min="12" max="12" width="16.5546875" bestFit="1" customWidth="1"/>
    <col min="13" max="13" width="12" bestFit="1" customWidth="1"/>
  </cols>
  <sheetData>
    <row r="1" spans="1:11" ht="15" thickBot="1">
      <c r="A1" s="1" t="s">
        <v>8218</v>
      </c>
      <c r="B1" s="1" t="s">
        <v>8262</v>
      </c>
      <c r="D1" s="1" t="s">
        <v>8218</v>
      </c>
      <c r="E1" s="1" t="s">
        <v>8262</v>
      </c>
    </row>
    <row r="2" spans="1:11">
      <c r="A2" t="s">
        <v>8219</v>
      </c>
      <c r="B2">
        <v>182</v>
      </c>
      <c r="D2" t="s">
        <v>8221</v>
      </c>
      <c r="E2">
        <v>1293</v>
      </c>
      <c r="G2" s="15" t="s">
        <v>8378</v>
      </c>
      <c r="H2" s="15"/>
      <c r="J2" s="15" t="s">
        <v>8377</v>
      </c>
      <c r="K2" s="15"/>
    </row>
    <row r="3" spans="1:11">
      <c r="A3" t="s">
        <v>8219</v>
      </c>
      <c r="B3">
        <v>79</v>
      </c>
      <c r="D3" t="s">
        <v>8221</v>
      </c>
      <c r="E3">
        <v>975</v>
      </c>
      <c r="G3" s="13"/>
      <c r="H3" s="13"/>
      <c r="J3" s="13"/>
      <c r="K3" s="13"/>
    </row>
    <row r="4" spans="1:11">
      <c r="A4" t="s">
        <v>8219</v>
      </c>
      <c r="B4">
        <v>35</v>
      </c>
      <c r="D4" t="s">
        <v>8221</v>
      </c>
      <c r="E4">
        <v>890</v>
      </c>
      <c r="G4" s="13" t="s">
        <v>8364</v>
      </c>
      <c r="H4" s="13">
        <v>17.709803921568628</v>
      </c>
      <c r="J4" s="13" t="s">
        <v>8364</v>
      </c>
      <c r="K4" s="13">
        <v>194.42517162471395</v>
      </c>
    </row>
    <row r="5" spans="1:11">
      <c r="A5" t="s">
        <v>8219</v>
      </c>
      <c r="B5">
        <v>150</v>
      </c>
      <c r="D5" t="s">
        <v>8221</v>
      </c>
      <c r="E5">
        <v>534</v>
      </c>
      <c r="G5" s="13" t="s">
        <v>8365</v>
      </c>
      <c r="H5" s="13">
        <v>1.5709140254854737</v>
      </c>
      <c r="J5" s="13" t="s">
        <v>8365</v>
      </c>
      <c r="K5" s="13">
        <v>18.066333141885615</v>
      </c>
    </row>
    <row r="6" spans="1:11">
      <c r="A6" t="s">
        <v>8219</v>
      </c>
      <c r="B6">
        <v>284</v>
      </c>
      <c r="D6" t="s">
        <v>8221</v>
      </c>
      <c r="E6">
        <v>456</v>
      </c>
      <c r="G6" s="13" t="s">
        <v>8366</v>
      </c>
      <c r="H6" s="13">
        <v>4</v>
      </c>
      <c r="J6" s="13" t="s">
        <v>8366</v>
      </c>
      <c r="K6" s="13">
        <v>62</v>
      </c>
    </row>
    <row r="7" spans="1:11">
      <c r="A7" t="s">
        <v>8219</v>
      </c>
      <c r="B7">
        <v>47</v>
      </c>
      <c r="D7" t="s">
        <v>8221</v>
      </c>
      <c r="E7">
        <v>369</v>
      </c>
      <c r="G7" s="13" t="s">
        <v>8367</v>
      </c>
      <c r="H7" s="13">
        <v>0</v>
      </c>
      <c r="J7" s="13" t="s">
        <v>8367</v>
      </c>
      <c r="K7" s="13">
        <v>27</v>
      </c>
    </row>
    <row r="8" spans="1:11">
      <c r="A8" t="s">
        <v>8219</v>
      </c>
      <c r="B8">
        <v>58</v>
      </c>
      <c r="D8" t="s">
        <v>8221</v>
      </c>
      <c r="E8">
        <v>338</v>
      </c>
      <c r="G8" s="13" t="s">
        <v>8368</v>
      </c>
      <c r="H8" s="13">
        <v>61.446638959868842</v>
      </c>
      <c r="J8" s="13" t="s">
        <v>8368</v>
      </c>
      <c r="K8" s="13">
        <v>844.49237955591047</v>
      </c>
    </row>
    <row r="9" spans="1:11">
      <c r="A9" t="s">
        <v>8219</v>
      </c>
      <c r="B9">
        <v>57</v>
      </c>
      <c r="D9" t="s">
        <v>8221</v>
      </c>
      <c r="E9">
        <v>336</v>
      </c>
      <c r="G9" s="13" t="s">
        <v>8369</v>
      </c>
      <c r="H9" s="13">
        <v>3775.6894394644714</v>
      </c>
      <c r="J9" s="13" t="s">
        <v>8369</v>
      </c>
      <c r="K9" s="13">
        <v>713167.37912800396</v>
      </c>
    </row>
    <row r="10" spans="1:11">
      <c r="A10" t="s">
        <v>8219</v>
      </c>
      <c r="B10">
        <v>12</v>
      </c>
      <c r="D10" t="s">
        <v>8221</v>
      </c>
      <c r="E10">
        <v>312</v>
      </c>
      <c r="G10" s="13" t="s">
        <v>8370</v>
      </c>
      <c r="H10" s="13">
        <v>193.27585405994381</v>
      </c>
      <c r="J10" s="13" t="s">
        <v>8370</v>
      </c>
      <c r="K10" s="13">
        <v>583.1052562240742</v>
      </c>
    </row>
    <row r="11" spans="1:11">
      <c r="A11" t="s">
        <v>8219</v>
      </c>
      <c r="B11">
        <v>20</v>
      </c>
      <c r="D11" t="s">
        <v>8221</v>
      </c>
      <c r="E11">
        <v>311</v>
      </c>
      <c r="G11" s="13" t="s">
        <v>8371</v>
      </c>
      <c r="H11" s="13">
        <v>11.831541000922531</v>
      </c>
      <c r="J11" s="13" t="s">
        <v>8371</v>
      </c>
      <c r="K11" s="13">
        <v>21.40422343272953</v>
      </c>
    </row>
    <row r="12" spans="1:11">
      <c r="A12" t="s">
        <v>8219</v>
      </c>
      <c r="B12">
        <v>19</v>
      </c>
      <c r="D12" t="s">
        <v>8221</v>
      </c>
      <c r="E12">
        <v>310</v>
      </c>
      <c r="G12" s="13" t="s">
        <v>8372</v>
      </c>
      <c r="H12" s="13">
        <v>1293</v>
      </c>
      <c r="J12" s="13" t="s">
        <v>8372</v>
      </c>
      <c r="K12" s="13">
        <v>26456</v>
      </c>
    </row>
    <row r="13" spans="1:11">
      <c r="A13" t="s">
        <v>8219</v>
      </c>
      <c r="B13">
        <v>75</v>
      </c>
      <c r="D13" t="s">
        <v>8221</v>
      </c>
      <c r="E13">
        <v>296</v>
      </c>
      <c r="G13" s="13" t="s">
        <v>8373</v>
      </c>
      <c r="H13" s="13">
        <v>0</v>
      </c>
      <c r="J13" s="13" t="s">
        <v>8373</v>
      </c>
      <c r="K13" s="13">
        <v>1</v>
      </c>
    </row>
    <row r="14" spans="1:11">
      <c r="A14" t="s">
        <v>8219</v>
      </c>
      <c r="B14">
        <v>827</v>
      </c>
      <c r="D14" t="s">
        <v>8221</v>
      </c>
      <c r="E14">
        <v>285</v>
      </c>
      <c r="G14" s="13" t="s">
        <v>8374</v>
      </c>
      <c r="H14" s="13">
        <v>1293</v>
      </c>
      <c r="J14" s="13" t="s">
        <v>8374</v>
      </c>
      <c r="K14" s="13">
        <v>26457</v>
      </c>
    </row>
    <row r="15" spans="1:11">
      <c r="A15" t="s">
        <v>8219</v>
      </c>
      <c r="B15">
        <v>51</v>
      </c>
      <c r="D15" t="s">
        <v>8221</v>
      </c>
      <c r="E15">
        <v>236</v>
      </c>
      <c r="G15" s="13" t="s">
        <v>8375</v>
      </c>
      <c r="H15" s="13">
        <v>27096</v>
      </c>
      <c r="J15" s="13" t="s">
        <v>8375</v>
      </c>
      <c r="K15" s="13">
        <v>424819</v>
      </c>
    </row>
    <row r="16" spans="1:11" ht="15" thickBot="1">
      <c r="A16" t="s">
        <v>8219</v>
      </c>
      <c r="B16">
        <v>41</v>
      </c>
      <c r="D16" t="s">
        <v>8221</v>
      </c>
      <c r="E16">
        <v>229</v>
      </c>
      <c r="G16" s="14" t="s">
        <v>8376</v>
      </c>
      <c r="H16" s="14">
        <v>1530</v>
      </c>
      <c r="J16" s="14" t="s">
        <v>8376</v>
      </c>
      <c r="K16" s="14">
        <v>2185</v>
      </c>
    </row>
    <row r="17" spans="1:12">
      <c r="A17" t="s">
        <v>8219</v>
      </c>
      <c r="B17">
        <v>98</v>
      </c>
      <c r="D17" t="s">
        <v>8221</v>
      </c>
      <c r="E17">
        <v>215</v>
      </c>
      <c r="H17">
        <v>0</v>
      </c>
      <c r="K17">
        <v>0</v>
      </c>
    </row>
    <row r="18" spans="1:12">
      <c r="A18" t="s">
        <v>8219</v>
      </c>
      <c r="B18">
        <v>70</v>
      </c>
      <c r="D18" t="s">
        <v>8221</v>
      </c>
      <c r="E18">
        <v>202</v>
      </c>
    </row>
    <row r="19" spans="1:12">
      <c r="A19" t="s">
        <v>8219</v>
      </c>
      <c r="B19">
        <v>36</v>
      </c>
      <c r="D19" t="s">
        <v>8221</v>
      </c>
      <c r="E19">
        <v>201</v>
      </c>
    </row>
    <row r="20" spans="1:12">
      <c r="A20" t="s">
        <v>8219</v>
      </c>
      <c r="B20">
        <v>342</v>
      </c>
      <c r="D20" t="s">
        <v>8221</v>
      </c>
      <c r="E20">
        <v>197</v>
      </c>
    </row>
    <row r="21" spans="1:12">
      <c r="A21" t="s">
        <v>8219</v>
      </c>
      <c r="B21">
        <v>22</v>
      </c>
      <c r="D21" t="s">
        <v>8221</v>
      </c>
      <c r="E21">
        <v>196</v>
      </c>
    </row>
    <row r="22" spans="1:12">
      <c r="A22" t="s">
        <v>8219</v>
      </c>
      <c r="B22">
        <v>25</v>
      </c>
      <c r="D22" t="s">
        <v>8221</v>
      </c>
      <c r="E22">
        <v>196</v>
      </c>
    </row>
    <row r="23" spans="1:12">
      <c r="A23" t="s">
        <v>8219</v>
      </c>
      <c r="B23">
        <v>101</v>
      </c>
      <c r="D23" t="s">
        <v>8221</v>
      </c>
      <c r="E23">
        <v>188</v>
      </c>
    </row>
    <row r="24" spans="1:12">
      <c r="A24" t="s">
        <v>8219</v>
      </c>
      <c r="B24">
        <v>8</v>
      </c>
      <c r="D24" t="s">
        <v>8221</v>
      </c>
      <c r="E24">
        <v>185</v>
      </c>
      <c r="L24">
        <v>4</v>
      </c>
    </row>
    <row r="25" spans="1:12">
      <c r="A25" t="s">
        <v>8219</v>
      </c>
      <c r="B25">
        <v>23</v>
      </c>
      <c r="D25" t="s">
        <v>8221</v>
      </c>
      <c r="E25">
        <v>179</v>
      </c>
    </row>
    <row r="26" spans="1:12">
      <c r="A26" t="s">
        <v>8219</v>
      </c>
      <c r="B26">
        <v>574</v>
      </c>
      <c r="D26" t="s">
        <v>8221</v>
      </c>
      <c r="E26">
        <v>171</v>
      </c>
    </row>
    <row r="27" spans="1:12">
      <c r="A27" t="s">
        <v>8219</v>
      </c>
      <c r="B27">
        <v>14</v>
      </c>
      <c r="D27" t="s">
        <v>8221</v>
      </c>
      <c r="E27">
        <v>171</v>
      </c>
    </row>
    <row r="28" spans="1:12">
      <c r="A28" t="s">
        <v>8219</v>
      </c>
      <c r="B28">
        <v>19</v>
      </c>
      <c r="D28" t="s">
        <v>8221</v>
      </c>
      <c r="E28">
        <v>170</v>
      </c>
    </row>
    <row r="29" spans="1:12">
      <c r="A29" t="s">
        <v>8219</v>
      </c>
      <c r="B29">
        <v>150</v>
      </c>
      <c r="D29" t="s">
        <v>8221</v>
      </c>
      <c r="E29">
        <v>167</v>
      </c>
    </row>
    <row r="30" spans="1:12">
      <c r="A30" t="s">
        <v>8219</v>
      </c>
      <c r="B30">
        <v>71</v>
      </c>
      <c r="D30" t="s">
        <v>8221</v>
      </c>
      <c r="E30">
        <v>152</v>
      </c>
    </row>
    <row r="31" spans="1:12">
      <c r="A31" t="s">
        <v>8219</v>
      </c>
      <c r="B31">
        <v>117</v>
      </c>
      <c r="D31" t="s">
        <v>8221</v>
      </c>
      <c r="E31">
        <v>148</v>
      </c>
    </row>
    <row r="32" spans="1:12">
      <c r="A32" t="s">
        <v>8219</v>
      </c>
      <c r="B32">
        <v>53</v>
      </c>
      <c r="D32" t="s">
        <v>8221</v>
      </c>
      <c r="E32">
        <v>147</v>
      </c>
    </row>
    <row r="33" spans="1:5">
      <c r="A33" t="s">
        <v>8219</v>
      </c>
      <c r="B33">
        <v>1</v>
      </c>
      <c r="D33" t="s">
        <v>8221</v>
      </c>
      <c r="E33">
        <v>147</v>
      </c>
    </row>
    <row r="34" spans="1:5">
      <c r="A34" t="s">
        <v>8219</v>
      </c>
      <c r="B34">
        <v>89</v>
      </c>
      <c r="D34" t="s">
        <v>8221</v>
      </c>
      <c r="E34">
        <v>140</v>
      </c>
    </row>
    <row r="35" spans="1:5">
      <c r="A35" t="s">
        <v>8219</v>
      </c>
      <c r="B35">
        <v>64</v>
      </c>
      <c r="D35" t="s">
        <v>8221</v>
      </c>
      <c r="E35">
        <v>140</v>
      </c>
    </row>
    <row r="36" spans="1:5">
      <c r="A36" t="s">
        <v>8219</v>
      </c>
      <c r="B36">
        <v>68</v>
      </c>
      <c r="D36" t="s">
        <v>8221</v>
      </c>
      <c r="E36">
        <v>140</v>
      </c>
    </row>
    <row r="37" spans="1:5">
      <c r="A37" t="s">
        <v>8219</v>
      </c>
      <c r="B37">
        <v>28</v>
      </c>
      <c r="D37" t="s">
        <v>8221</v>
      </c>
      <c r="E37">
        <v>139</v>
      </c>
    </row>
    <row r="38" spans="1:5">
      <c r="A38" t="s">
        <v>8219</v>
      </c>
      <c r="B38">
        <v>44</v>
      </c>
      <c r="D38" t="s">
        <v>8221</v>
      </c>
      <c r="E38">
        <v>135</v>
      </c>
    </row>
    <row r="39" spans="1:5">
      <c r="A39" t="s">
        <v>8219</v>
      </c>
      <c r="B39">
        <v>253</v>
      </c>
      <c r="D39" t="s">
        <v>8221</v>
      </c>
      <c r="E39">
        <v>129</v>
      </c>
    </row>
    <row r="40" spans="1:5">
      <c r="A40" t="s">
        <v>8219</v>
      </c>
      <c r="B40">
        <v>66</v>
      </c>
      <c r="D40" t="s">
        <v>8221</v>
      </c>
      <c r="E40">
        <v>125</v>
      </c>
    </row>
    <row r="41" spans="1:5">
      <c r="A41" t="s">
        <v>8219</v>
      </c>
      <c r="B41">
        <v>217</v>
      </c>
      <c r="D41" t="s">
        <v>8221</v>
      </c>
      <c r="E41">
        <v>124</v>
      </c>
    </row>
    <row r="42" spans="1:5">
      <c r="A42" t="s">
        <v>8219</v>
      </c>
      <c r="B42">
        <v>16</v>
      </c>
      <c r="D42" t="s">
        <v>8221</v>
      </c>
      <c r="E42">
        <v>124</v>
      </c>
    </row>
    <row r="43" spans="1:5">
      <c r="A43" t="s">
        <v>8219</v>
      </c>
      <c r="B43">
        <v>19</v>
      </c>
      <c r="D43" t="s">
        <v>8221</v>
      </c>
      <c r="E43">
        <v>123</v>
      </c>
    </row>
    <row r="44" spans="1:5">
      <c r="A44" t="s">
        <v>8219</v>
      </c>
      <c r="B44">
        <v>169</v>
      </c>
      <c r="D44" t="s">
        <v>8221</v>
      </c>
      <c r="E44">
        <v>123</v>
      </c>
    </row>
    <row r="45" spans="1:5">
      <c r="A45" t="s">
        <v>8219</v>
      </c>
      <c r="B45">
        <v>263</v>
      </c>
      <c r="D45" t="s">
        <v>8221</v>
      </c>
      <c r="E45">
        <v>122</v>
      </c>
    </row>
    <row r="46" spans="1:5">
      <c r="A46" t="s">
        <v>8219</v>
      </c>
      <c r="B46">
        <v>15</v>
      </c>
      <c r="D46" t="s">
        <v>8221</v>
      </c>
      <c r="E46">
        <v>121</v>
      </c>
    </row>
    <row r="47" spans="1:5">
      <c r="A47" t="s">
        <v>8219</v>
      </c>
      <c r="B47">
        <v>61</v>
      </c>
      <c r="D47" t="s">
        <v>8221</v>
      </c>
      <c r="E47">
        <v>118</v>
      </c>
    </row>
    <row r="48" spans="1:5">
      <c r="A48" t="s">
        <v>8219</v>
      </c>
      <c r="B48">
        <v>45</v>
      </c>
      <c r="D48" t="s">
        <v>8221</v>
      </c>
      <c r="E48">
        <v>117</v>
      </c>
    </row>
    <row r="49" spans="1:5">
      <c r="A49" t="s">
        <v>8219</v>
      </c>
      <c r="B49">
        <v>70</v>
      </c>
      <c r="D49" t="s">
        <v>8221</v>
      </c>
      <c r="E49">
        <v>114</v>
      </c>
    </row>
    <row r="50" spans="1:5">
      <c r="A50" t="s">
        <v>8219</v>
      </c>
      <c r="B50">
        <v>38</v>
      </c>
      <c r="D50" t="s">
        <v>8221</v>
      </c>
      <c r="E50">
        <v>114</v>
      </c>
    </row>
    <row r="51" spans="1:5">
      <c r="A51" t="s">
        <v>8219</v>
      </c>
      <c r="B51">
        <v>87</v>
      </c>
      <c r="D51" t="s">
        <v>8221</v>
      </c>
      <c r="E51">
        <v>113</v>
      </c>
    </row>
    <row r="52" spans="1:5">
      <c r="A52" t="s">
        <v>8219</v>
      </c>
      <c r="B52">
        <v>22</v>
      </c>
      <c r="D52" t="s">
        <v>8221</v>
      </c>
      <c r="E52">
        <v>110</v>
      </c>
    </row>
    <row r="53" spans="1:5">
      <c r="A53" t="s">
        <v>8219</v>
      </c>
      <c r="B53">
        <v>119</v>
      </c>
      <c r="D53" t="s">
        <v>8221</v>
      </c>
      <c r="E53">
        <v>108</v>
      </c>
    </row>
    <row r="54" spans="1:5">
      <c r="A54" t="s">
        <v>8219</v>
      </c>
      <c r="B54">
        <v>52</v>
      </c>
      <c r="D54" t="s">
        <v>8221</v>
      </c>
      <c r="E54">
        <v>105</v>
      </c>
    </row>
    <row r="55" spans="1:5">
      <c r="A55" t="s">
        <v>8219</v>
      </c>
      <c r="B55">
        <v>117</v>
      </c>
      <c r="D55" t="s">
        <v>8221</v>
      </c>
      <c r="E55">
        <v>103</v>
      </c>
    </row>
    <row r="56" spans="1:5">
      <c r="A56" t="s">
        <v>8219</v>
      </c>
      <c r="B56">
        <v>52</v>
      </c>
      <c r="D56" t="s">
        <v>8221</v>
      </c>
      <c r="E56">
        <v>100</v>
      </c>
    </row>
    <row r="57" spans="1:5">
      <c r="A57" t="s">
        <v>8219</v>
      </c>
      <c r="B57">
        <v>86</v>
      </c>
      <c r="D57" t="s">
        <v>8221</v>
      </c>
      <c r="E57">
        <v>99</v>
      </c>
    </row>
    <row r="58" spans="1:5">
      <c r="A58" t="s">
        <v>8219</v>
      </c>
      <c r="B58">
        <v>174</v>
      </c>
      <c r="D58" t="s">
        <v>8221</v>
      </c>
      <c r="E58">
        <v>99</v>
      </c>
    </row>
    <row r="59" spans="1:5">
      <c r="A59" t="s">
        <v>8219</v>
      </c>
      <c r="B59">
        <v>69</v>
      </c>
      <c r="D59" t="s">
        <v>8221</v>
      </c>
      <c r="E59">
        <v>98</v>
      </c>
    </row>
    <row r="60" spans="1:5">
      <c r="A60" t="s">
        <v>8219</v>
      </c>
      <c r="B60">
        <v>75</v>
      </c>
      <c r="D60" t="s">
        <v>8221</v>
      </c>
      <c r="E60">
        <v>96</v>
      </c>
    </row>
    <row r="61" spans="1:5">
      <c r="A61" t="s">
        <v>8219</v>
      </c>
      <c r="B61">
        <v>33</v>
      </c>
      <c r="D61" t="s">
        <v>8221</v>
      </c>
      <c r="E61">
        <v>96</v>
      </c>
    </row>
    <row r="62" spans="1:5">
      <c r="A62" t="s">
        <v>8219</v>
      </c>
      <c r="B62">
        <v>108</v>
      </c>
      <c r="D62" t="s">
        <v>8221</v>
      </c>
      <c r="E62">
        <v>96</v>
      </c>
    </row>
    <row r="63" spans="1:5">
      <c r="A63" t="s">
        <v>8219</v>
      </c>
      <c r="B63">
        <v>23</v>
      </c>
      <c r="D63" t="s">
        <v>8221</v>
      </c>
      <c r="E63">
        <v>96</v>
      </c>
    </row>
    <row r="64" spans="1:5">
      <c r="A64" t="s">
        <v>8219</v>
      </c>
      <c r="B64">
        <v>48</v>
      </c>
      <c r="D64" t="s">
        <v>8221</v>
      </c>
      <c r="E64">
        <v>95</v>
      </c>
    </row>
    <row r="65" spans="1:5">
      <c r="A65" t="s">
        <v>8219</v>
      </c>
      <c r="B65">
        <v>64</v>
      </c>
      <c r="D65" t="s">
        <v>8221</v>
      </c>
      <c r="E65">
        <v>94</v>
      </c>
    </row>
    <row r="66" spans="1:5">
      <c r="A66" t="s">
        <v>8219</v>
      </c>
      <c r="B66">
        <v>24</v>
      </c>
      <c r="D66" t="s">
        <v>8221</v>
      </c>
      <c r="E66">
        <v>94</v>
      </c>
    </row>
    <row r="67" spans="1:5">
      <c r="A67" t="s">
        <v>8219</v>
      </c>
      <c r="B67">
        <v>57</v>
      </c>
      <c r="D67" t="s">
        <v>8221</v>
      </c>
      <c r="E67">
        <v>94</v>
      </c>
    </row>
    <row r="68" spans="1:5">
      <c r="A68" t="s">
        <v>8219</v>
      </c>
      <c r="B68">
        <v>26</v>
      </c>
      <c r="D68" t="s">
        <v>8221</v>
      </c>
      <c r="E68">
        <v>93</v>
      </c>
    </row>
    <row r="69" spans="1:5">
      <c r="A69" t="s">
        <v>8219</v>
      </c>
      <c r="B69">
        <v>20</v>
      </c>
      <c r="D69" t="s">
        <v>8221</v>
      </c>
      <c r="E69">
        <v>92</v>
      </c>
    </row>
    <row r="70" spans="1:5">
      <c r="A70" t="s">
        <v>8219</v>
      </c>
      <c r="B70">
        <v>36</v>
      </c>
      <c r="D70" t="s">
        <v>8221</v>
      </c>
      <c r="E70">
        <v>92</v>
      </c>
    </row>
    <row r="71" spans="1:5">
      <c r="A71" t="s">
        <v>8219</v>
      </c>
      <c r="B71">
        <v>178</v>
      </c>
      <c r="D71" t="s">
        <v>8221</v>
      </c>
      <c r="E71">
        <v>91</v>
      </c>
    </row>
    <row r="72" spans="1:5">
      <c r="A72" t="s">
        <v>8219</v>
      </c>
      <c r="B72">
        <v>17</v>
      </c>
      <c r="D72" t="s">
        <v>8221</v>
      </c>
      <c r="E72">
        <v>90</v>
      </c>
    </row>
    <row r="73" spans="1:5">
      <c r="A73" t="s">
        <v>8219</v>
      </c>
      <c r="B73">
        <v>32</v>
      </c>
      <c r="D73" t="s">
        <v>8221</v>
      </c>
      <c r="E73">
        <v>89</v>
      </c>
    </row>
    <row r="74" spans="1:5">
      <c r="A74" t="s">
        <v>8219</v>
      </c>
      <c r="B74">
        <v>41</v>
      </c>
      <c r="D74" t="s">
        <v>8221</v>
      </c>
      <c r="E74">
        <v>86</v>
      </c>
    </row>
    <row r="75" spans="1:5">
      <c r="A75" t="s">
        <v>8219</v>
      </c>
      <c r="B75">
        <v>18</v>
      </c>
      <c r="D75" t="s">
        <v>8221</v>
      </c>
      <c r="E75">
        <v>85</v>
      </c>
    </row>
    <row r="76" spans="1:5">
      <c r="A76" t="s">
        <v>8219</v>
      </c>
      <c r="B76">
        <v>29</v>
      </c>
      <c r="D76" t="s">
        <v>8221</v>
      </c>
      <c r="E76">
        <v>84</v>
      </c>
    </row>
    <row r="77" spans="1:5">
      <c r="A77" t="s">
        <v>8219</v>
      </c>
      <c r="B77">
        <v>47</v>
      </c>
      <c r="D77" t="s">
        <v>8221</v>
      </c>
      <c r="E77">
        <v>84</v>
      </c>
    </row>
    <row r="78" spans="1:5">
      <c r="A78" t="s">
        <v>8219</v>
      </c>
      <c r="B78">
        <v>15</v>
      </c>
      <c r="D78" t="s">
        <v>8221</v>
      </c>
      <c r="E78">
        <v>84</v>
      </c>
    </row>
    <row r="79" spans="1:5">
      <c r="A79" t="s">
        <v>8219</v>
      </c>
      <c r="B79">
        <v>26</v>
      </c>
      <c r="D79" t="s">
        <v>8221</v>
      </c>
      <c r="E79">
        <v>83</v>
      </c>
    </row>
    <row r="80" spans="1:5">
      <c r="A80" t="s">
        <v>8219</v>
      </c>
      <c r="B80">
        <v>35</v>
      </c>
      <c r="D80" t="s">
        <v>8221</v>
      </c>
      <c r="E80">
        <v>81</v>
      </c>
    </row>
    <row r="81" spans="1:5">
      <c r="A81" t="s">
        <v>8219</v>
      </c>
      <c r="B81">
        <v>41</v>
      </c>
      <c r="D81" t="s">
        <v>8221</v>
      </c>
      <c r="E81">
        <v>81</v>
      </c>
    </row>
    <row r="82" spans="1:5">
      <c r="A82" t="s">
        <v>8219</v>
      </c>
      <c r="B82">
        <v>47</v>
      </c>
      <c r="D82" t="s">
        <v>8221</v>
      </c>
      <c r="E82">
        <v>79</v>
      </c>
    </row>
    <row r="83" spans="1:5">
      <c r="A83" t="s">
        <v>8219</v>
      </c>
      <c r="B83">
        <v>28</v>
      </c>
      <c r="D83" t="s">
        <v>8221</v>
      </c>
      <c r="E83">
        <v>76</v>
      </c>
    </row>
    <row r="84" spans="1:5">
      <c r="A84" t="s">
        <v>8219</v>
      </c>
      <c r="B84">
        <v>100</v>
      </c>
      <c r="D84" t="s">
        <v>8221</v>
      </c>
      <c r="E84">
        <v>76</v>
      </c>
    </row>
    <row r="85" spans="1:5">
      <c r="A85" t="s">
        <v>8219</v>
      </c>
      <c r="B85">
        <v>13</v>
      </c>
      <c r="D85" t="s">
        <v>8221</v>
      </c>
      <c r="E85">
        <v>76</v>
      </c>
    </row>
    <row r="86" spans="1:5">
      <c r="A86" t="s">
        <v>8219</v>
      </c>
      <c r="B86">
        <v>7</v>
      </c>
      <c r="D86" t="s">
        <v>8221</v>
      </c>
      <c r="E86">
        <v>75</v>
      </c>
    </row>
    <row r="87" spans="1:5">
      <c r="A87" t="s">
        <v>8219</v>
      </c>
      <c r="B87">
        <v>21</v>
      </c>
      <c r="D87" t="s">
        <v>8221</v>
      </c>
      <c r="E87">
        <v>73</v>
      </c>
    </row>
    <row r="88" spans="1:5">
      <c r="A88" t="s">
        <v>8219</v>
      </c>
      <c r="B88">
        <v>17</v>
      </c>
      <c r="D88" t="s">
        <v>8221</v>
      </c>
      <c r="E88">
        <v>72</v>
      </c>
    </row>
    <row r="89" spans="1:5">
      <c r="A89" t="s">
        <v>8219</v>
      </c>
      <c r="B89">
        <v>25</v>
      </c>
      <c r="D89" t="s">
        <v>8221</v>
      </c>
      <c r="E89">
        <v>72</v>
      </c>
    </row>
    <row r="90" spans="1:5">
      <c r="A90" t="s">
        <v>8219</v>
      </c>
      <c r="B90">
        <v>60</v>
      </c>
      <c r="D90" t="s">
        <v>8221</v>
      </c>
      <c r="E90">
        <v>70</v>
      </c>
    </row>
    <row r="91" spans="1:5">
      <c r="A91" t="s">
        <v>8219</v>
      </c>
      <c r="B91">
        <v>56</v>
      </c>
      <c r="D91" t="s">
        <v>8221</v>
      </c>
      <c r="E91">
        <v>70</v>
      </c>
    </row>
    <row r="92" spans="1:5">
      <c r="A92" t="s">
        <v>8219</v>
      </c>
      <c r="B92">
        <v>16</v>
      </c>
      <c r="D92" t="s">
        <v>8221</v>
      </c>
      <c r="E92">
        <v>68</v>
      </c>
    </row>
    <row r="93" spans="1:5">
      <c r="A93" t="s">
        <v>8219</v>
      </c>
      <c r="B93">
        <v>46</v>
      </c>
      <c r="D93" t="s">
        <v>8221</v>
      </c>
      <c r="E93">
        <v>67</v>
      </c>
    </row>
    <row r="94" spans="1:5">
      <c r="A94" t="s">
        <v>8219</v>
      </c>
      <c r="B94">
        <v>43</v>
      </c>
      <c r="D94" t="s">
        <v>8221</v>
      </c>
      <c r="E94">
        <v>66</v>
      </c>
    </row>
    <row r="95" spans="1:5">
      <c r="A95" t="s">
        <v>8219</v>
      </c>
      <c r="B95">
        <v>15</v>
      </c>
      <c r="D95" t="s">
        <v>8221</v>
      </c>
      <c r="E95">
        <v>60</v>
      </c>
    </row>
    <row r="96" spans="1:5">
      <c r="A96" t="s">
        <v>8219</v>
      </c>
      <c r="B96">
        <v>12</v>
      </c>
      <c r="D96" t="s">
        <v>8221</v>
      </c>
      <c r="E96">
        <v>60</v>
      </c>
    </row>
    <row r="97" spans="1:5">
      <c r="A97" t="s">
        <v>8219</v>
      </c>
      <c r="B97">
        <v>21</v>
      </c>
      <c r="D97" t="s">
        <v>8221</v>
      </c>
      <c r="E97">
        <v>59</v>
      </c>
    </row>
    <row r="98" spans="1:5">
      <c r="A98" t="s">
        <v>8219</v>
      </c>
      <c r="B98">
        <v>34</v>
      </c>
      <c r="D98" t="s">
        <v>8221</v>
      </c>
      <c r="E98">
        <v>57</v>
      </c>
    </row>
    <row r="99" spans="1:5">
      <c r="A99" t="s">
        <v>8219</v>
      </c>
      <c r="B99">
        <v>8</v>
      </c>
      <c r="D99" t="s">
        <v>8221</v>
      </c>
      <c r="E99">
        <v>57</v>
      </c>
    </row>
    <row r="100" spans="1:5">
      <c r="A100" t="s">
        <v>8219</v>
      </c>
      <c r="B100">
        <v>60</v>
      </c>
      <c r="D100" t="s">
        <v>8221</v>
      </c>
      <c r="E100">
        <v>56</v>
      </c>
    </row>
    <row r="101" spans="1:5">
      <c r="A101" t="s">
        <v>8219</v>
      </c>
      <c r="B101">
        <v>39</v>
      </c>
      <c r="D101" t="s">
        <v>8221</v>
      </c>
      <c r="E101">
        <v>55</v>
      </c>
    </row>
    <row r="102" spans="1:5">
      <c r="A102" t="s">
        <v>8219</v>
      </c>
      <c r="B102">
        <v>26</v>
      </c>
      <c r="D102" t="s">
        <v>8221</v>
      </c>
      <c r="E102">
        <v>55</v>
      </c>
    </row>
    <row r="103" spans="1:5">
      <c r="A103" t="s">
        <v>8219</v>
      </c>
      <c r="B103">
        <v>35</v>
      </c>
      <c r="D103" t="s">
        <v>8221</v>
      </c>
      <c r="E103">
        <v>53</v>
      </c>
    </row>
    <row r="104" spans="1:5">
      <c r="A104" t="s">
        <v>8219</v>
      </c>
      <c r="B104">
        <v>65</v>
      </c>
      <c r="D104" t="s">
        <v>8221</v>
      </c>
      <c r="E104">
        <v>53</v>
      </c>
    </row>
    <row r="105" spans="1:5">
      <c r="A105" t="s">
        <v>8219</v>
      </c>
      <c r="B105">
        <v>49</v>
      </c>
      <c r="D105" t="s">
        <v>8221</v>
      </c>
      <c r="E105">
        <v>52</v>
      </c>
    </row>
    <row r="106" spans="1:5">
      <c r="A106" t="s">
        <v>8219</v>
      </c>
      <c r="B106">
        <v>10</v>
      </c>
      <c r="D106" t="s">
        <v>8221</v>
      </c>
      <c r="E106">
        <v>52</v>
      </c>
    </row>
    <row r="107" spans="1:5">
      <c r="A107" t="s">
        <v>8219</v>
      </c>
      <c r="B107">
        <v>60</v>
      </c>
      <c r="D107" t="s">
        <v>8221</v>
      </c>
      <c r="E107">
        <v>52</v>
      </c>
    </row>
    <row r="108" spans="1:5">
      <c r="A108" t="s">
        <v>8219</v>
      </c>
      <c r="B108">
        <v>27</v>
      </c>
      <c r="D108" t="s">
        <v>8221</v>
      </c>
      <c r="E108">
        <v>50</v>
      </c>
    </row>
    <row r="109" spans="1:5">
      <c r="A109" t="s">
        <v>8219</v>
      </c>
      <c r="B109">
        <v>69</v>
      </c>
      <c r="D109" t="s">
        <v>8221</v>
      </c>
      <c r="E109">
        <v>50</v>
      </c>
    </row>
    <row r="110" spans="1:5">
      <c r="A110" t="s">
        <v>8219</v>
      </c>
      <c r="B110">
        <v>47</v>
      </c>
      <c r="D110" t="s">
        <v>8221</v>
      </c>
      <c r="E110">
        <v>49</v>
      </c>
    </row>
    <row r="111" spans="1:5">
      <c r="A111" t="s">
        <v>8219</v>
      </c>
      <c r="B111">
        <v>47</v>
      </c>
      <c r="D111" t="s">
        <v>8221</v>
      </c>
      <c r="E111">
        <v>49</v>
      </c>
    </row>
    <row r="112" spans="1:5">
      <c r="A112" t="s">
        <v>8219</v>
      </c>
      <c r="B112">
        <v>26</v>
      </c>
      <c r="D112" t="s">
        <v>8221</v>
      </c>
      <c r="E112">
        <v>49</v>
      </c>
    </row>
    <row r="113" spans="1:5">
      <c r="A113" t="s">
        <v>8219</v>
      </c>
      <c r="B113">
        <v>53</v>
      </c>
      <c r="D113" t="s">
        <v>8221</v>
      </c>
      <c r="E113">
        <v>48</v>
      </c>
    </row>
    <row r="114" spans="1:5">
      <c r="A114" t="s">
        <v>8219</v>
      </c>
      <c r="B114">
        <v>81</v>
      </c>
      <c r="D114" t="s">
        <v>8221</v>
      </c>
      <c r="E114">
        <v>48</v>
      </c>
    </row>
    <row r="115" spans="1:5">
      <c r="A115" t="s">
        <v>8219</v>
      </c>
      <c r="B115">
        <v>78</v>
      </c>
      <c r="D115" t="s">
        <v>8221</v>
      </c>
      <c r="E115">
        <v>47</v>
      </c>
    </row>
    <row r="116" spans="1:5">
      <c r="A116" t="s">
        <v>8219</v>
      </c>
      <c r="B116">
        <v>35</v>
      </c>
      <c r="D116" t="s">
        <v>8221</v>
      </c>
      <c r="E116">
        <v>47</v>
      </c>
    </row>
    <row r="117" spans="1:5">
      <c r="A117" t="s">
        <v>8219</v>
      </c>
      <c r="B117">
        <v>22</v>
      </c>
      <c r="D117" t="s">
        <v>8221</v>
      </c>
      <c r="E117">
        <v>46</v>
      </c>
    </row>
    <row r="118" spans="1:5">
      <c r="A118" t="s">
        <v>8219</v>
      </c>
      <c r="B118">
        <v>57</v>
      </c>
      <c r="D118" t="s">
        <v>8221</v>
      </c>
      <c r="E118">
        <v>45</v>
      </c>
    </row>
    <row r="119" spans="1:5">
      <c r="A119" t="s">
        <v>8219</v>
      </c>
      <c r="B119">
        <v>27</v>
      </c>
      <c r="D119" t="s">
        <v>8221</v>
      </c>
      <c r="E119">
        <v>45</v>
      </c>
    </row>
    <row r="120" spans="1:5">
      <c r="A120" t="s">
        <v>8219</v>
      </c>
      <c r="B120">
        <v>39</v>
      </c>
      <c r="D120" t="s">
        <v>8221</v>
      </c>
      <c r="E120">
        <v>45</v>
      </c>
    </row>
    <row r="121" spans="1:5">
      <c r="A121" t="s">
        <v>8219</v>
      </c>
      <c r="B121">
        <v>37</v>
      </c>
      <c r="D121" t="s">
        <v>8221</v>
      </c>
      <c r="E121">
        <v>44</v>
      </c>
    </row>
    <row r="122" spans="1:5">
      <c r="A122" t="s">
        <v>8219</v>
      </c>
      <c r="B122">
        <v>137</v>
      </c>
      <c r="D122" t="s">
        <v>8221</v>
      </c>
      <c r="E122">
        <v>43</v>
      </c>
    </row>
    <row r="123" spans="1:5">
      <c r="A123" t="s">
        <v>8219</v>
      </c>
      <c r="B123">
        <v>376</v>
      </c>
      <c r="D123" t="s">
        <v>8221</v>
      </c>
      <c r="E123">
        <v>42</v>
      </c>
    </row>
    <row r="124" spans="1:5">
      <c r="A124" t="s">
        <v>8219</v>
      </c>
      <c r="B124">
        <v>202</v>
      </c>
      <c r="D124" t="s">
        <v>8221</v>
      </c>
      <c r="E124">
        <v>42</v>
      </c>
    </row>
    <row r="125" spans="1:5">
      <c r="A125" t="s">
        <v>8219</v>
      </c>
      <c r="B125">
        <v>328</v>
      </c>
      <c r="D125" t="s">
        <v>8221</v>
      </c>
      <c r="E125">
        <v>41</v>
      </c>
    </row>
    <row r="126" spans="1:5">
      <c r="A126" t="s">
        <v>8219</v>
      </c>
      <c r="B126">
        <v>84</v>
      </c>
      <c r="D126" t="s">
        <v>8221</v>
      </c>
      <c r="E126">
        <v>41</v>
      </c>
    </row>
    <row r="127" spans="1:5">
      <c r="A127" t="s">
        <v>8219</v>
      </c>
      <c r="B127">
        <v>96</v>
      </c>
      <c r="D127" t="s">
        <v>8221</v>
      </c>
      <c r="E127">
        <v>41</v>
      </c>
    </row>
    <row r="128" spans="1:5">
      <c r="A128" t="s">
        <v>8219</v>
      </c>
      <c r="B128">
        <v>223</v>
      </c>
      <c r="D128" t="s">
        <v>8221</v>
      </c>
      <c r="E128">
        <v>40</v>
      </c>
    </row>
    <row r="129" spans="1:5">
      <c r="A129" t="s">
        <v>8219</v>
      </c>
      <c r="B129">
        <v>62</v>
      </c>
      <c r="D129" t="s">
        <v>8221</v>
      </c>
      <c r="E129">
        <v>40</v>
      </c>
    </row>
    <row r="130" spans="1:5">
      <c r="A130" t="s">
        <v>8219</v>
      </c>
      <c r="B130">
        <v>146</v>
      </c>
      <c r="D130" t="s">
        <v>8221</v>
      </c>
      <c r="E130">
        <v>40</v>
      </c>
    </row>
    <row r="131" spans="1:5">
      <c r="A131" t="s">
        <v>8219</v>
      </c>
      <c r="B131">
        <v>235</v>
      </c>
      <c r="D131" t="s">
        <v>8221</v>
      </c>
      <c r="E131">
        <v>39</v>
      </c>
    </row>
    <row r="132" spans="1:5">
      <c r="A132" t="s">
        <v>8219</v>
      </c>
      <c r="B132">
        <v>437</v>
      </c>
      <c r="D132" t="s">
        <v>8221</v>
      </c>
      <c r="E132">
        <v>39</v>
      </c>
    </row>
    <row r="133" spans="1:5">
      <c r="A133" t="s">
        <v>8219</v>
      </c>
      <c r="B133">
        <v>77</v>
      </c>
      <c r="D133" t="s">
        <v>8221</v>
      </c>
      <c r="E133">
        <v>39</v>
      </c>
    </row>
    <row r="134" spans="1:5">
      <c r="A134" t="s">
        <v>8219</v>
      </c>
      <c r="B134">
        <v>108</v>
      </c>
      <c r="D134" t="s">
        <v>8221</v>
      </c>
      <c r="E134">
        <v>39</v>
      </c>
    </row>
    <row r="135" spans="1:5">
      <c r="A135" t="s">
        <v>8219</v>
      </c>
      <c r="B135">
        <v>7</v>
      </c>
      <c r="D135" t="s">
        <v>8221</v>
      </c>
      <c r="E135">
        <v>39</v>
      </c>
    </row>
    <row r="136" spans="1:5">
      <c r="A136" t="s">
        <v>8219</v>
      </c>
      <c r="B136">
        <v>314</v>
      </c>
      <c r="D136" t="s">
        <v>8221</v>
      </c>
      <c r="E136">
        <v>39</v>
      </c>
    </row>
    <row r="137" spans="1:5">
      <c r="A137" t="s">
        <v>8219</v>
      </c>
      <c r="B137">
        <v>188</v>
      </c>
      <c r="D137" t="s">
        <v>8221</v>
      </c>
      <c r="E137">
        <v>38</v>
      </c>
    </row>
    <row r="138" spans="1:5">
      <c r="A138" t="s">
        <v>8219</v>
      </c>
      <c r="B138">
        <v>275</v>
      </c>
      <c r="D138" t="s">
        <v>8221</v>
      </c>
      <c r="E138">
        <v>38</v>
      </c>
    </row>
    <row r="139" spans="1:5">
      <c r="A139" t="s">
        <v>8219</v>
      </c>
      <c r="B139">
        <v>560</v>
      </c>
      <c r="D139" t="s">
        <v>8221</v>
      </c>
      <c r="E139">
        <v>38</v>
      </c>
    </row>
    <row r="140" spans="1:5">
      <c r="A140" t="s">
        <v>8219</v>
      </c>
      <c r="B140">
        <v>688</v>
      </c>
      <c r="D140" t="s">
        <v>8221</v>
      </c>
      <c r="E140">
        <v>38</v>
      </c>
    </row>
    <row r="141" spans="1:5">
      <c r="A141" t="s">
        <v>8219</v>
      </c>
      <c r="B141">
        <v>942</v>
      </c>
      <c r="D141" t="s">
        <v>8221</v>
      </c>
      <c r="E141">
        <v>38</v>
      </c>
    </row>
    <row r="142" spans="1:5">
      <c r="A142" t="s">
        <v>8219</v>
      </c>
      <c r="B142">
        <v>88</v>
      </c>
      <c r="D142" t="s">
        <v>8221</v>
      </c>
      <c r="E142">
        <v>37</v>
      </c>
    </row>
    <row r="143" spans="1:5">
      <c r="A143" t="s">
        <v>8219</v>
      </c>
      <c r="B143">
        <v>220</v>
      </c>
      <c r="D143" t="s">
        <v>8221</v>
      </c>
      <c r="E143">
        <v>37</v>
      </c>
    </row>
    <row r="144" spans="1:5">
      <c r="A144" t="s">
        <v>8219</v>
      </c>
      <c r="B144">
        <v>145</v>
      </c>
      <c r="D144" t="s">
        <v>8221</v>
      </c>
      <c r="E144">
        <v>37</v>
      </c>
    </row>
    <row r="145" spans="1:5">
      <c r="A145" t="s">
        <v>8219</v>
      </c>
      <c r="B145">
        <v>963</v>
      </c>
      <c r="D145" t="s">
        <v>8221</v>
      </c>
      <c r="E145">
        <v>37</v>
      </c>
    </row>
    <row r="146" spans="1:5">
      <c r="A146" t="s">
        <v>8219</v>
      </c>
      <c r="B146">
        <v>91</v>
      </c>
      <c r="D146" t="s">
        <v>8221</v>
      </c>
      <c r="E146">
        <v>37</v>
      </c>
    </row>
    <row r="147" spans="1:5">
      <c r="A147" t="s">
        <v>8219</v>
      </c>
      <c r="B147">
        <v>58</v>
      </c>
      <c r="D147" t="s">
        <v>8221</v>
      </c>
      <c r="E147">
        <v>37</v>
      </c>
    </row>
    <row r="148" spans="1:5">
      <c r="A148" t="s">
        <v>8219</v>
      </c>
      <c r="B148">
        <v>36</v>
      </c>
      <c r="D148" t="s">
        <v>8221</v>
      </c>
      <c r="E148">
        <v>37</v>
      </c>
    </row>
    <row r="149" spans="1:5">
      <c r="A149" t="s">
        <v>8219</v>
      </c>
      <c r="B149">
        <v>165</v>
      </c>
      <c r="D149" t="s">
        <v>8221</v>
      </c>
      <c r="E149">
        <v>37</v>
      </c>
    </row>
    <row r="150" spans="1:5">
      <c r="A150" t="s">
        <v>8219</v>
      </c>
      <c r="B150">
        <v>111</v>
      </c>
      <c r="D150" t="s">
        <v>8221</v>
      </c>
      <c r="E150">
        <v>36</v>
      </c>
    </row>
    <row r="151" spans="1:5">
      <c r="A151" t="s">
        <v>8219</v>
      </c>
      <c r="B151">
        <v>1596</v>
      </c>
      <c r="D151" t="s">
        <v>8221</v>
      </c>
      <c r="E151">
        <v>36</v>
      </c>
    </row>
    <row r="152" spans="1:5">
      <c r="A152" t="s">
        <v>8219</v>
      </c>
      <c r="B152">
        <v>61</v>
      </c>
      <c r="D152" t="s">
        <v>8221</v>
      </c>
      <c r="E152">
        <v>36</v>
      </c>
    </row>
    <row r="153" spans="1:5">
      <c r="A153" t="s">
        <v>8219</v>
      </c>
      <c r="B153">
        <v>287</v>
      </c>
      <c r="D153" t="s">
        <v>8221</v>
      </c>
      <c r="E153">
        <v>36</v>
      </c>
    </row>
    <row r="154" spans="1:5">
      <c r="A154" t="s">
        <v>8219</v>
      </c>
      <c r="B154">
        <v>65</v>
      </c>
      <c r="D154" t="s">
        <v>8221</v>
      </c>
      <c r="E154">
        <v>36</v>
      </c>
    </row>
    <row r="155" spans="1:5">
      <c r="A155" t="s">
        <v>8219</v>
      </c>
      <c r="B155">
        <v>118</v>
      </c>
      <c r="D155" t="s">
        <v>8221</v>
      </c>
      <c r="E155">
        <v>35</v>
      </c>
    </row>
    <row r="156" spans="1:5">
      <c r="A156" t="s">
        <v>8219</v>
      </c>
      <c r="B156">
        <v>113</v>
      </c>
      <c r="D156" t="s">
        <v>8221</v>
      </c>
      <c r="E156">
        <v>34</v>
      </c>
    </row>
    <row r="157" spans="1:5">
      <c r="A157" t="s">
        <v>8219</v>
      </c>
      <c r="B157">
        <v>332</v>
      </c>
      <c r="D157" t="s">
        <v>8221</v>
      </c>
      <c r="E157">
        <v>34</v>
      </c>
    </row>
    <row r="158" spans="1:5">
      <c r="A158" t="s">
        <v>8219</v>
      </c>
      <c r="B158">
        <v>62</v>
      </c>
      <c r="D158" t="s">
        <v>8221</v>
      </c>
      <c r="E158">
        <v>34</v>
      </c>
    </row>
    <row r="159" spans="1:5">
      <c r="A159" t="s">
        <v>8219</v>
      </c>
      <c r="B159">
        <v>951</v>
      </c>
      <c r="D159" t="s">
        <v>8221</v>
      </c>
      <c r="E159">
        <v>34</v>
      </c>
    </row>
    <row r="160" spans="1:5">
      <c r="A160" t="s">
        <v>8219</v>
      </c>
      <c r="B160">
        <v>415</v>
      </c>
      <c r="D160" t="s">
        <v>8221</v>
      </c>
      <c r="E160">
        <v>34</v>
      </c>
    </row>
    <row r="161" spans="1:5">
      <c r="A161" t="s">
        <v>8219</v>
      </c>
      <c r="B161">
        <v>305</v>
      </c>
      <c r="D161" t="s">
        <v>8221</v>
      </c>
      <c r="E161">
        <v>33</v>
      </c>
    </row>
    <row r="162" spans="1:5">
      <c r="A162" t="s">
        <v>8219</v>
      </c>
      <c r="B162">
        <v>2139</v>
      </c>
      <c r="D162" t="s">
        <v>8221</v>
      </c>
      <c r="E162">
        <v>33</v>
      </c>
    </row>
    <row r="163" spans="1:5">
      <c r="A163" t="s">
        <v>8219</v>
      </c>
      <c r="B163">
        <v>79</v>
      </c>
      <c r="D163" t="s">
        <v>8221</v>
      </c>
      <c r="E163">
        <v>33</v>
      </c>
    </row>
    <row r="164" spans="1:5">
      <c r="A164" t="s">
        <v>8219</v>
      </c>
      <c r="B164">
        <v>179</v>
      </c>
      <c r="D164" t="s">
        <v>8221</v>
      </c>
      <c r="E164">
        <v>33</v>
      </c>
    </row>
    <row r="165" spans="1:5">
      <c r="A165" t="s">
        <v>8219</v>
      </c>
      <c r="B165">
        <v>202</v>
      </c>
      <c r="D165" t="s">
        <v>8221</v>
      </c>
      <c r="E165">
        <v>33</v>
      </c>
    </row>
    <row r="166" spans="1:5">
      <c r="A166" t="s">
        <v>8219</v>
      </c>
      <c r="B166">
        <v>760</v>
      </c>
      <c r="D166" t="s">
        <v>8221</v>
      </c>
      <c r="E166">
        <v>33</v>
      </c>
    </row>
    <row r="167" spans="1:5">
      <c r="A167" t="s">
        <v>8219</v>
      </c>
      <c r="B167">
        <v>563</v>
      </c>
      <c r="D167" t="s">
        <v>8221</v>
      </c>
      <c r="E167">
        <v>33</v>
      </c>
    </row>
    <row r="168" spans="1:5">
      <c r="A168" t="s">
        <v>8219</v>
      </c>
      <c r="B168">
        <v>135</v>
      </c>
      <c r="D168" t="s">
        <v>8221</v>
      </c>
      <c r="E168">
        <v>32</v>
      </c>
    </row>
    <row r="169" spans="1:5">
      <c r="A169" t="s">
        <v>8219</v>
      </c>
      <c r="B169">
        <v>290</v>
      </c>
      <c r="D169" t="s">
        <v>8221</v>
      </c>
      <c r="E169">
        <v>32</v>
      </c>
    </row>
    <row r="170" spans="1:5">
      <c r="A170" t="s">
        <v>8219</v>
      </c>
      <c r="B170">
        <v>447</v>
      </c>
      <c r="D170" t="s">
        <v>8221</v>
      </c>
      <c r="E170">
        <v>32</v>
      </c>
    </row>
    <row r="171" spans="1:5">
      <c r="A171" t="s">
        <v>8219</v>
      </c>
      <c r="B171">
        <v>232</v>
      </c>
      <c r="D171" t="s">
        <v>8221</v>
      </c>
      <c r="E171">
        <v>31</v>
      </c>
    </row>
    <row r="172" spans="1:5">
      <c r="A172" t="s">
        <v>8219</v>
      </c>
      <c r="B172">
        <v>168</v>
      </c>
      <c r="D172" t="s">
        <v>8221</v>
      </c>
      <c r="E172">
        <v>31</v>
      </c>
    </row>
    <row r="173" spans="1:5">
      <c r="A173" t="s">
        <v>8219</v>
      </c>
      <c r="B173">
        <v>128</v>
      </c>
      <c r="D173" t="s">
        <v>8221</v>
      </c>
      <c r="E173">
        <v>31</v>
      </c>
    </row>
    <row r="174" spans="1:5">
      <c r="A174" t="s">
        <v>8219</v>
      </c>
      <c r="B174">
        <v>493</v>
      </c>
      <c r="D174" t="s">
        <v>8221</v>
      </c>
      <c r="E174">
        <v>31</v>
      </c>
    </row>
    <row r="175" spans="1:5">
      <c r="A175" t="s">
        <v>8219</v>
      </c>
      <c r="B175">
        <v>131</v>
      </c>
      <c r="D175" t="s">
        <v>8221</v>
      </c>
      <c r="E175">
        <v>31</v>
      </c>
    </row>
    <row r="176" spans="1:5">
      <c r="A176" t="s">
        <v>8219</v>
      </c>
      <c r="B176">
        <v>50</v>
      </c>
      <c r="D176" t="s">
        <v>8221</v>
      </c>
      <c r="E176">
        <v>31</v>
      </c>
    </row>
    <row r="177" spans="1:5">
      <c r="A177" t="s">
        <v>8219</v>
      </c>
      <c r="B177">
        <v>665</v>
      </c>
      <c r="D177" t="s">
        <v>8221</v>
      </c>
      <c r="E177">
        <v>31</v>
      </c>
    </row>
    <row r="178" spans="1:5">
      <c r="A178" t="s">
        <v>8219</v>
      </c>
      <c r="B178">
        <v>129</v>
      </c>
      <c r="D178" t="s">
        <v>8221</v>
      </c>
      <c r="E178">
        <v>30</v>
      </c>
    </row>
    <row r="179" spans="1:5">
      <c r="A179" t="s">
        <v>8219</v>
      </c>
      <c r="B179">
        <v>142</v>
      </c>
      <c r="D179" t="s">
        <v>8221</v>
      </c>
      <c r="E179">
        <v>30</v>
      </c>
    </row>
    <row r="180" spans="1:5">
      <c r="A180" t="s">
        <v>8219</v>
      </c>
      <c r="B180">
        <v>2436</v>
      </c>
      <c r="D180" t="s">
        <v>8221</v>
      </c>
      <c r="E180">
        <v>30</v>
      </c>
    </row>
    <row r="181" spans="1:5">
      <c r="A181" t="s">
        <v>8219</v>
      </c>
      <c r="B181">
        <v>244</v>
      </c>
      <c r="D181" t="s">
        <v>8221</v>
      </c>
      <c r="E181">
        <v>30</v>
      </c>
    </row>
    <row r="182" spans="1:5">
      <c r="A182" t="s">
        <v>8219</v>
      </c>
      <c r="B182">
        <v>298</v>
      </c>
      <c r="D182" t="s">
        <v>8221</v>
      </c>
      <c r="E182">
        <v>30</v>
      </c>
    </row>
    <row r="183" spans="1:5">
      <c r="A183" t="s">
        <v>8219</v>
      </c>
      <c r="B183">
        <v>251</v>
      </c>
      <c r="D183" t="s">
        <v>8221</v>
      </c>
      <c r="E183">
        <v>30</v>
      </c>
    </row>
    <row r="184" spans="1:5">
      <c r="A184" t="s">
        <v>8219</v>
      </c>
      <c r="B184">
        <v>108</v>
      </c>
      <c r="D184" t="s">
        <v>8221</v>
      </c>
      <c r="E184">
        <v>30</v>
      </c>
    </row>
    <row r="185" spans="1:5">
      <c r="A185" t="s">
        <v>8219</v>
      </c>
      <c r="B185">
        <v>82</v>
      </c>
      <c r="D185" t="s">
        <v>8221</v>
      </c>
      <c r="E185">
        <v>29</v>
      </c>
    </row>
    <row r="186" spans="1:5">
      <c r="A186" t="s">
        <v>8219</v>
      </c>
      <c r="B186">
        <v>74</v>
      </c>
      <c r="D186" t="s">
        <v>8221</v>
      </c>
      <c r="E186">
        <v>29</v>
      </c>
    </row>
    <row r="187" spans="1:5">
      <c r="A187" t="s">
        <v>8219</v>
      </c>
      <c r="B187">
        <v>189</v>
      </c>
      <c r="D187" t="s">
        <v>8221</v>
      </c>
      <c r="E187">
        <v>29</v>
      </c>
    </row>
    <row r="188" spans="1:5">
      <c r="A188" t="s">
        <v>8219</v>
      </c>
      <c r="B188">
        <v>80</v>
      </c>
      <c r="D188" t="s">
        <v>8221</v>
      </c>
      <c r="E188">
        <v>29</v>
      </c>
    </row>
    <row r="189" spans="1:5">
      <c r="A189" t="s">
        <v>8219</v>
      </c>
      <c r="B189">
        <v>576</v>
      </c>
      <c r="D189" t="s">
        <v>8221</v>
      </c>
      <c r="E189">
        <v>29</v>
      </c>
    </row>
    <row r="190" spans="1:5">
      <c r="A190" t="s">
        <v>8219</v>
      </c>
      <c r="B190">
        <v>202</v>
      </c>
      <c r="D190" t="s">
        <v>8221</v>
      </c>
      <c r="E190">
        <v>29</v>
      </c>
    </row>
    <row r="191" spans="1:5">
      <c r="A191" t="s">
        <v>8219</v>
      </c>
      <c r="B191">
        <v>238</v>
      </c>
      <c r="D191" t="s">
        <v>8221</v>
      </c>
      <c r="E191">
        <v>29</v>
      </c>
    </row>
    <row r="192" spans="1:5">
      <c r="A192" t="s">
        <v>8219</v>
      </c>
      <c r="B192">
        <v>36</v>
      </c>
      <c r="D192" t="s">
        <v>8221</v>
      </c>
      <c r="E192">
        <v>29</v>
      </c>
    </row>
    <row r="193" spans="1:5">
      <c r="A193" t="s">
        <v>8219</v>
      </c>
      <c r="B193">
        <v>150</v>
      </c>
      <c r="D193" t="s">
        <v>8221</v>
      </c>
      <c r="E193">
        <v>29</v>
      </c>
    </row>
    <row r="194" spans="1:5">
      <c r="A194" t="s">
        <v>8219</v>
      </c>
      <c r="B194">
        <v>146</v>
      </c>
      <c r="D194" t="s">
        <v>8221</v>
      </c>
      <c r="E194">
        <v>28</v>
      </c>
    </row>
    <row r="195" spans="1:5">
      <c r="A195" t="s">
        <v>8219</v>
      </c>
      <c r="B195">
        <v>222</v>
      </c>
      <c r="D195" t="s">
        <v>8221</v>
      </c>
      <c r="E195">
        <v>28</v>
      </c>
    </row>
    <row r="196" spans="1:5">
      <c r="A196" t="s">
        <v>8219</v>
      </c>
      <c r="B196">
        <v>120</v>
      </c>
      <c r="D196" t="s">
        <v>8221</v>
      </c>
      <c r="E196">
        <v>28</v>
      </c>
    </row>
    <row r="197" spans="1:5">
      <c r="A197" t="s">
        <v>8219</v>
      </c>
      <c r="B197">
        <v>126</v>
      </c>
      <c r="D197" t="s">
        <v>8221</v>
      </c>
      <c r="E197">
        <v>28</v>
      </c>
    </row>
    <row r="198" spans="1:5">
      <c r="A198" t="s">
        <v>8219</v>
      </c>
      <c r="B198">
        <v>158</v>
      </c>
      <c r="D198" t="s">
        <v>8221</v>
      </c>
      <c r="E198">
        <v>28</v>
      </c>
    </row>
    <row r="199" spans="1:5">
      <c r="A199" t="s">
        <v>8219</v>
      </c>
      <c r="B199">
        <v>316</v>
      </c>
      <c r="D199" t="s">
        <v>8221</v>
      </c>
      <c r="E199">
        <v>28</v>
      </c>
    </row>
    <row r="200" spans="1:5">
      <c r="A200" t="s">
        <v>8219</v>
      </c>
      <c r="B200">
        <v>284</v>
      </c>
      <c r="D200" t="s">
        <v>8221</v>
      </c>
      <c r="E200">
        <v>28</v>
      </c>
    </row>
    <row r="201" spans="1:5">
      <c r="A201" t="s">
        <v>8219</v>
      </c>
      <c r="B201">
        <v>51</v>
      </c>
      <c r="D201" t="s">
        <v>8221</v>
      </c>
      <c r="E201">
        <v>28</v>
      </c>
    </row>
    <row r="202" spans="1:5">
      <c r="A202" t="s">
        <v>8219</v>
      </c>
      <c r="B202">
        <v>158</v>
      </c>
      <c r="D202" t="s">
        <v>8221</v>
      </c>
      <c r="E202">
        <v>27</v>
      </c>
    </row>
    <row r="203" spans="1:5">
      <c r="A203" t="s">
        <v>8219</v>
      </c>
      <c r="B203">
        <v>337</v>
      </c>
      <c r="D203" t="s">
        <v>8221</v>
      </c>
      <c r="E203">
        <v>27</v>
      </c>
    </row>
    <row r="204" spans="1:5">
      <c r="A204" t="s">
        <v>8219</v>
      </c>
      <c r="B204">
        <v>186</v>
      </c>
      <c r="D204" t="s">
        <v>8221</v>
      </c>
      <c r="E204">
        <v>27</v>
      </c>
    </row>
    <row r="205" spans="1:5">
      <c r="A205" t="s">
        <v>8219</v>
      </c>
      <c r="B205">
        <v>58</v>
      </c>
      <c r="D205" t="s">
        <v>8221</v>
      </c>
      <c r="E205">
        <v>27</v>
      </c>
    </row>
    <row r="206" spans="1:5">
      <c r="A206" t="s">
        <v>8219</v>
      </c>
      <c r="B206">
        <v>82</v>
      </c>
      <c r="D206" t="s">
        <v>8221</v>
      </c>
      <c r="E206">
        <v>27</v>
      </c>
    </row>
    <row r="207" spans="1:5">
      <c r="A207" t="s">
        <v>8219</v>
      </c>
      <c r="B207">
        <v>736</v>
      </c>
      <c r="D207" t="s">
        <v>8221</v>
      </c>
      <c r="E207">
        <v>27</v>
      </c>
    </row>
    <row r="208" spans="1:5">
      <c r="A208" t="s">
        <v>8219</v>
      </c>
      <c r="B208">
        <v>1151</v>
      </c>
      <c r="D208" t="s">
        <v>8221</v>
      </c>
      <c r="E208">
        <v>27</v>
      </c>
    </row>
    <row r="209" spans="1:5">
      <c r="A209" t="s">
        <v>8219</v>
      </c>
      <c r="B209">
        <v>34</v>
      </c>
      <c r="D209" t="s">
        <v>8221</v>
      </c>
      <c r="E209">
        <v>26</v>
      </c>
    </row>
    <row r="210" spans="1:5">
      <c r="A210" t="s">
        <v>8219</v>
      </c>
      <c r="B210">
        <v>498</v>
      </c>
      <c r="D210" t="s">
        <v>8221</v>
      </c>
      <c r="E210">
        <v>26</v>
      </c>
    </row>
    <row r="211" spans="1:5">
      <c r="A211" t="s">
        <v>8219</v>
      </c>
      <c r="B211">
        <v>167</v>
      </c>
      <c r="D211" t="s">
        <v>8221</v>
      </c>
      <c r="E211">
        <v>26</v>
      </c>
    </row>
    <row r="212" spans="1:5">
      <c r="A212" t="s">
        <v>8219</v>
      </c>
      <c r="B212">
        <v>340</v>
      </c>
      <c r="D212" t="s">
        <v>8221</v>
      </c>
      <c r="E212">
        <v>26</v>
      </c>
    </row>
    <row r="213" spans="1:5">
      <c r="A213" t="s">
        <v>8219</v>
      </c>
      <c r="B213">
        <v>438</v>
      </c>
      <c r="D213" t="s">
        <v>8221</v>
      </c>
      <c r="E213">
        <v>26</v>
      </c>
    </row>
    <row r="214" spans="1:5">
      <c r="A214" t="s">
        <v>8219</v>
      </c>
      <c r="B214">
        <v>555</v>
      </c>
      <c r="D214" t="s">
        <v>8221</v>
      </c>
      <c r="E214">
        <v>26</v>
      </c>
    </row>
    <row r="215" spans="1:5">
      <c r="A215" t="s">
        <v>8219</v>
      </c>
      <c r="B215">
        <v>266</v>
      </c>
      <c r="D215" t="s">
        <v>8221</v>
      </c>
      <c r="E215">
        <v>25</v>
      </c>
    </row>
    <row r="216" spans="1:5">
      <c r="A216" t="s">
        <v>8219</v>
      </c>
      <c r="B216">
        <v>69</v>
      </c>
      <c r="D216" t="s">
        <v>8221</v>
      </c>
      <c r="E216">
        <v>25</v>
      </c>
    </row>
    <row r="217" spans="1:5">
      <c r="A217" t="s">
        <v>8219</v>
      </c>
      <c r="B217">
        <v>80</v>
      </c>
      <c r="D217" t="s">
        <v>8221</v>
      </c>
      <c r="E217">
        <v>25</v>
      </c>
    </row>
    <row r="218" spans="1:5">
      <c r="A218" t="s">
        <v>8219</v>
      </c>
      <c r="B218">
        <v>493</v>
      </c>
      <c r="D218" t="s">
        <v>8221</v>
      </c>
      <c r="E218">
        <v>25</v>
      </c>
    </row>
    <row r="219" spans="1:5">
      <c r="A219" t="s">
        <v>8219</v>
      </c>
      <c r="B219">
        <v>31</v>
      </c>
      <c r="D219" t="s">
        <v>8221</v>
      </c>
      <c r="E219">
        <v>25</v>
      </c>
    </row>
    <row r="220" spans="1:5">
      <c r="A220" t="s">
        <v>8219</v>
      </c>
      <c r="B220">
        <v>236</v>
      </c>
      <c r="D220" t="s">
        <v>8221</v>
      </c>
      <c r="E220">
        <v>25</v>
      </c>
    </row>
    <row r="221" spans="1:5">
      <c r="A221" t="s">
        <v>8219</v>
      </c>
      <c r="B221">
        <v>89</v>
      </c>
      <c r="D221" t="s">
        <v>8221</v>
      </c>
      <c r="E221">
        <v>25</v>
      </c>
    </row>
    <row r="222" spans="1:5">
      <c r="A222" t="s">
        <v>8219</v>
      </c>
      <c r="B222">
        <v>299</v>
      </c>
      <c r="D222" t="s">
        <v>8221</v>
      </c>
      <c r="E222">
        <v>24</v>
      </c>
    </row>
    <row r="223" spans="1:5">
      <c r="A223" t="s">
        <v>8219</v>
      </c>
      <c r="B223">
        <v>55</v>
      </c>
      <c r="D223" t="s">
        <v>8221</v>
      </c>
      <c r="E223">
        <v>24</v>
      </c>
    </row>
    <row r="224" spans="1:5">
      <c r="A224" t="s">
        <v>8219</v>
      </c>
      <c r="B224">
        <v>325</v>
      </c>
      <c r="D224" t="s">
        <v>8221</v>
      </c>
      <c r="E224">
        <v>24</v>
      </c>
    </row>
    <row r="225" spans="1:5">
      <c r="A225" t="s">
        <v>8219</v>
      </c>
      <c r="B225">
        <v>524</v>
      </c>
      <c r="D225" t="s">
        <v>8221</v>
      </c>
      <c r="E225">
        <v>24</v>
      </c>
    </row>
    <row r="226" spans="1:5">
      <c r="A226" t="s">
        <v>8219</v>
      </c>
      <c r="B226">
        <v>285</v>
      </c>
      <c r="D226" t="s">
        <v>8221</v>
      </c>
      <c r="E226">
        <v>24</v>
      </c>
    </row>
    <row r="227" spans="1:5">
      <c r="A227" t="s">
        <v>8219</v>
      </c>
      <c r="B227">
        <v>179</v>
      </c>
      <c r="D227" t="s">
        <v>8221</v>
      </c>
      <c r="E227">
        <v>24</v>
      </c>
    </row>
    <row r="228" spans="1:5">
      <c r="A228" t="s">
        <v>8219</v>
      </c>
      <c r="B228">
        <v>188</v>
      </c>
      <c r="D228" t="s">
        <v>8221</v>
      </c>
      <c r="E228">
        <v>24</v>
      </c>
    </row>
    <row r="229" spans="1:5">
      <c r="A229" t="s">
        <v>8219</v>
      </c>
      <c r="B229">
        <v>379</v>
      </c>
      <c r="D229" t="s">
        <v>8221</v>
      </c>
      <c r="E229">
        <v>24</v>
      </c>
    </row>
    <row r="230" spans="1:5">
      <c r="A230" t="s">
        <v>8219</v>
      </c>
      <c r="B230">
        <v>119</v>
      </c>
      <c r="D230" t="s">
        <v>8221</v>
      </c>
      <c r="E230">
        <v>24</v>
      </c>
    </row>
    <row r="231" spans="1:5">
      <c r="A231" t="s">
        <v>8219</v>
      </c>
      <c r="B231">
        <v>167</v>
      </c>
      <c r="D231" t="s">
        <v>8221</v>
      </c>
      <c r="E231">
        <v>24</v>
      </c>
    </row>
    <row r="232" spans="1:5">
      <c r="A232" t="s">
        <v>8219</v>
      </c>
      <c r="B232">
        <v>221</v>
      </c>
      <c r="D232" t="s">
        <v>8221</v>
      </c>
      <c r="E232">
        <v>24</v>
      </c>
    </row>
    <row r="233" spans="1:5">
      <c r="A233" t="s">
        <v>8219</v>
      </c>
      <c r="B233">
        <v>964</v>
      </c>
      <c r="D233" t="s">
        <v>8221</v>
      </c>
      <c r="E233">
        <v>24</v>
      </c>
    </row>
    <row r="234" spans="1:5">
      <c r="A234" t="s">
        <v>8219</v>
      </c>
      <c r="B234">
        <v>286</v>
      </c>
      <c r="D234" t="s">
        <v>8221</v>
      </c>
      <c r="E234">
        <v>24</v>
      </c>
    </row>
    <row r="235" spans="1:5">
      <c r="A235" t="s">
        <v>8219</v>
      </c>
      <c r="B235">
        <v>613</v>
      </c>
      <c r="D235" t="s">
        <v>8221</v>
      </c>
      <c r="E235">
        <v>23</v>
      </c>
    </row>
    <row r="236" spans="1:5">
      <c r="A236" t="s">
        <v>8219</v>
      </c>
      <c r="B236">
        <v>29</v>
      </c>
      <c r="D236" t="s">
        <v>8221</v>
      </c>
      <c r="E236">
        <v>23</v>
      </c>
    </row>
    <row r="237" spans="1:5">
      <c r="A237" t="s">
        <v>8219</v>
      </c>
      <c r="B237">
        <v>165</v>
      </c>
      <c r="D237" t="s">
        <v>8221</v>
      </c>
      <c r="E237">
        <v>23</v>
      </c>
    </row>
    <row r="238" spans="1:5">
      <c r="A238" t="s">
        <v>8219</v>
      </c>
      <c r="B238">
        <v>97</v>
      </c>
      <c r="D238" t="s">
        <v>8221</v>
      </c>
      <c r="E238">
        <v>23</v>
      </c>
    </row>
    <row r="239" spans="1:5">
      <c r="A239" t="s">
        <v>8219</v>
      </c>
      <c r="B239">
        <v>303</v>
      </c>
      <c r="D239" t="s">
        <v>8221</v>
      </c>
      <c r="E239">
        <v>23</v>
      </c>
    </row>
    <row r="240" spans="1:5">
      <c r="A240" t="s">
        <v>8219</v>
      </c>
      <c r="B240">
        <v>267</v>
      </c>
      <c r="D240" t="s">
        <v>8221</v>
      </c>
      <c r="E240">
        <v>23</v>
      </c>
    </row>
    <row r="241" spans="1:5">
      <c r="A241" t="s">
        <v>8219</v>
      </c>
      <c r="B241">
        <v>302</v>
      </c>
      <c r="D241" t="s">
        <v>8221</v>
      </c>
      <c r="E241">
        <v>23</v>
      </c>
    </row>
    <row r="242" spans="1:5">
      <c r="A242" t="s">
        <v>8219</v>
      </c>
      <c r="B242">
        <v>87</v>
      </c>
      <c r="D242" t="s">
        <v>8221</v>
      </c>
      <c r="E242">
        <v>22</v>
      </c>
    </row>
    <row r="243" spans="1:5">
      <c r="A243" t="s">
        <v>8219</v>
      </c>
      <c r="B243">
        <v>354</v>
      </c>
      <c r="D243" t="s">
        <v>8221</v>
      </c>
      <c r="E243">
        <v>22</v>
      </c>
    </row>
    <row r="244" spans="1:5">
      <c r="A244" t="s">
        <v>8219</v>
      </c>
      <c r="B244">
        <v>86</v>
      </c>
      <c r="D244" t="s">
        <v>8221</v>
      </c>
      <c r="E244">
        <v>22</v>
      </c>
    </row>
    <row r="245" spans="1:5">
      <c r="A245" t="s">
        <v>8219</v>
      </c>
      <c r="B245">
        <v>26</v>
      </c>
      <c r="D245" t="s">
        <v>8221</v>
      </c>
      <c r="E245">
        <v>22</v>
      </c>
    </row>
    <row r="246" spans="1:5">
      <c r="A246" t="s">
        <v>8219</v>
      </c>
      <c r="B246">
        <v>113</v>
      </c>
      <c r="D246" t="s">
        <v>8221</v>
      </c>
      <c r="E246">
        <v>22</v>
      </c>
    </row>
    <row r="247" spans="1:5">
      <c r="A247" t="s">
        <v>8219</v>
      </c>
      <c r="B247">
        <v>65</v>
      </c>
      <c r="D247" t="s">
        <v>8221</v>
      </c>
      <c r="E247">
        <v>22</v>
      </c>
    </row>
    <row r="248" spans="1:5">
      <c r="A248" t="s">
        <v>8219</v>
      </c>
      <c r="B248">
        <v>134</v>
      </c>
      <c r="D248" t="s">
        <v>8221</v>
      </c>
      <c r="E248">
        <v>22</v>
      </c>
    </row>
    <row r="249" spans="1:5">
      <c r="A249" t="s">
        <v>8219</v>
      </c>
      <c r="B249">
        <v>119</v>
      </c>
      <c r="D249" t="s">
        <v>8221</v>
      </c>
      <c r="E249">
        <v>21</v>
      </c>
    </row>
    <row r="250" spans="1:5">
      <c r="A250" t="s">
        <v>8219</v>
      </c>
      <c r="B250">
        <v>159</v>
      </c>
      <c r="D250" t="s">
        <v>8221</v>
      </c>
      <c r="E250">
        <v>21</v>
      </c>
    </row>
    <row r="251" spans="1:5">
      <c r="A251" t="s">
        <v>8219</v>
      </c>
      <c r="B251">
        <v>167</v>
      </c>
      <c r="D251" t="s">
        <v>8221</v>
      </c>
      <c r="E251">
        <v>21</v>
      </c>
    </row>
    <row r="252" spans="1:5">
      <c r="A252" t="s">
        <v>8219</v>
      </c>
      <c r="B252">
        <v>43</v>
      </c>
      <c r="D252" t="s">
        <v>8221</v>
      </c>
      <c r="E252">
        <v>21</v>
      </c>
    </row>
    <row r="253" spans="1:5">
      <c r="A253" t="s">
        <v>8219</v>
      </c>
      <c r="B253">
        <v>1062</v>
      </c>
      <c r="D253" t="s">
        <v>8221</v>
      </c>
      <c r="E253">
        <v>21</v>
      </c>
    </row>
    <row r="254" spans="1:5">
      <c r="A254" t="s">
        <v>8219</v>
      </c>
      <c r="B254">
        <v>9</v>
      </c>
      <c r="D254" t="s">
        <v>8221</v>
      </c>
      <c r="E254">
        <v>21</v>
      </c>
    </row>
    <row r="255" spans="1:5">
      <c r="A255" t="s">
        <v>8219</v>
      </c>
      <c r="B255">
        <v>89</v>
      </c>
      <c r="D255" t="s">
        <v>8221</v>
      </c>
      <c r="E255">
        <v>21</v>
      </c>
    </row>
    <row r="256" spans="1:5">
      <c r="A256" t="s">
        <v>8219</v>
      </c>
      <c r="B256">
        <v>174</v>
      </c>
      <c r="D256" t="s">
        <v>8221</v>
      </c>
      <c r="E256">
        <v>21</v>
      </c>
    </row>
    <row r="257" spans="1:5">
      <c r="A257" t="s">
        <v>8219</v>
      </c>
      <c r="B257">
        <v>14</v>
      </c>
      <c r="D257" t="s">
        <v>8221</v>
      </c>
      <c r="E257">
        <v>21</v>
      </c>
    </row>
    <row r="258" spans="1:5">
      <c r="A258" t="s">
        <v>8219</v>
      </c>
      <c r="B258">
        <v>48</v>
      </c>
      <c r="D258" t="s">
        <v>8221</v>
      </c>
      <c r="E258">
        <v>20</v>
      </c>
    </row>
    <row r="259" spans="1:5">
      <c r="A259" t="s">
        <v>8219</v>
      </c>
      <c r="B259">
        <v>133</v>
      </c>
      <c r="D259" t="s">
        <v>8221</v>
      </c>
      <c r="E259">
        <v>20</v>
      </c>
    </row>
    <row r="260" spans="1:5">
      <c r="A260" t="s">
        <v>8219</v>
      </c>
      <c r="B260">
        <v>83</v>
      </c>
      <c r="D260" t="s">
        <v>8221</v>
      </c>
      <c r="E260">
        <v>20</v>
      </c>
    </row>
    <row r="261" spans="1:5">
      <c r="A261" t="s">
        <v>8219</v>
      </c>
      <c r="B261">
        <v>149</v>
      </c>
      <c r="D261" t="s">
        <v>8221</v>
      </c>
      <c r="E261">
        <v>20</v>
      </c>
    </row>
    <row r="262" spans="1:5">
      <c r="A262" t="s">
        <v>8219</v>
      </c>
      <c r="B262">
        <v>49</v>
      </c>
      <c r="D262" t="s">
        <v>8221</v>
      </c>
      <c r="E262">
        <v>20</v>
      </c>
    </row>
    <row r="263" spans="1:5">
      <c r="A263" t="s">
        <v>8219</v>
      </c>
      <c r="B263">
        <v>251</v>
      </c>
      <c r="D263" t="s">
        <v>8221</v>
      </c>
      <c r="E263">
        <v>20</v>
      </c>
    </row>
    <row r="264" spans="1:5">
      <c r="A264" t="s">
        <v>8219</v>
      </c>
      <c r="B264">
        <v>22</v>
      </c>
      <c r="D264" t="s">
        <v>8221</v>
      </c>
      <c r="E264">
        <v>20</v>
      </c>
    </row>
    <row r="265" spans="1:5">
      <c r="A265" t="s">
        <v>8219</v>
      </c>
      <c r="B265">
        <v>48</v>
      </c>
      <c r="D265" t="s">
        <v>8221</v>
      </c>
      <c r="E265">
        <v>20</v>
      </c>
    </row>
    <row r="266" spans="1:5">
      <c r="A266" t="s">
        <v>8219</v>
      </c>
      <c r="B266">
        <v>383</v>
      </c>
      <c r="D266" t="s">
        <v>8221</v>
      </c>
      <c r="E266">
        <v>19</v>
      </c>
    </row>
    <row r="267" spans="1:5">
      <c r="A267" t="s">
        <v>8219</v>
      </c>
      <c r="B267">
        <v>237</v>
      </c>
      <c r="D267" t="s">
        <v>8221</v>
      </c>
      <c r="E267">
        <v>19</v>
      </c>
    </row>
    <row r="268" spans="1:5">
      <c r="A268" t="s">
        <v>8219</v>
      </c>
      <c r="B268">
        <v>13</v>
      </c>
      <c r="D268" t="s">
        <v>8221</v>
      </c>
      <c r="E268">
        <v>19</v>
      </c>
    </row>
    <row r="269" spans="1:5">
      <c r="A269" t="s">
        <v>8219</v>
      </c>
      <c r="B269">
        <v>562</v>
      </c>
      <c r="D269" t="s">
        <v>8221</v>
      </c>
      <c r="E269">
        <v>19</v>
      </c>
    </row>
    <row r="270" spans="1:5">
      <c r="A270" t="s">
        <v>8219</v>
      </c>
      <c r="B270">
        <v>71</v>
      </c>
      <c r="D270" t="s">
        <v>8221</v>
      </c>
      <c r="E270">
        <v>19</v>
      </c>
    </row>
    <row r="271" spans="1:5">
      <c r="A271" t="s">
        <v>8219</v>
      </c>
      <c r="B271">
        <v>1510</v>
      </c>
      <c r="D271" t="s">
        <v>8221</v>
      </c>
      <c r="E271">
        <v>19</v>
      </c>
    </row>
    <row r="272" spans="1:5">
      <c r="A272" t="s">
        <v>8219</v>
      </c>
      <c r="B272">
        <v>14</v>
      </c>
      <c r="D272" t="s">
        <v>8221</v>
      </c>
      <c r="E272">
        <v>19</v>
      </c>
    </row>
    <row r="273" spans="1:5">
      <c r="A273" t="s">
        <v>8219</v>
      </c>
      <c r="B273">
        <v>193</v>
      </c>
      <c r="D273" t="s">
        <v>8221</v>
      </c>
      <c r="E273">
        <v>19</v>
      </c>
    </row>
    <row r="274" spans="1:5">
      <c r="A274" t="s">
        <v>8219</v>
      </c>
      <c r="B274">
        <v>206</v>
      </c>
      <c r="D274" t="s">
        <v>8221</v>
      </c>
      <c r="E274">
        <v>19</v>
      </c>
    </row>
    <row r="275" spans="1:5">
      <c r="A275" t="s">
        <v>8219</v>
      </c>
      <c r="B275">
        <v>351</v>
      </c>
      <c r="D275" t="s">
        <v>8221</v>
      </c>
      <c r="E275">
        <v>19</v>
      </c>
    </row>
    <row r="276" spans="1:5">
      <c r="A276" t="s">
        <v>8219</v>
      </c>
      <c r="B276">
        <v>50</v>
      </c>
      <c r="D276" t="s">
        <v>8221</v>
      </c>
      <c r="E276">
        <v>19</v>
      </c>
    </row>
    <row r="277" spans="1:5">
      <c r="A277" t="s">
        <v>8219</v>
      </c>
      <c r="B277">
        <v>184</v>
      </c>
      <c r="D277" t="s">
        <v>8221</v>
      </c>
      <c r="E277">
        <v>18</v>
      </c>
    </row>
    <row r="278" spans="1:5">
      <c r="A278" t="s">
        <v>8219</v>
      </c>
      <c r="B278">
        <v>196</v>
      </c>
      <c r="D278" t="s">
        <v>8221</v>
      </c>
      <c r="E278">
        <v>18</v>
      </c>
    </row>
    <row r="279" spans="1:5">
      <c r="A279" t="s">
        <v>8219</v>
      </c>
      <c r="B279">
        <v>229</v>
      </c>
      <c r="D279" t="s">
        <v>8221</v>
      </c>
      <c r="E279">
        <v>18</v>
      </c>
    </row>
    <row r="280" spans="1:5">
      <c r="A280" t="s">
        <v>8219</v>
      </c>
      <c r="B280">
        <v>67</v>
      </c>
      <c r="D280" t="s">
        <v>8221</v>
      </c>
      <c r="E280">
        <v>18</v>
      </c>
    </row>
    <row r="281" spans="1:5">
      <c r="A281" t="s">
        <v>8219</v>
      </c>
      <c r="B281">
        <v>95</v>
      </c>
      <c r="D281" t="s">
        <v>8221</v>
      </c>
      <c r="E281">
        <v>18</v>
      </c>
    </row>
    <row r="282" spans="1:5">
      <c r="A282" t="s">
        <v>8219</v>
      </c>
      <c r="B282">
        <v>62</v>
      </c>
      <c r="D282" t="s">
        <v>8221</v>
      </c>
      <c r="E282">
        <v>18</v>
      </c>
    </row>
    <row r="283" spans="1:5">
      <c r="A283" t="s">
        <v>8219</v>
      </c>
      <c r="B283">
        <v>73</v>
      </c>
      <c r="D283" t="s">
        <v>8221</v>
      </c>
      <c r="E283">
        <v>18</v>
      </c>
    </row>
    <row r="284" spans="1:5">
      <c r="A284" t="s">
        <v>8219</v>
      </c>
      <c r="B284">
        <v>43</v>
      </c>
      <c r="D284" t="s">
        <v>8221</v>
      </c>
      <c r="E284">
        <v>18</v>
      </c>
    </row>
    <row r="285" spans="1:5">
      <c r="A285" t="s">
        <v>8219</v>
      </c>
      <c r="B285">
        <v>70</v>
      </c>
      <c r="D285" t="s">
        <v>8221</v>
      </c>
      <c r="E285">
        <v>17</v>
      </c>
    </row>
    <row r="286" spans="1:5">
      <c r="A286" t="s">
        <v>8219</v>
      </c>
      <c r="B286">
        <v>271</v>
      </c>
      <c r="D286" t="s">
        <v>8221</v>
      </c>
      <c r="E286">
        <v>17</v>
      </c>
    </row>
    <row r="287" spans="1:5">
      <c r="A287" t="s">
        <v>8219</v>
      </c>
      <c r="B287">
        <v>55</v>
      </c>
      <c r="D287" t="s">
        <v>8221</v>
      </c>
      <c r="E287">
        <v>17</v>
      </c>
    </row>
    <row r="288" spans="1:5">
      <c r="A288" t="s">
        <v>8219</v>
      </c>
      <c r="B288">
        <v>35</v>
      </c>
      <c r="D288" t="s">
        <v>8221</v>
      </c>
      <c r="E288">
        <v>17</v>
      </c>
    </row>
    <row r="289" spans="1:5">
      <c r="A289" t="s">
        <v>8219</v>
      </c>
      <c r="B289">
        <v>22</v>
      </c>
      <c r="D289" t="s">
        <v>8221</v>
      </c>
      <c r="E289">
        <v>17</v>
      </c>
    </row>
    <row r="290" spans="1:5">
      <c r="A290" t="s">
        <v>8219</v>
      </c>
      <c r="B290">
        <v>38</v>
      </c>
      <c r="D290" t="s">
        <v>8221</v>
      </c>
      <c r="E290">
        <v>17</v>
      </c>
    </row>
    <row r="291" spans="1:5">
      <c r="A291" t="s">
        <v>8219</v>
      </c>
      <c r="B291">
        <v>15</v>
      </c>
      <c r="D291" t="s">
        <v>8221</v>
      </c>
      <c r="E291">
        <v>17</v>
      </c>
    </row>
    <row r="292" spans="1:5">
      <c r="A292" t="s">
        <v>8219</v>
      </c>
      <c r="B292">
        <v>7</v>
      </c>
      <c r="D292" t="s">
        <v>8221</v>
      </c>
      <c r="E292">
        <v>17</v>
      </c>
    </row>
    <row r="293" spans="1:5">
      <c r="A293" t="s">
        <v>8219</v>
      </c>
      <c r="B293">
        <v>241</v>
      </c>
      <c r="D293" t="s">
        <v>8221</v>
      </c>
      <c r="E293">
        <v>17</v>
      </c>
    </row>
    <row r="294" spans="1:5">
      <c r="A294" t="s">
        <v>8219</v>
      </c>
      <c r="B294">
        <v>55</v>
      </c>
      <c r="D294" t="s">
        <v>8221</v>
      </c>
      <c r="E294">
        <v>17</v>
      </c>
    </row>
    <row r="295" spans="1:5">
      <c r="A295" t="s">
        <v>8219</v>
      </c>
      <c r="B295">
        <v>171</v>
      </c>
      <c r="D295" t="s">
        <v>8221</v>
      </c>
      <c r="E295">
        <v>17</v>
      </c>
    </row>
    <row r="296" spans="1:5">
      <c r="A296" t="s">
        <v>8219</v>
      </c>
      <c r="B296">
        <v>208</v>
      </c>
      <c r="D296" t="s">
        <v>8221</v>
      </c>
      <c r="E296">
        <v>17</v>
      </c>
    </row>
    <row r="297" spans="1:5">
      <c r="A297" t="s">
        <v>8219</v>
      </c>
      <c r="B297">
        <v>21</v>
      </c>
      <c r="D297" t="s">
        <v>8221</v>
      </c>
      <c r="E297">
        <v>17</v>
      </c>
    </row>
    <row r="298" spans="1:5">
      <c r="A298" t="s">
        <v>8219</v>
      </c>
      <c r="B298">
        <v>25</v>
      </c>
      <c r="D298" t="s">
        <v>8221</v>
      </c>
      <c r="E298">
        <v>17</v>
      </c>
    </row>
    <row r="299" spans="1:5">
      <c r="A299" t="s">
        <v>8219</v>
      </c>
      <c r="B299">
        <v>52</v>
      </c>
      <c r="D299" t="s">
        <v>8221</v>
      </c>
      <c r="E299">
        <v>17</v>
      </c>
    </row>
    <row r="300" spans="1:5">
      <c r="A300" t="s">
        <v>8219</v>
      </c>
      <c r="B300">
        <v>104</v>
      </c>
      <c r="D300" t="s">
        <v>8221</v>
      </c>
      <c r="E300">
        <v>17</v>
      </c>
    </row>
    <row r="301" spans="1:5">
      <c r="A301" t="s">
        <v>8219</v>
      </c>
      <c r="B301">
        <v>73</v>
      </c>
      <c r="D301" t="s">
        <v>8221</v>
      </c>
      <c r="E301">
        <v>16</v>
      </c>
    </row>
    <row r="302" spans="1:5">
      <c r="A302" t="s">
        <v>8219</v>
      </c>
      <c r="B302">
        <v>34</v>
      </c>
      <c r="D302" t="s">
        <v>8221</v>
      </c>
      <c r="E302">
        <v>16</v>
      </c>
    </row>
    <row r="303" spans="1:5">
      <c r="A303" t="s">
        <v>8219</v>
      </c>
      <c r="B303">
        <v>56</v>
      </c>
      <c r="D303" t="s">
        <v>8221</v>
      </c>
      <c r="E303">
        <v>16</v>
      </c>
    </row>
    <row r="304" spans="1:5">
      <c r="A304" t="s">
        <v>8219</v>
      </c>
      <c r="B304">
        <v>31</v>
      </c>
      <c r="D304" t="s">
        <v>8221</v>
      </c>
      <c r="E304">
        <v>16</v>
      </c>
    </row>
    <row r="305" spans="1:5">
      <c r="A305" t="s">
        <v>8219</v>
      </c>
      <c r="B305">
        <v>84</v>
      </c>
      <c r="D305" t="s">
        <v>8221</v>
      </c>
      <c r="E305">
        <v>16</v>
      </c>
    </row>
    <row r="306" spans="1:5">
      <c r="A306" t="s">
        <v>8219</v>
      </c>
      <c r="B306">
        <v>130</v>
      </c>
      <c r="D306" t="s">
        <v>8221</v>
      </c>
      <c r="E306">
        <v>16</v>
      </c>
    </row>
    <row r="307" spans="1:5">
      <c r="A307" t="s">
        <v>8219</v>
      </c>
      <c r="B307">
        <v>12</v>
      </c>
      <c r="D307" t="s">
        <v>8221</v>
      </c>
      <c r="E307">
        <v>16</v>
      </c>
    </row>
    <row r="308" spans="1:5">
      <c r="A308" t="s">
        <v>8219</v>
      </c>
      <c r="B308">
        <v>23</v>
      </c>
      <c r="D308" t="s">
        <v>8221</v>
      </c>
      <c r="E308">
        <v>16</v>
      </c>
    </row>
    <row r="309" spans="1:5">
      <c r="A309" t="s">
        <v>8219</v>
      </c>
      <c r="B309">
        <v>158</v>
      </c>
      <c r="D309" t="s">
        <v>8221</v>
      </c>
      <c r="E309">
        <v>16</v>
      </c>
    </row>
    <row r="310" spans="1:5">
      <c r="A310" t="s">
        <v>8219</v>
      </c>
      <c r="B310">
        <v>30</v>
      </c>
      <c r="D310" t="s">
        <v>8221</v>
      </c>
      <c r="E310">
        <v>16</v>
      </c>
    </row>
    <row r="311" spans="1:5">
      <c r="A311" t="s">
        <v>8219</v>
      </c>
      <c r="B311">
        <v>18</v>
      </c>
      <c r="D311" t="s">
        <v>8221</v>
      </c>
      <c r="E311">
        <v>16</v>
      </c>
    </row>
    <row r="312" spans="1:5">
      <c r="A312" t="s">
        <v>8219</v>
      </c>
      <c r="B312">
        <v>29</v>
      </c>
      <c r="D312" t="s">
        <v>8221</v>
      </c>
      <c r="E312">
        <v>16</v>
      </c>
    </row>
    <row r="313" spans="1:5">
      <c r="A313" t="s">
        <v>8219</v>
      </c>
      <c r="B313">
        <v>31</v>
      </c>
      <c r="D313" t="s">
        <v>8221</v>
      </c>
      <c r="E313">
        <v>16</v>
      </c>
    </row>
    <row r="314" spans="1:5">
      <c r="A314" t="s">
        <v>8219</v>
      </c>
      <c r="B314">
        <v>173</v>
      </c>
      <c r="D314" t="s">
        <v>8221</v>
      </c>
      <c r="E314">
        <v>16</v>
      </c>
    </row>
    <row r="315" spans="1:5">
      <c r="A315" t="s">
        <v>8219</v>
      </c>
      <c r="B315">
        <v>17</v>
      </c>
      <c r="D315" t="s">
        <v>8221</v>
      </c>
      <c r="E315">
        <v>16</v>
      </c>
    </row>
    <row r="316" spans="1:5">
      <c r="A316" t="s">
        <v>8219</v>
      </c>
      <c r="B316">
        <v>48</v>
      </c>
      <c r="D316" t="s">
        <v>8221</v>
      </c>
      <c r="E316">
        <v>16</v>
      </c>
    </row>
    <row r="317" spans="1:5">
      <c r="A317" t="s">
        <v>8219</v>
      </c>
      <c r="B317">
        <v>59</v>
      </c>
      <c r="D317" t="s">
        <v>8221</v>
      </c>
      <c r="E317">
        <v>15</v>
      </c>
    </row>
    <row r="318" spans="1:5">
      <c r="A318" t="s">
        <v>8219</v>
      </c>
      <c r="B318">
        <v>39</v>
      </c>
      <c r="D318" t="s">
        <v>8221</v>
      </c>
      <c r="E318">
        <v>15</v>
      </c>
    </row>
    <row r="319" spans="1:5">
      <c r="A319" t="s">
        <v>8219</v>
      </c>
      <c r="B319">
        <v>59</v>
      </c>
      <c r="D319" t="s">
        <v>8221</v>
      </c>
      <c r="E319">
        <v>15</v>
      </c>
    </row>
    <row r="320" spans="1:5">
      <c r="A320" t="s">
        <v>8219</v>
      </c>
      <c r="B320">
        <v>60</v>
      </c>
      <c r="D320" t="s">
        <v>8221</v>
      </c>
      <c r="E320">
        <v>15</v>
      </c>
    </row>
    <row r="321" spans="1:5">
      <c r="A321" t="s">
        <v>8219</v>
      </c>
      <c r="B321">
        <v>20</v>
      </c>
      <c r="D321" t="s">
        <v>8221</v>
      </c>
      <c r="E321">
        <v>15</v>
      </c>
    </row>
    <row r="322" spans="1:5">
      <c r="A322" t="s">
        <v>8219</v>
      </c>
      <c r="B322">
        <v>2</v>
      </c>
      <c r="D322" t="s">
        <v>8221</v>
      </c>
      <c r="E322">
        <v>15</v>
      </c>
    </row>
    <row r="323" spans="1:5">
      <c r="A323" t="s">
        <v>8219</v>
      </c>
      <c r="B323">
        <v>315</v>
      </c>
      <c r="D323" t="s">
        <v>8221</v>
      </c>
      <c r="E323">
        <v>15</v>
      </c>
    </row>
    <row r="324" spans="1:5">
      <c r="A324" t="s">
        <v>8219</v>
      </c>
      <c r="B324">
        <v>2174</v>
      </c>
      <c r="D324" t="s">
        <v>8221</v>
      </c>
      <c r="E324">
        <v>15</v>
      </c>
    </row>
    <row r="325" spans="1:5">
      <c r="A325" t="s">
        <v>8219</v>
      </c>
      <c r="B325">
        <v>152</v>
      </c>
      <c r="D325" t="s">
        <v>8221</v>
      </c>
      <c r="E325">
        <v>15</v>
      </c>
    </row>
    <row r="326" spans="1:5">
      <c r="A326" t="s">
        <v>8219</v>
      </c>
      <c r="B326">
        <v>1021</v>
      </c>
      <c r="D326" t="s">
        <v>8221</v>
      </c>
      <c r="E326">
        <v>15</v>
      </c>
    </row>
    <row r="327" spans="1:5">
      <c r="A327" t="s">
        <v>8219</v>
      </c>
      <c r="B327">
        <v>237</v>
      </c>
      <c r="D327" t="s">
        <v>8221</v>
      </c>
      <c r="E327">
        <v>15</v>
      </c>
    </row>
    <row r="328" spans="1:5">
      <c r="A328" t="s">
        <v>8219</v>
      </c>
      <c r="B328">
        <v>27</v>
      </c>
      <c r="D328" t="s">
        <v>8221</v>
      </c>
      <c r="E328">
        <v>15</v>
      </c>
    </row>
    <row r="329" spans="1:5">
      <c r="A329" t="s">
        <v>8219</v>
      </c>
      <c r="B329">
        <v>17</v>
      </c>
      <c r="D329" t="s">
        <v>8221</v>
      </c>
      <c r="E329">
        <v>15</v>
      </c>
    </row>
    <row r="330" spans="1:5">
      <c r="A330" t="s">
        <v>8219</v>
      </c>
      <c r="B330">
        <v>27</v>
      </c>
      <c r="D330" t="s">
        <v>8221</v>
      </c>
      <c r="E330">
        <v>14</v>
      </c>
    </row>
    <row r="331" spans="1:5">
      <c r="A331" t="s">
        <v>8219</v>
      </c>
      <c r="B331">
        <v>82</v>
      </c>
      <c r="D331" t="s">
        <v>8221</v>
      </c>
      <c r="E331">
        <v>14</v>
      </c>
    </row>
    <row r="332" spans="1:5">
      <c r="A332" t="s">
        <v>8219</v>
      </c>
      <c r="B332">
        <v>48</v>
      </c>
      <c r="D332" t="s">
        <v>8221</v>
      </c>
      <c r="E332">
        <v>14</v>
      </c>
    </row>
    <row r="333" spans="1:5">
      <c r="A333" t="s">
        <v>8219</v>
      </c>
      <c r="B333">
        <v>105</v>
      </c>
      <c r="D333" t="s">
        <v>8221</v>
      </c>
      <c r="E333">
        <v>14</v>
      </c>
    </row>
    <row r="334" spans="1:5">
      <c r="A334" t="s">
        <v>8219</v>
      </c>
      <c r="B334">
        <v>28</v>
      </c>
      <c r="D334" t="s">
        <v>8221</v>
      </c>
      <c r="E334">
        <v>14</v>
      </c>
    </row>
    <row r="335" spans="1:5">
      <c r="A335" t="s">
        <v>8219</v>
      </c>
      <c r="B335">
        <v>1107</v>
      </c>
      <c r="D335" t="s">
        <v>8221</v>
      </c>
      <c r="E335">
        <v>14</v>
      </c>
    </row>
    <row r="336" spans="1:5">
      <c r="A336" t="s">
        <v>8219</v>
      </c>
      <c r="B336">
        <v>1013</v>
      </c>
      <c r="D336" t="s">
        <v>8221</v>
      </c>
      <c r="E336">
        <v>14</v>
      </c>
    </row>
    <row r="337" spans="1:5">
      <c r="A337" t="s">
        <v>8219</v>
      </c>
      <c r="B337">
        <v>274</v>
      </c>
      <c r="D337" t="s">
        <v>8221</v>
      </c>
      <c r="E337">
        <v>14</v>
      </c>
    </row>
    <row r="338" spans="1:5">
      <c r="A338" t="s">
        <v>8219</v>
      </c>
      <c r="B338">
        <v>87</v>
      </c>
      <c r="D338" t="s">
        <v>8221</v>
      </c>
      <c r="E338">
        <v>14</v>
      </c>
    </row>
    <row r="339" spans="1:5">
      <c r="A339" t="s">
        <v>8219</v>
      </c>
      <c r="B339">
        <v>99</v>
      </c>
      <c r="D339" t="s">
        <v>8221</v>
      </c>
      <c r="E339">
        <v>14</v>
      </c>
    </row>
    <row r="340" spans="1:5">
      <c r="A340" t="s">
        <v>8219</v>
      </c>
      <c r="B340">
        <v>276</v>
      </c>
      <c r="D340" t="s">
        <v>8221</v>
      </c>
      <c r="E340">
        <v>14</v>
      </c>
    </row>
    <row r="341" spans="1:5">
      <c r="A341" t="s">
        <v>8219</v>
      </c>
      <c r="B341">
        <v>21</v>
      </c>
      <c r="D341" t="s">
        <v>8221</v>
      </c>
      <c r="E341">
        <v>14</v>
      </c>
    </row>
    <row r="342" spans="1:5">
      <c r="A342" t="s">
        <v>8219</v>
      </c>
      <c r="B342">
        <v>41</v>
      </c>
      <c r="D342" t="s">
        <v>8221</v>
      </c>
      <c r="E342">
        <v>14</v>
      </c>
    </row>
    <row r="343" spans="1:5">
      <c r="A343" t="s">
        <v>8219</v>
      </c>
      <c r="B343">
        <v>119</v>
      </c>
      <c r="D343" t="s">
        <v>8221</v>
      </c>
      <c r="E343">
        <v>14</v>
      </c>
    </row>
    <row r="344" spans="1:5">
      <c r="A344" t="s">
        <v>8219</v>
      </c>
      <c r="B344">
        <v>153</v>
      </c>
      <c r="D344" t="s">
        <v>8221</v>
      </c>
      <c r="E344">
        <v>14</v>
      </c>
    </row>
    <row r="345" spans="1:5">
      <c r="A345" t="s">
        <v>8219</v>
      </c>
      <c r="B345">
        <v>100</v>
      </c>
      <c r="D345" t="s">
        <v>8221</v>
      </c>
      <c r="E345">
        <v>14</v>
      </c>
    </row>
    <row r="346" spans="1:5">
      <c r="A346" t="s">
        <v>8219</v>
      </c>
      <c r="B346">
        <v>143</v>
      </c>
      <c r="D346" t="s">
        <v>8221</v>
      </c>
      <c r="E346">
        <v>14</v>
      </c>
    </row>
    <row r="347" spans="1:5">
      <c r="A347" t="s">
        <v>8219</v>
      </c>
      <c r="B347">
        <v>140</v>
      </c>
      <c r="D347" t="s">
        <v>8221</v>
      </c>
      <c r="E347">
        <v>14</v>
      </c>
    </row>
    <row r="348" spans="1:5">
      <c r="A348" t="s">
        <v>8219</v>
      </c>
      <c r="B348">
        <v>35</v>
      </c>
      <c r="D348" t="s">
        <v>8221</v>
      </c>
      <c r="E348">
        <v>14</v>
      </c>
    </row>
    <row r="349" spans="1:5">
      <c r="A349" t="s">
        <v>8219</v>
      </c>
      <c r="B349">
        <v>149</v>
      </c>
      <c r="D349" t="s">
        <v>8221</v>
      </c>
      <c r="E349">
        <v>14</v>
      </c>
    </row>
    <row r="350" spans="1:5">
      <c r="A350" t="s">
        <v>8219</v>
      </c>
      <c r="B350">
        <v>130</v>
      </c>
      <c r="D350" t="s">
        <v>8221</v>
      </c>
      <c r="E350">
        <v>14</v>
      </c>
    </row>
    <row r="351" spans="1:5">
      <c r="A351" t="s">
        <v>8219</v>
      </c>
      <c r="B351">
        <v>120</v>
      </c>
      <c r="D351" t="s">
        <v>8221</v>
      </c>
      <c r="E351">
        <v>13</v>
      </c>
    </row>
    <row r="352" spans="1:5">
      <c r="A352" t="s">
        <v>8219</v>
      </c>
      <c r="B352">
        <v>265</v>
      </c>
      <c r="D352" t="s">
        <v>8221</v>
      </c>
      <c r="E352">
        <v>13</v>
      </c>
    </row>
    <row r="353" spans="1:5">
      <c r="A353" t="s">
        <v>8219</v>
      </c>
      <c r="B353">
        <v>71</v>
      </c>
      <c r="D353" t="s">
        <v>8221</v>
      </c>
      <c r="E353">
        <v>13</v>
      </c>
    </row>
    <row r="354" spans="1:5">
      <c r="A354" t="s">
        <v>8219</v>
      </c>
      <c r="B354">
        <v>13</v>
      </c>
      <c r="D354" t="s">
        <v>8221</v>
      </c>
      <c r="E354">
        <v>13</v>
      </c>
    </row>
    <row r="355" spans="1:5">
      <c r="A355" t="s">
        <v>8219</v>
      </c>
      <c r="B355">
        <v>169</v>
      </c>
      <c r="D355" t="s">
        <v>8221</v>
      </c>
      <c r="E355">
        <v>13</v>
      </c>
    </row>
    <row r="356" spans="1:5">
      <c r="A356" t="s">
        <v>8219</v>
      </c>
      <c r="B356">
        <v>57</v>
      </c>
      <c r="D356" t="s">
        <v>8221</v>
      </c>
      <c r="E356">
        <v>13</v>
      </c>
    </row>
    <row r="357" spans="1:5">
      <c r="A357" t="s">
        <v>8219</v>
      </c>
      <c r="B357">
        <v>229</v>
      </c>
      <c r="D357" t="s">
        <v>8221</v>
      </c>
      <c r="E357">
        <v>13</v>
      </c>
    </row>
    <row r="358" spans="1:5">
      <c r="A358" t="s">
        <v>8219</v>
      </c>
      <c r="B358">
        <v>108</v>
      </c>
      <c r="D358" t="s">
        <v>8221</v>
      </c>
      <c r="E358">
        <v>13</v>
      </c>
    </row>
    <row r="359" spans="1:5">
      <c r="A359" t="s">
        <v>8219</v>
      </c>
      <c r="B359">
        <v>108</v>
      </c>
      <c r="D359" t="s">
        <v>8221</v>
      </c>
      <c r="E359">
        <v>13</v>
      </c>
    </row>
    <row r="360" spans="1:5">
      <c r="A360" t="s">
        <v>8219</v>
      </c>
      <c r="B360">
        <v>41</v>
      </c>
      <c r="D360" t="s">
        <v>8221</v>
      </c>
      <c r="E360">
        <v>13</v>
      </c>
    </row>
    <row r="361" spans="1:5">
      <c r="A361" t="s">
        <v>8219</v>
      </c>
      <c r="B361">
        <v>139</v>
      </c>
      <c r="D361" t="s">
        <v>8221</v>
      </c>
      <c r="E361">
        <v>13</v>
      </c>
    </row>
    <row r="362" spans="1:5">
      <c r="A362" t="s">
        <v>8219</v>
      </c>
      <c r="B362">
        <v>19</v>
      </c>
      <c r="D362" t="s">
        <v>8221</v>
      </c>
      <c r="E362">
        <v>13</v>
      </c>
    </row>
    <row r="363" spans="1:5">
      <c r="A363" t="s">
        <v>8219</v>
      </c>
      <c r="B363">
        <v>94</v>
      </c>
      <c r="D363" t="s">
        <v>8221</v>
      </c>
      <c r="E363">
        <v>13</v>
      </c>
    </row>
    <row r="364" spans="1:5">
      <c r="A364" t="s">
        <v>8219</v>
      </c>
      <c r="B364">
        <v>23</v>
      </c>
      <c r="D364" t="s">
        <v>8221</v>
      </c>
      <c r="E364">
        <v>13</v>
      </c>
    </row>
    <row r="365" spans="1:5">
      <c r="A365" t="s">
        <v>8219</v>
      </c>
      <c r="B365">
        <v>15</v>
      </c>
      <c r="D365" t="s">
        <v>8221</v>
      </c>
      <c r="E365">
        <v>13</v>
      </c>
    </row>
    <row r="366" spans="1:5">
      <c r="A366" t="s">
        <v>8219</v>
      </c>
      <c r="B366">
        <v>62</v>
      </c>
      <c r="D366" t="s">
        <v>8221</v>
      </c>
      <c r="E366">
        <v>13</v>
      </c>
    </row>
    <row r="367" spans="1:5">
      <c r="A367" t="s">
        <v>8219</v>
      </c>
      <c r="B367">
        <v>74</v>
      </c>
      <c r="D367" t="s">
        <v>8221</v>
      </c>
      <c r="E367">
        <v>13</v>
      </c>
    </row>
    <row r="368" spans="1:5">
      <c r="A368" t="s">
        <v>8219</v>
      </c>
      <c r="B368">
        <v>97</v>
      </c>
      <c r="D368" t="s">
        <v>8221</v>
      </c>
      <c r="E368">
        <v>13</v>
      </c>
    </row>
    <row r="369" spans="1:5">
      <c r="A369" t="s">
        <v>8219</v>
      </c>
      <c r="B369">
        <v>55</v>
      </c>
      <c r="D369" t="s">
        <v>8221</v>
      </c>
      <c r="E369">
        <v>13</v>
      </c>
    </row>
    <row r="370" spans="1:5">
      <c r="A370" t="s">
        <v>8219</v>
      </c>
      <c r="B370">
        <v>44</v>
      </c>
      <c r="D370" t="s">
        <v>8221</v>
      </c>
      <c r="E370">
        <v>13</v>
      </c>
    </row>
    <row r="371" spans="1:5">
      <c r="A371" t="s">
        <v>8219</v>
      </c>
      <c r="B371">
        <v>110</v>
      </c>
      <c r="D371" t="s">
        <v>8221</v>
      </c>
      <c r="E371">
        <v>13</v>
      </c>
    </row>
    <row r="372" spans="1:5">
      <c r="A372" t="s">
        <v>8219</v>
      </c>
      <c r="B372">
        <v>59</v>
      </c>
      <c r="D372" t="s">
        <v>8221</v>
      </c>
      <c r="E372">
        <v>13</v>
      </c>
    </row>
    <row r="373" spans="1:5">
      <c r="A373" t="s">
        <v>8219</v>
      </c>
      <c r="B373">
        <v>62</v>
      </c>
      <c r="D373" t="s">
        <v>8221</v>
      </c>
      <c r="E373">
        <v>12</v>
      </c>
    </row>
    <row r="374" spans="1:5">
      <c r="A374" t="s">
        <v>8219</v>
      </c>
      <c r="B374">
        <v>105</v>
      </c>
      <c r="D374" t="s">
        <v>8221</v>
      </c>
      <c r="E374">
        <v>12</v>
      </c>
    </row>
    <row r="375" spans="1:5">
      <c r="A375" t="s">
        <v>8219</v>
      </c>
      <c r="B375">
        <v>26</v>
      </c>
      <c r="D375" t="s">
        <v>8221</v>
      </c>
      <c r="E375">
        <v>12</v>
      </c>
    </row>
    <row r="376" spans="1:5">
      <c r="A376" t="s">
        <v>8219</v>
      </c>
      <c r="B376">
        <v>49</v>
      </c>
      <c r="D376" t="s">
        <v>8221</v>
      </c>
      <c r="E376">
        <v>12</v>
      </c>
    </row>
    <row r="377" spans="1:5">
      <c r="A377" t="s">
        <v>8219</v>
      </c>
      <c r="B377">
        <v>68</v>
      </c>
      <c r="D377" t="s">
        <v>8221</v>
      </c>
      <c r="E377">
        <v>12</v>
      </c>
    </row>
    <row r="378" spans="1:5">
      <c r="A378" t="s">
        <v>8219</v>
      </c>
      <c r="B378">
        <v>22</v>
      </c>
      <c r="D378" t="s">
        <v>8221</v>
      </c>
      <c r="E378">
        <v>12</v>
      </c>
    </row>
    <row r="379" spans="1:5">
      <c r="A379" t="s">
        <v>8219</v>
      </c>
      <c r="B379">
        <v>18</v>
      </c>
      <c r="D379" t="s">
        <v>8221</v>
      </c>
      <c r="E379">
        <v>12</v>
      </c>
    </row>
    <row r="380" spans="1:5">
      <c r="A380" t="s">
        <v>8219</v>
      </c>
      <c r="B380">
        <v>19</v>
      </c>
      <c r="D380" t="s">
        <v>8221</v>
      </c>
      <c r="E380">
        <v>12</v>
      </c>
    </row>
    <row r="381" spans="1:5">
      <c r="A381" t="s">
        <v>8219</v>
      </c>
      <c r="B381">
        <v>99</v>
      </c>
      <c r="D381" t="s">
        <v>8221</v>
      </c>
      <c r="E381">
        <v>12</v>
      </c>
    </row>
    <row r="382" spans="1:5">
      <c r="A382" t="s">
        <v>8219</v>
      </c>
      <c r="B382">
        <v>27</v>
      </c>
      <c r="D382" t="s">
        <v>8221</v>
      </c>
      <c r="E382">
        <v>12</v>
      </c>
    </row>
    <row r="383" spans="1:5">
      <c r="A383" t="s">
        <v>8219</v>
      </c>
      <c r="B383">
        <v>25</v>
      </c>
      <c r="D383" t="s">
        <v>8221</v>
      </c>
      <c r="E383">
        <v>12</v>
      </c>
    </row>
    <row r="384" spans="1:5">
      <c r="A384" t="s">
        <v>8219</v>
      </c>
      <c r="B384">
        <v>14</v>
      </c>
      <c r="D384" t="s">
        <v>8221</v>
      </c>
      <c r="E384">
        <v>12</v>
      </c>
    </row>
    <row r="385" spans="1:5">
      <c r="A385" t="s">
        <v>8219</v>
      </c>
      <c r="B385">
        <v>35</v>
      </c>
      <c r="D385" t="s">
        <v>8221</v>
      </c>
      <c r="E385">
        <v>12</v>
      </c>
    </row>
    <row r="386" spans="1:5">
      <c r="A386" t="s">
        <v>8219</v>
      </c>
      <c r="B386">
        <v>10</v>
      </c>
      <c r="D386" t="s">
        <v>8221</v>
      </c>
      <c r="E386">
        <v>12</v>
      </c>
    </row>
    <row r="387" spans="1:5">
      <c r="A387" t="s">
        <v>8219</v>
      </c>
      <c r="B387">
        <v>29</v>
      </c>
      <c r="D387" t="s">
        <v>8221</v>
      </c>
      <c r="E387">
        <v>12</v>
      </c>
    </row>
    <row r="388" spans="1:5">
      <c r="A388" t="s">
        <v>8219</v>
      </c>
      <c r="B388">
        <v>44</v>
      </c>
      <c r="D388" t="s">
        <v>8221</v>
      </c>
      <c r="E388">
        <v>12</v>
      </c>
    </row>
    <row r="389" spans="1:5">
      <c r="A389" t="s">
        <v>8219</v>
      </c>
      <c r="B389">
        <v>17</v>
      </c>
      <c r="D389" t="s">
        <v>8221</v>
      </c>
      <c r="E389">
        <v>12</v>
      </c>
    </row>
    <row r="390" spans="1:5">
      <c r="A390" t="s">
        <v>8219</v>
      </c>
      <c r="B390">
        <v>34</v>
      </c>
      <c r="D390" t="s">
        <v>8221</v>
      </c>
      <c r="E390">
        <v>12</v>
      </c>
    </row>
    <row r="391" spans="1:5">
      <c r="A391" t="s">
        <v>8219</v>
      </c>
      <c r="B391">
        <v>14</v>
      </c>
      <c r="D391" t="s">
        <v>8221</v>
      </c>
      <c r="E391">
        <v>12</v>
      </c>
    </row>
    <row r="392" spans="1:5">
      <c r="A392" t="s">
        <v>8219</v>
      </c>
      <c r="B392">
        <v>156</v>
      </c>
      <c r="D392" t="s">
        <v>8221</v>
      </c>
      <c r="E392">
        <v>12</v>
      </c>
    </row>
    <row r="393" spans="1:5">
      <c r="A393" t="s">
        <v>8219</v>
      </c>
      <c r="B393">
        <v>128</v>
      </c>
      <c r="D393" t="s">
        <v>8221</v>
      </c>
      <c r="E393">
        <v>12</v>
      </c>
    </row>
    <row r="394" spans="1:5">
      <c r="A394" t="s">
        <v>8219</v>
      </c>
      <c r="B394">
        <v>60</v>
      </c>
      <c r="D394" t="s">
        <v>8221</v>
      </c>
      <c r="E394">
        <v>12</v>
      </c>
    </row>
    <row r="395" spans="1:5">
      <c r="A395" t="s">
        <v>8219</v>
      </c>
      <c r="B395">
        <v>32</v>
      </c>
      <c r="D395" t="s">
        <v>8221</v>
      </c>
      <c r="E395">
        <v>12</v>
      </c>
    </row>
    <row r="396" spans="1:5">
      <c r="A396" t="s">
        <v>8219</v>
      </c>
      <c r="B396">
        <v>53</v>
      </c>
      <c r="D396" t="s">
        <v>8221</v>
      </c>
      <c r="E396">
        <v>12</v>
      </c>
    </row>
    <row r="397" spans="1:5">
      <c r="A397" t="s">
        <v>8219</v>
      </c>
      <c r="B397">
        <v>184</v>
      </c>
      <c r="D397" t="s">
        <v>8221</v>
      </c>
      <c r="E397">
        <v>12</v>
      </c>
    </row>
    <row r="398" spans="1:5">
      <c r="A398" t="s">
        <v>8219</v>
      </c>
      <c r="B398">
        <v>90</v>
      </c>
      <c r="D398" t="s">
        <v>8221</v>
      </c>
      <c r="E398">
        <v>12</v>
      </c>
    </row>
    <row r="399" spans="1:5">
      <c r="A399" t="s">
        <v>8219</v>
      </c>
      <c r="B399">
        <v>71</v>
      </c>
      <c r="D399" t="s">
        <v>8221</v>
      </c>
      <c r="E399">
        <v>12</v>
      </c>
    </row>
    <row r="400" spans="1:5">
      <c r="A400" t="s">
        <v>8219</v>
      </c>
      <c r="B400">
        <v>87</v>
      </c>
      <c r="D400" t="s">
        <v>8221</v>
      </c>
      <c r="E400">
        <v>12</v>
      </c>
    </row>
    <row r="401" spans="1:5">
      <c r="A401" t="s">
        <v>8219</v>
      </c>
      <c r="B401">
        <v>28</v>
      </c>
      <c r="D401" t="s">
        <v>8221</v>
      </c>
      <c r="E401">
        <v>12</v>
      </c>
    </row>
    <row r="402" spans="1:5">
      <c r="A402" t="s">
        <v>8219</v>
      </c>
      <c r="B402">
        <v>56</v>
      </c>
      <c r="D402" t="s">
        <v>8221</v>
      </c>
      <c r="E402">
        <v>12</v>
      </c>
    </row>
    <row r="403" spans="1:5">
      <c r="A403" t="s">
        <v>8219</v>
      </c>
      <c r="B403">
        <v>51</v>
      </c>
      <c r="D403" t="s">
        <v>8221</v>
      </c>
      <c r="E403">
        <v>12</v>
      </c>
    </row>
    <row r="404" spans="1:5">
      <c r="A404" t="s">
        <v>8219</v>
      </c>
      <c r="B404">
        <v>75</v>
      </c>
      <c r="D404" t="s">
        <v>8221</v>
      </c>
      <c r="E404">
        <v>11</v>
      </c>
    </row>
    <row r="405" spans="1:5">
      <c r="A405" t="s">
        <v>8219</v>
      </c>
      <c r="B405">
        <v>38</v>
      </c>
      <c r="D405" t="s">
        <v>8221</v>
      </c>
      <c r="E405">
        <v>11</v>
      </c>
    </row>
    <row r="406" spans="1:5">
      <c r="A406" t="s">
        <v>8219</v>
      </c>
      <c r="B406">
        <v>18</v>
      </c>
      <c r="D406" t="s">
        <v>8221</v>
      </c>
      <c r="E406">
        <v>11</v>
      </c>
    </row>
    <row r="407" spans="1:5">
      <c r="A407" t="s">
        <v>8219</v>
      </c>
      <c r="B407">
        <v>54</v>
      </c>
      <c r="D407" t="s">
        <v>8221</v>
      </c>
      <c r="E407">
        <v>11</v>
      </c>
    </row>
    <row r="408" spans="1:5">
      <c r="A408" t="s">
        <v>8219</v>
      </c>
      <c r="B408">
        <v>71</v>
      </c>
      <c r="D408" t="s">
        <v>8221</v>
      </c>
      <c r="E408">
        <v>11</v>
      </c>
    </row>
    <row r="409" spans="1:5">
      <c r="A409" t="s">
        <v>8219</v>
      </c>
      <c r="B409">
        <v>57</v>
      </c>
      <c r="D409" t="s">
        <v>8221</v>
      </c>
      <c r="E409">
        <v>11</v>
      </c>
    </row>
    <row r="410" spans="1:5">
      <c r="A410" t="s">
        <v>8219</v>
      </c>
      <c r="B410">
        <v>43</v>
      </c>
      <c r="D410" t="s">
        <v>8221</v>
      </c>
      <c r="E410">
        <v>11</v>
      </c>
    </row>
    <row r="411" spans="1:5">
      <c r="A411" t="s">
        <v>8219</v>
      </c>
      <c r="B411">
        <v>52</v>
      </c>
      <c r="D411" t="s">
        <v>8221</v>
      </c>
      <c r="E411">
        <v>11</v>
      </c>
    </row>
    <row r="412" spans="1:5">
      <c r="A412" t="s">
        <v>8219</v>
      </c>
      <c r="B412">
        <v>27</v>
      </c>
      <c r="D412" t="s">
        <v>8221</v>
      </c>
      <c r="E412">
        <v>11</v>
      </c>
    </row>
    <row r="413" spans="1:5">
      <c r="A413" t="s">
        <v>8219</v>
      </c>
      <c r="B413">
        <v>12</v>
      </c>
      <c r="D413" t="s">
        <v>8221</v>
      </c>
      <c r="E413">
        <v>11</v>
      </c>
    </row>
    <row r="414" spans="1:5">
      <c r="A414" t="s">
        <v>8219</v>
      </c>
      <c r="B414">
        <v>33</v>
      </c>
      <c r="D414" t="s">
        <v>8221</v>
      </c>
      <c r="E414">
        <v>11</v>
      </c>
    </row>
    <row r="415" spans="1:5">
      <c r="A415" t="s">
        <v>8219</v>
      </c>
      <c r="B415">
        <v>96</v>
      </c>
      <c r="D415" t="s">
        <v>8221</v>
      </c>
      <c r="E415">
        <v>11</v>
      </c>
    </row>
    <row r="416" spans="1:5">
      <c r="A416" t="s">
        <v>8219</v>
      </c>
      <c r="B416">
        <v>28</v>
      </c>
      <c r="D416" t="s">
        <v>8221</v>
      </c>
      <c r="E416">
        <v>11</v>
      </c>
    </row>
    <row r="417" spans="1:5">
      <c r="A417" t="s">
        <v>8219</v>
      </c>
      <c r="B417">
        <v>43</v>
      </c>
      <c r="D417" t="s">
        <v>8221</v>
      </c>
      <c r="E417">
        <v>11</v>
      </c>
    </row>
    <row r="418" spans="1:5">
      <c r="A418" t="s">
        <v>8219</v>
      </c>
      <c r="B418">
        <v>205</v>
      </c>
      <c r="D418" t="s">
        <v>8221</v>
      </c>
      <c r="E418">
        <v>11</v>
      </c>
    </row>
    <row r="419" spans="1:5">
      <c r="A419" t="s">
        <v>8219</v>
      </c>
      <c r="B419">
        <v>23</v>
      </c>
      <c r="D419" t="s">
        <v>8221</v>
      </c>
      <c r="E419">
        <v>11</v>
      </c>
    </row>
    <row r="420" spans="1:5">
      <c r="A420" t="s">
        <v>8219</v>
      </c>
      <c r="B420">
        <v>19</v>
      </c>
      <c r="D420" t="s">
        <v>8221</v>
      </c>
      <c r="E420">
        <v>11</v>
      </c>
    </row>
    <row r="421" spans="1:5">
      <c r="A421" t="s">
        <v>8219</v>
      </c>
      <c r="B421">
        <v>14</v>
      </c>
      <c r="D421" t="s">
        <v>8221</v>
      </c>
      <c r="E421">
        <v>11</v>
      </c>
    </row>
    <row r="422" spans="1:5">
      <c r="A422" t="s">
        <v>8219</v>
      </c>
      <c r="B422">
        <v>38</v>
      </c>
      <c r="D422" t="s">
        <v>8221</v>
      </c>
      <c r="E422">
        <v>11</v>
      </c>
    </row>
    <row r="423" spans="1:5">
      <c r="A423" t="s">
        <v>8219</v>
      </c>
      <c r="B423">
        <v>78</v>
      </c>
      <c r="D423" t="s">
        <v>8221</v>
      </c>
      <c r="E423">
        <v>11</v>
      </c>
    </row>
    <row r="424" spans="1:5">
      <c r="A424" t="s">
        <v>8219</v>
      </c>
      <c r="B424">
        <v>69</v>
      </c>
      <c r="D424" t="s">
        <v>8221</v>
      </c>
      <c r="E424">
        <v>10</v>
      </c>
    </row>
    <row r="425" spans="1:5">
      <c r="A425" t="s">
        <v>8219</v>
      </c>
      <c r="B425">
        <v>33</v>
      </c>
      <c r="D425" t="s">
        <v>8221</v>
      </c>
      <c r="E425">
        <v>10</v>
      </c>
    </row>
    <row r="426" spans="1:5">
      <c r="A426" t="s">
        <v>8219</v>
      </c>
      <c r="B426">
        <v>54</v>
      </c>
      <c r="D426" t="s">
        <v>8221</v>
      </c>
      <c r="E426">
        <v>10</v>
      </c>
    </row>
    <row r="427" spans="1:5">
      <c r="A427" t="s">
        <v>8219</v>
      </c>
      <c r="B427">
        <v>99</v>
      </c>
      <c r="D427" t="s">
        <v>8221</v>
      </c>
      <c r="E427">
        <v>10</v>
      </c>
    </row>
    <row r="428" spans="1:5">
      <c r="A428" t="s">
        <v>8219</v>
      </c>
      <c r="B428">
        <v>49</v>
      </c>
      <c r="D428" t="s">
        <v>8221</v>
      </c>
      <c r="E428">
        <v>10</v>
      </c>
    </row>
    <row r="429" spans="1:5">
      <c r="A429" t="s">
        <v>8219</v>
      </c>
      <c r="B429">
        <v>11</v>
      </c>
      <c r="D429" t="s">
        <v>8221</v>
      </c>
      <c r="E429">
        <v>10</v>
      </c>
    </row>
    <row r="430" spans="1:5">
      <c r="A430" t="s">
        <v>8219</v>
      </c>
      <c r="B430">
        <v>38</v>
      </c>
      <c r="D430" t="s">
        <v>8221</v>
      </c>
      <c r="E430">
        <v>10</v>
      </c>
    </row>
    <row r="431" spans="1:5">
      <c r="A431" t="s">
        <v>8219</v>
      </c>
      <c r="B431">
        <v>16</v>
      </c>
      <c r="D431" t="s">
        <v>8221</v>
      </c>
      <c r="E431">
        <v>10</v>
      </c>
    </row>
    <row r="432" spans="1:5">
      <c r="A432" t="s">
        <v>8219</v>
      </c>
      <c r="B432">
        <v>32</v>
      </c>
      <c r="D432" t="s">
        <v>8221</v>
      </c>
      <c r="E432">
        <v>10</v>
      </c>
    </row>
    <row r="433" spans="1:5">
      <c r="A433" t="s">
        <v>8219</v>
      </c>
      <c r="B433">
        <v>20</v>
      </c>
      <c r="D433" t="s">
        <v>8221</v>
      </c>
      <c r="E433">
        <v>10</v>
      </c>
    </row>
    <row r="434" spans="1:5">
      <c r="A434" t="s">
        <v>8219</v>
      </c>
      <c r="B434">
        <v>154</v>
      </c>
      <c r="D434" t="s">
        <v>8221</v>
      </c>
      <c r="E434">
        <v>10</v>
      </c>
    </row>
    <row r="435" spans="1:5">
      <c r="A435" t="s">
        <v>8219</v>
      </c>
      <c r="B435">
        <v>41</v>
      </c>
      <c r="D435" t="s">
        <v>8221</v>
      </c>
      <c r="E435">
        <v>10</v>
      </c>
    </row>
    <row r="436" spans="1:5">
      <c r="A436" t="s">
        <v>8219</v>
      </c>
      <c r="B436">
        <v>75</v>
      </c>
      <c r="D436" t="s">
        <v>8221</v>
      </c>
      <c r="E436">
        <v>10</v>
      </c>
    </row>
    <row r="437" spans="1:5">
      <c r="A437" t="s">
        <v>8219</v>
      </c>
      <c r="B437">
        <v>40</v>
      </c>
      <c r="D437" t="s">
        <v>8221</v>
      </c>
      <c r="E437">
        <v>10</v>
      </c>
    </row>
    <row r="438" spans="1:5">
      <c r="A438" t="s">
        <v>8219</v>
      </c>
      <c r="B438">
        <v>46</v>
      </c>
      <c r="D438" t="s">
        <v>8221</v>
      </c>
      <c r="E438">
        <v>10</v>
      </c>
    </row>
    <row r="439" spans="1:5">
      <c r="A439" t="s">
        <v>8219</v>
      </c>
      <c r="B439">
        <v>62</v>
      </c>
      <c r="D439" t="s">
        <v>8221</v>
      </c>
      <c r="E439">
        <v>10</v>
      </c>
    </row>
    <row r="440" spans="1:5">
      <c r="A440" t="s">
        <v>8219</v>
      </c>
      <c r="B440">
        <v>61</v>
      </c>
      <c r="D440" t="s">
        <v>8221</v>
      </c>
      <c r="E440">
        <v>10</v>
      </c>
    </row>
    <row r="441" spans="1:5">
      <c r="A441" t="s">
        <v>8219</v>
      </c>
      <c r="B441">
        <v>96</v>
      </c>
      <c r="D441" t="s">
        <v>8221</v>
      </c>
      <c r="E441">
        <v>10</v>
      </c>
    </row>
    <row r="442" spans="1:5">
      <c r="A442" t="s">
        <v>8219</v>
      </c>
      <c r="B442">
        <v>190</v>
      </c>
      <c r="D442" t="s">
        <v>8221</v>
      </c>
      <c r="E442">
        <v>10</v>
      </c>
    </row>
    <row r="443" spans="1:5">
      <c r="A443" t="s">
        <v>8219</v>
      </c>
      <c r="B443">
        <v>94</v>
      </c>
      <c r="D443" t="s">
        <v>8221</v>
      </c>
      <c r="E443">
        <v>10</v>
      </c>
    </row>
    <row r="444" spans="1:5">
      <c r="A444" t="s">
        <v>8219</v>
      </c>
      <c r="B444">
        <v>39</v>
      </c>
      <c r="D444" t="s">
        <v>8221</v>
      </c>
      <c r="E444">
        <v>10</v>
      </c>
    </row>
    <row r="445" spans="1:5">
      <c r="A445" t="s">
        <v>8219</v>
      </c>
      <c r="B445">
        <v>127</v>
      </c>
      <c r="D445" t="s">
        <v>8221</v>
      </c>
      <c r="E445">
        <v>10</v>
      </c>
    </row>
    <row r="446" spans="1:5">
      <c r="A446" t="s">
        <v>8219</v>
      </c>
      <c r="B446">
        <v>159</v>
      </c>
      <c r="D446" t="s">
        <v>8221</v>
      </c>
      <c r="E446">
        <v>10</v>
      </c>
    </row>
    <row r="447" spans="1:5">
      <c r="A447" t="s">
        <v>8219</v>
      </c>
      <c r="B447">
        <v>177</v>
      </c>
      <c r="D447" t="s">
        <v>8221</v>
      </c>
      <c r="E447">
        <v>10</v>
      </c>
    </row>
    <row r="448" spans="1:5">
      <c r="A448" t="s">
        <v>8219</v>
      </c>
      <c r="B448">
        <v>47</v>
      </c>
      <c r="D448" t="s">
        <v>8221</v>
      </c>
      <c r="E448">
        <v>10</v>
      </c>
    </row>
    <row r="449" spans="1:5">
      <c r="A449" t="s">
        <v>8219</v>
      </c>
      <c r="B449">
        <v>1</v>
      </c>
      <c r="D449" t="s">
        <v>8221</v>
      </c>
      <c r="E449">
        <v>10</v>
      </c>
    </row>
    <row r="450" spans="1:5">
      <c r="A450" t="s">
        <v>8219</v>
      </c>
      <c r="B450">
        <v>16</v>
      </c>
      <c r="D450" t="s">
        <v>8221</v>
      </c>
      <c r="E450">
        <v>10</v>
      </c>
    </row>
    <row r="451" spans="1:5">
      <c r="A451" t="s">
        <v>8219</v>
      </c>
      <c r="B451">
        <v>115</v>
      </c>
      <c r="D451" t="s">
        <v>8221</v>
      </c>
      <c r="E451">
        <v>9</v>
      </c>
    </row>
    <row r="452" spans="1:5">
      <c r="A452" t="s">
        <v>8219</v>
      </c>
      <c r="B452">
        <v>133</v>
      </c>
      <c r="D452" t="s">
        <v>8221</v>
      </c>
      <c r="E452">
        <v>9</v>
      </c>
    </row>
    <row r="453" spans="1:5">
      <c r="A453" t="s">
        <v>8219</v>
      </c>
      <c r="B453">
        <v>70</v>
      </c>
      <c r="D453" t="s">
        <v>8221</v>
      </c>
      <c r="E453">
        <v>9</v>
      </c>
    </row>
    <row r="454" spans="1:5">
      <c r="A454" t="s">
        <v>8219</v>
      </c>
      <c r="B454">
        <v>62</v>
      </c>
      <c r="D454" t="s">
        <v>8221</v>
      </c>
      <c r="E454">
        <v>9</v>
      </c>
    </row>
    <row r="455" spans="1:5">
      <c r="A455" t="s">
        <v>8219</v>
      </c>
      <c r="B455">
        <v>10</v>
      </c>
      <c r="D455" t="s">
        <v>8221</v>
      </c>
      <c r="E455">
        <v>9</v>
      </c>
    </row>
    <row r="456" spans="1:5">
      <c r="A456" t="s">
        <v>8219</v>
      </c>
      <c r="B456">
        <v>499</v>
      </c>
      <c r="D456" t="s">
        <v>8221</v>
      </c>
      <c r="E456">
        <v>9</v>
      </c>
    </row>
    <row r="457" spans="1:5">
      <c r="A457" t="s">
        <v>8219</v>
      </c>
      <c r="B457">
        <v>47</v>
      </c>
      <c r="D457" t="s">
        <v>8221</v>
      </c>
      <c r="E457">
        <v>9</v>
      </c>
    </row>
    <row r="458" spans="1:5">
      <c r="A458" t="s">
        <v>8219</v>
      </c>
      <c r="B458">
        <v>28</v>
      </c>
      <c r="D458" t="s">
        <v>8221</v>
      </c>
      <c r="E458">
        <v>9</v>
      </c>
    </row>
    <row r="459" spans="1:5">
      <c r="A459" t="s">
        <v>8219</v>
      </c>
      <c r="B459">
        <v>24</v>
      </c>
      <c r="D459" t="s">
        <v>8221</v>
      </c>
      <c r="E459">
        <v>9</v>
      </c>
    </row>
    <row r="460" spans="1:5">
      <c r="A460" t="s">
        <v>8219</v>
      </c>
      <c r="B460">
        <v>76</v>
      </c>
      <c r="D460" t="s">
        <v>8221</v>
      </c>
      <c r="E460">
        <v>9</v>
      </c>
    </row>
    <row r="461" spans="1:5">
      <c r="A461" t="s">
        <v>8219</v>
      </c>
      <c r="B461">
        <v>98</v>
      </c>
      <c r="D461" t="s">
        <v>8221</v>
      </c>
      <c r="E461">
        <v>9</v>
      </c>
    </row>
    <row r="462" spans="1:5">
      <c r="A462" t="s">
        <v>8219</v>
      </c>
      <c r="B462">
        <v>30</v>
      </c>
      <c r="D462" t="s">
        <v>8221</v>
      </c>
      <c r="E462">
        <v>9</v>
      </c>
    </row>
    <row r="463" spans="1:5">
      <c r="A463" t="s">
        <v>8219</v>
      </c>
      <c r="B463">
        <v>478</v>
      </c>
      <c r="D463" t="s">
        <v>8221</v>
      </c>
      <c r="E463">
        <v>9</v>
      </c>
    </row>
    <row r="464" spans="1:5">
      <c r="A464" t="s">
        <v>8219</v>
      </c>
      <c r="B464">
        <v>74</v>
      </c>
      <c r="D464" t="s">
        <v>8221</v>
      </c>
      <c r="E464">
        <v>9</v>
      </c>
    </row>
    <row r="465" spans="1:5">
      <c r="A465" t="s">
        <v>8219</v>
      </c>
      <c r="B465">
        <v>131</v>
      </c>
      <c r="D465" t="s">
        <v>8221</v>
      </c>
      <c r="E465">
        <v>9</v>
      </c>
    </row>
    <row r="466" spans="1:5">
      <c r="A466" t="s">
        <v>8219</v>
      </c>
      <c r="B466">
        <v>61</v>
      </c>
      <c r="D466" t="s">
        <v>8221</v>
      </c>
      <c r="E466">
        <v>9</v>
      </c>
    </row>
    <row r="467" spans="1:5">
      <c r="A467" t="s">
        <v>8219</v>
      </c>
      <c r="B467">
        <v>1071</v>
      </c>
      <c r="D467" t="s">
        <v>8221</v>
      </c>
      <c r="E467">
        <v>9</v>
      </c>
    </row>
    <row r="468" spans="1:5">
      <c r="A468" t="s">
        <v>8219</v>
      </c>
      <c r="B468">
        <v>122</v>
      </c>
      <c r="D468" t="s">
        <v>8221</v>
      </c>
      <c r="E468">
        <v>9</v>
      </c>
    </row>
    <row r="469" spans="1:5">
      <c r="A469" t="s">
        <v>8219</v>
      </c>
      <c r="B469">
        <v>111</v>
      </c>
      <c r="D469" t="s">
        <v>8221</v>
      </c>
      <c r="E469">
        <v>9</v>
      </c>
    </row>
    <row r="470" spans="1:5">
      <c r="A470" t="s">
        <v>8219</v>
      </c>
      <c r="B470">
        <v>255</v>
      </c>
      <c r="D470" t="s">
        <v>8221</v>
      </c>
      <c r="E470">
        <v>9</v>
      </c>
    </row>
    <row r="471" spans="1:5">
      <c r="A471" t="s">
        <v>8219</v>
      </c>
      <c r="B471">
        <v>141</v>
      </c>
      <c r="D471" t="s">
        <v>8221</v>
      </c>
      <c r="E471">
        <v>9</v>
      </c>
    </row>
    <row r="472" spans="1:5">
      <c r="A472" t="s">
        <v>8219</v>
      </c>
      <c r="B472">
        <v>159</v>
      </c>
      <c r="D472" t="s">
        <v>8221</v>
      </c>
      <c r="E472">
        <v>9</v>
      </c>
    </row>
    <row r="473" spans="1:5">
      <c r="A473" t="s">
        <v>8219</v>
      </c>
      <c r="B473">
        <v>99</v>
      </c>
      <c r="D473" t="s">
        <v>8221</v>
      </c>
      <c r="E473">
        <v>9</v>
      </c>
    </row>
    <row r="474" spans="1:5">
      <c r="A474" t="s">
        <v>8219</v>
      </c>
      <c r="B474">
        <v>96</v>
      </c>
      <c r="D474" t="s">
        <v>8221</v>
      </c>
      <c r="E474">
        <v>9</v>
      </c>
    </row>
    <row r="475" spans="1:5">
      <c r="A475" t="s">
        <v>8219</v>
      </c>
      <c r="B475">
        <v>27</v>
      </c>
      <c r="D475" t="s">
        <v>8221</v>
      </c>
      <c r="E475">
        <v>9</v>
      </c>
    </row>
    <row r="476" spans="1:5">
      <c r="A476" t="s">
        <v>8219</v>
      </c>
      <c r="B476">
        <v>166</v>
      </c>
      <c r="D476" t="s">
        <v>8221</v>
      </c>
      <c r="E476">
        <v>9</v>
      </c>
    </row>
    <row r="477" spans="1:5">
      <c r="A477" t="s">
        <v>8219</v>
      </c>
      <c r="B477">
        <v>76</v>
      </c>
      <c r="D477" t="s">
        <v>8221</v>
      </c>
      <c r="E477">
        <v>9</v>
      </c>
    </row>
    <row r="478" spans="1:5">
      <c r="A478" t="s">
        <v>8219</v>
      </c>
      <c r="B478">
        <v>211</v>
      </c>
      <c r="D478" t="s">
        <v>8221</v>
      </c>
      <c r="E478">
        <v>9</v>
      </c>
    </row>
    <row r="479" spans="1:5">
      <c r="A479" t="s">
        <v>8219</v>
      </c>
      <c r="B479">
        <v>21</v>
      </c>
      <c r="D479" t="s">
        <v>8221</v>
      </c>
      <c r="E479">
        <v>9</v>
      </c>
    </row>
    <row r="480" spans="1:5">
      <c r="A480" t="s">
        <v>8219</v>
      </c>
      <c r="B480">
        <v>61</v>
      </c>
      <c r="D480" t="s">
        <v>8221</v>
      </c>
      <c r="E480">
        <v>9</v>
      </c>
    </row>
    <row r="481" spans="1:5">
      <c r="A481" t="s">
        <v>8219</v>
      </c>
      <c r="B481">
        <v>30</v>
      </c>
      <c r="D481" t="s">
        <v>8221</v>
      </c>
      <c r="E481">
        <v>9</v>
      </c>
    </row>
    <row r="482" spans="1:5">
      <c r="A482" t="s">
        <v>8219</v>
      </c>
      <c r="B482">
        <v>375</v>
      </c>
      <c r="D482" t="s">
        <v>8221</v>
      </c>
      <c r="E482">
        <v>9</v>
      </c>
    </row>
    <row r="483" spans="1:5">
      <c r="A483" t="s">
        <v>8219</v>
      </c>
      <c r="B483">
        <v>111</v>
      </c>
      <c r="D483" t="s">
        <v>8221</v>
      </c>
      <c r="E483">
        <v>9</v>
      </c>
    </row>
    <row r="484" spans="1:5">
      <c r="A484" t="s">
        <v>8219</v>
      </c>
      <c r="B484">
        <v>123</v>
      </c>
      <c r="D484" t="s">
        <v>8221</v>
      </c>
      <c r="E484">
        <v>9</v>
      </c>
    </row>
    <row r="485" spans="1:5">
      <c r="A485" t="s">
        <v>8219</v>
      </c>
      <c r="B485">
        <v>70</v>
      </c>
      <c r="D485" t="s">
        <v>8221</v>
      </c>
      <c r="E485">
        <v>9</v>
      </c>
    </row>
    <row r="486" spans="1:5">
      <c r="A486" t="s">
        <v>8219</v>
      </c>
      <c r="B486">
        <v>85</v>
      </c>
      <c r="D486" t="s">
        <v>8221</v>
      </c>
      <c r="E486">
        <v>9</v>
      </c>
    </row>
    <row r="487" spans="1:5">
      <c r="A487" t="s">
        <v>8219</v>
      </c>
      <c r="B487">
        <v>86</v>
      </c>
      <c r="D487" t="s">
        <v>8221</v>
      </c>
      <c r="E487">
        <v>8</v>
      </c>
    </row>
    <row r="488" spans="1:5">
      <c r="A488" t="s">
        <v>8219</v>
      </c>
      <c r="B488">
        <v>13</v>
      </c>
      <c r="D488" t="s">
        <v>8221</v>
      </c>
      <c r="E488">
        <v>8</v>
      </c>
    </row>
    <row r="489" spans="1:5">
      <c r="A489" t="s">
        <v>8219</v>
      </c>
      <c r="B489">
        <v>33</v>
      </c>
      <c r="D489" t="s">
        <v>8221</v>
      </c>
      <c r="E489">
        <v>8</v>
      </c>
    </row>
    <row r="490" spans="1:5">
      <c r="A490" t="s">
        <v>8219</v>
      </c>
      <c r="B490">
        <v>15</v>
      </c>
      <c r="D490" t="s">
        <v>8221</v>
      </c>
      <c r="E490">
        <v>8</v>
      </c>
    </row>
    <row r="491" spans="1:5">
      <c r="A491" t="s">
        <v>8219</v>
      </c>
      <c r="B491">
        <v>273</v>
      </c>
      <c r="D491" t="s">
        <v>8221</v>
      </c>
      <c r="E491">
        <v>8</v>
      </c>
    </row>
    <row r="492" spans="1:5">
      <c r="A492" t="s">
        <v>8219</v>
      </c>
      <c r="B492">
        <v>714</v>
      </c>
      <c r="D492" t="s">
        <v>8221</v>
      </c>
      <c r="E492">
        <v>8</v>
      </c>
    </row>
    <row r="493" spans="1:5">
      <c r="A493" t="s">
        <v>8219</v>
      </c>
      <c r="B493">
        <v>170</v>
      </c>
      <c r="D493" t="s">
        <v>8221</v>
      </c>
      <c r="E493">
        <v>8</v>
      </c>
    </row>
    <row r="494" spans="1:5">
      <c r="A494" t="s">
        <v>8219</v>
      </c>
      <c r="B494">
        <v>512</v>
      </c>
      <c r="D494" t="s">
        <v>8221</v>
      </c>
      <c r="E494">
        <v>8</v>
      </c>
    </row>
    <row r="495" spans="1:5">
      <c r="A495" t="s">
        <v>8219</v>
      </c>
      <c r="B495">
        <v>314</v>
      </c>
      <c r="D495" t="s">
        <v>8221</v>
      </c>
      <c r="E495">
        <v>8</v>
      </c>
    </row>
    <row r="496" spans="1:5">
      <c r="A496" t="s">
        <v>8219</v>
      </c>
      <c r="B496">
        <v>167</v>
      </c>
      <c r="D496" t="s">
        <v>8221</v>
      </c>
      <c r="E496">
        <v>8</v>
      </c>
    </row>
    <row r="497" spans="1:5">
      <c r="A497" t="s">
        <v>8219</v>
      </c>
      <c r="B497">
        <v>9</v>
      </c>
      <c r="D497" t="s">
        <v>8221</v>
      </c>
      <c r="E497">
        <v>8</v>
      </c>
    </row>
    <row r="498" spans="1:5">
      <c r="A498" t="s">
        <v>8219</v>
      </c>
      <c r="B498">
        <v>103</v>
      </c>
      <c r="D498" t="s">
        <v>8221</v>
      </c>
      <c r="E498">
        <v>8</v>
      </c>
    </row>
    <row r="499" spans="1:5">
      <c r="A499" t="s">
        <v>8219</v>
      </c>
      <c r="B499">
        <v>111</v>
      </c>
      <c r="D499" t="s">
        <v>8221</v>
      </c>
      <c r="E499">
        <v>8</v>
      </c>
    </row>
    <row r="500" spans="1:5">
      <c r="A500" t="s">
        <v>8219</v>
      </c>
      <c r="B500">
        <v>271</v>
      </c>
      <c r="D500" t="s">
        <v>8221</v>
      </c>
      <c r="E500">
        <v>8</v>
      </c>
    </row>
    <row r="501" spans="1:5">
      <c r="A501" t="s">
        <v>8219</v>
      </c>
      <c r="B501">
        <v>101</v>
      </c>
      <c r="D501" t="s">
        <v>8221</v>
      </c>
      <c r="E501">
        <v>8</v>
      </c>
    </row>
    <row r="502" spans="1:5">
      <c r="A502" t="s">
        <v>8219</v>
      </c>
      <c r="B502">
        <v>57</v>
      </c>
      <c r="D502" t="s">
        <v>8221</v>
      </c>
      <c r="E502">
        <v>8</v>
      </c>
    </row>
    <row r="503" spans="1:5">
      <c r="A503" t="s">
        <v>8219</v>
      </c>
      <c r="B503">
        <v>62</v>
      </c>
      <c r="D503" t="s">
        <v>8221</v>
      </c>
      <c r="E503">
        <v>8</v>
      </c>
    </row>
    <row r="504" spans="1:5">
      <c r="A504" t="s">
        <v>8219</v>
      </c>
      <c r="B504">
        <v>32</v>
      </c>
      <c r="D504" t="s">
        <v>8221</v>
      </c>
      <c r="E504">
        <v>8</v>
      </c>
    </row>
    <row r="505" spans="1:5">
      <c r="A505" t="s">
        <v>8219</v>
      </c>
      <c r="B505">
        <v>141</v>
      </c>
      <c r="D505" t="s">
        <v>8221</v>
      </c>
      <c r="E505">
        <v>8</v>
      </c>
    </row>
    <row r="506" spans="1:5">
      <c r="A506" t="s">
        <v>8219</v>
      </c>
      <c r="B506">
        <v>75</v>
      </c>
      <c r="D506" t="s">
        <v>8221</v>
      </c>
      <c r="E506">
        <v>8</v>
      </c>
    </row>
    <row r="507" spans="1:5">
      <c r="A507" t="s">
        <v>8219</v>
      </c>
      <c r="B507">
        <v>46</v>
      </c>
      <c r="D507" t="s">
        <v>8221</v>
      </c>
      <c r="E507">
        <v>8</v>
      </c>
    </row>
    <row r="508" spans="1:5">
      <c r="A508" t="s">
        <v>8219</v>
      </c>
      <c r="B508">
        <v>103</v>
      </c>
      <c r="D508" t="s">
        <v>8221</v>
      </c>
      <c r="E508">
        <v>8</v>
      </c>
    </row>
    <row r="509" spans="1:5">
      <c r="A509" t="s">
        <v>8219</v>
      </c>
      <c r="B509">
        <v>6</v>
      </c>
      <c r="D509" t="s">
        <v>8221</v>
      </c>
      <c r="E509">
        <v>8</v>
      </c>
    </row>
    <row r="510" spans="1:5">
      <c r="A510" t="s">
        <v>8219</v>
      </c>
      <c r="B510">
        <v>83</v>
      </c>
      <c r="D510" t="s">
        <v>8221</v>
      </c>
      <c r="E510">
        <v>8</v>
      </c>
    </row>
    <row r="511" spans="1:5">
      <c r="A511" t="s">
        <v>8219</v>
      </c>
      <c r="B511">
        <v>108</v>
      </c>
      <c r="D511" t="s">
        <v>8221</v>
      </c>
      <c r="E511">
        <v>8</v>
      </c>
    </row>
    <row r="512" spans="1:5">
      <c r="A512" t="s">
        <v>8219</v>
      </c>
      <c r="B512">
        <v>25</v>
      </c>
      <c r="D512" t="s">
        <v>8221</v>
      </c>
      <c r="E512">
        <v>8</v>
      </c>
    </row>
    <row r="513" spans="1:5">
      <c r="A513" t="s">
        <v>8219</v>
      </c>
      <c r="B513">
        <v>549</v>
      </c>
      <c r="D513" t="s">
        <v>8221</v>
      </c>
      <c r="E513">
        <v>8</v>
      </c>
    </row>
    <row r="514" spans="1:5">
      <c r="A514" t="s">
        <v>8219</v>
      </c>
      <c r="B514">
        <v>222</v>
      </c>
      <c r="D514" t="s">
        <v>8221</v>
      </c>
      <c r="E514">
        <v>8</v>
      </c>
    </row>
    <row r="515" spans="1:5">
      <c r="A515" t="s">
        <v>8219</v>
      </c>
      <c r="B515">
        <v>183</v>
      </c>
      <c r="D515" t="s">
        <v>8221</v>
      </c>
      <c r="E515">
        <v>8</v>
      </c>
    </row>
    <row r="516" spans="1:5">
      <c r="A516" t="s">
        <v>8219</v>
      </c>
      <c r="B516">
        <v>89</v>
      </c>
      <c r="D516" t="s">
        <v>8221</v>
      </c>
      <c r="E516">
        <v>8</v>
      </c>
    </row>
    <row r="517" spans="1:5">
      <c r="A517" t="s">
        <v>8219</v>
      </c>
      <c r="B517">
        <v>253</v>
      </c>
      <c r="D517" t="s">
        <v>8221</v>
      </c>
      <c r="E517">
        <v>8</v>
      </c>
    </row>
    <row r="518" spans="1:5">
      <c r="A518" t="s">
        <v>8219</v>
      </c>
      <c r="B518">
        <v>140</v>
      </c>
      <c r="D518" t="s">
        <v>8221</v>
      </c>
      <c r="E518">
        <v>8</v>
      </c>
    </row>
    <row r="519" spans="1:5">
      <c r="A519" t="s">
        <v>8219</v>
      </c>
      <c r="B519">
        <v>103</v>
      </c>
      <c r="D519" t="s">
        <v>8221</v>
      </c>
      <c r="E519">
        <v>8</v>
      </c>
    </row>
    <row r="520" spans="1:5">
      <c r="A520" t="s">
        <v>8219</v>
      </c>
      <c r="B520">
        <v>138</v>
      </c>
      <c r="D520" t="s">
        <v>8221</v>
      </c>
      <c r="E520">
        <v>8</v>
      </c>
    </row>
    <row r="521" spans="1:5">
      <c r="A521" t="s">
        <v>8219</v>
      </c>
      <c r="B521">
        <v>191</v>
      </c>
      <c r="D521" t="s">
        <v>8221</v>
      </c>
      <c r="E521">
        <v>8</v>
      </c>
    </row>
    <row r="522" spans="1:5">
      <c r="A522" t="s">
        <v>8219</v>
      </c>
      <c r="B522">
        <v>45</v>
      </c>
      <c r="D522" t="s">
        <v>8221</v>
      </c>
      <c r="E522">
        <v>8</v>
      </c>
    </row>
    <row r="523" spans="1:5">
      <c r="A523" t="s">
        <v>8219</v>
      </c>
      <c r="B523">
        <v>17</v>
      </c>
      <c r="D523" t="s">
        <v>8221</v>
      </c>
      <c r="E523">
        <v>8</v>
      </c>
    </row>
    <row r="524" spans="1:5">
      <c r="A524" t="s">
        <v>8219</v>
      </c>
      <c r="B524">
        <v>31</v>
      </c>
      <c r="D524" t="s">
        <v>8221</v>
      </c>
      <c r="E524">
        <v>8</v>
      </c>
    </row>
    <row r="525" spans="1:5">
      <c r="A525" t="s">
        <v>8219</v>
      </c>
      <c r="B525">
        <v>50</v>
      </c>
      <c r="D525" t="s">
        <v>8221</v>
      </c>
      <c r="E525">
        <v>7</v>
      </c>
    </row>
    <row r="526" spans="1:5">
      <c r="A526" t="s">
        <v>8219</v>
      </c>
      <c r="B526">
        <v>59</v>
      </c>
      <c r="D526" t="s">
        <v>8221</v>
      </c>
      <c r="E526">
        <v>7</v>
      </c>
    </row>
    <row r="527" spans="1:5">
      <c r="A527" t="s">
        <v>8219</v>
      </c>
      <c r="B527">
        <v>81</v>
      </c>
      <c r="D527" t="s">
        <v>8221</v>
      </c>
      <c r="E527">
        <v>7</v>
      </c>
    </row>
    <row r="528" spans="1:5">
      <c r="A528" t="s">
        <v>8219</v>
      </c>
      <c r="B528">
        <v>508</v>
      </c>
      <c r="D528" t="s">
        <v>8221</v>
      </c>
      <c r="E528">
        <v>7</v>
      </c>
    </row>
    <row r="529" spans="1:5">
      <c r="A529" t="s">
        <v>8219</v>
      </c>
      <c r="B529">
        <v>74</v>
      </c>
      <c r="D529" t="s">
        <v>8221</v>
      </c>
      <c r="E529">
        <v>7</v>
      </c>
    </row>
    <row r="530" spans="1:5">
      <c r="A530" t="s">
        <v>8219</v>
      </c>
      <c r="B530">
        <v>141</v>
      </c>
      <c r="D530" t="s">
        <v>8221</v>
      </c>
      <c r="E530">
        <v>7</v>
      </c>
    </row>
    <row r="531" spans="1:5">
      <c r="A531" t="s">
        <v>8219</v>
      </c>
      <c r="B531">
        <v>711</v>
      </c>
      <c r="D531" t="s">
        <v>8221</v>
      </c>
      <c r="E531">
        <v>7</v>
      </c>
    </row>
    <row r="532" spans="1:5">
      <c r="A532" t="s">
        <v>8219</v>
      </c>
      <c r="B532">
        <v>141</v>
      </c>
      <c r="D532" t="s">
        <v>8221</v>
      </c>
      <c r="E532">
        <v>7</v>
      </c>
    </row>
    <row r="533" spans="1:5">
      <c r="A533" t="s">
        <v>8219</v>
      </c>
      <c r="B533">
        <v>109</v>
      </c>
      <c r="D533" t="s">
        <v>8221</v>
      </c>
      <c r="E533">
        <v>7</v>
      </c>
    </row>
    <row r="534" spans="1:5">
      <c r="A534" t="s">
        <v>8219</v>
      </c>
      <c r="B534">
        <v>361</v>
      </c>
      <c r="D534" t="s">
        <v>8221</v>
      </c>
      <c r="E534">
        <v>7</v>
      </c>
    </row>
    <row r="535" spans="1:5">
      <c r="A535" t="s">
        <v>8219</v>
      </c>
      <c r="B535">
        <v>176</v>
      </c>
      <c r="D535" t="s">
        <v>8221</v>
      </c>
      <c r="E535">
        <v>7</v>
      </c>
    </row>
    <row r="536" spans="1:5">
      <c r="A536" t="s">
        <v>8219</v>
      </c>
      <c r="B536">
        <v>670</v>
      </c>
      <c r="D536" t="s">
        <v>8221</v>
      </c>
      <c r="E536">
        <v>7</v>
      </c>
    </row>
    <row r="537" spans="1:5">
      <c r="A537" t="s">
        <v>8219</v>
      </c>
      <c r="B537">
        <v>96</v>
      </c>
      <c r="D537" t="s">
        <v>8221</v>
      </c>
      <c r="E537">
        <v>7</v>
      </c>
    </row>
    <row r="538" spans="1:5">
      <c r="A538" t="s">
        <v>8219</v>
      </c>
      <c r="B538">
        <v>74</v>
      </c>
      <c r="D538" t="s">
        <v>8221</v>
      </c>
      <c r="E538">
        <v>7</v>
      </c>
    </row>
    <row r="539" spans="1:5">
      <c r="A539" t="s">
        <v>8219</v>
      </c>
      <c r="B539">
        <v>52</v>
      </c>
      <c r="D539" t="s">
        <v>8221</v>
      </c>
      <c r="E539">
        <v>7</v>
      </c>
    </row>
    <row r="540" spans="1:5">
      <c r="A540" t="s">
        <v>8219</v>
      </c>
      <c r="B540">
        <v>105</v>
      </c>
      <c r="D540" t="s">
        <v>8221</v>
      </c>
      <c r="E540">
        <v>7</v>
      </c>
    </row>
    <row r="541" spans="1:5">
      <c r="A541" t="s">
        <v>8219</v>
      </c>
      <c r="B541">
        <v>41</v>
      </c>
      <c r="D541" t="s">
        <v>8221</v>
      </c>
      <c r="E541">
        <v>7</v>
      </c>
    </row>
    <row r="542" spans="1:5">
      <c r="A542" t="s">
        <v>8219</v>
      </c>
      <c r="B542">
        <v>34</v>
      </c>
      <c r="D542" t="s">
        <v>8221</v>
      </c>
      <c r="E542">
        <v>7</v>
      </c>
    </row>
    <row r="543" spans="1:5">
      <c r="A543" t="s">
        <v>8219</v>
      </c>
      <c r="B543">
        <v>66</v>
      </c>
      <c r="D543" t="s">
        <v>8221</v>
      </c>
      <c r="E543">
        <v>7</v>
      </c>
    </row>
    <row r="544" spans="1:5">
      <c r="A544" t="s">
        <v>8219</v>
      </c>
      <c r="B544">
        <v>50</v>
      </c>
      <c r="D544" t="s">
        <v>8221</v>
      </c>
      <c r="E544">
        <v>7</v>
      </c>
    </row>
    <row r="545" spans="1:5">
      <c r="A545" t="s">
        <v>8219</v>
      </c>
      <c r="B545">
        <v>159</v>
      </c>
      <c r="D545" t="s">
        <v>8221</v>
      </c>
      <c r="E545">
        <v>7</v>
      </c>
    </row>
    <row r="546" spans="1:5">
      <c r="A546" t="s">
        <v>8219</v>
      </c>
      <c r="B546">
        <v>182</v>
      </c>
      <c r="D546" t="s">
        <v>8221</v>
      </c>
      <c r="E546">
        <v>7</v>
      </c>
    </row>
    <row r="547" spans="1:5">
      <c r="A547" t="s">
        <v>8219</v>
      </c>
      <c r="B547">
        <v>206</v>
      </c>
      <c r="D547" t="s">
        <v>8221</v>
      </c>
      <c r="E547">
        <v>7</v>
      </c>
    </row>
    <row r="548" spans="1:5">
      <c r="A548" t="s">
        <v>8219</v>
      </c>
      <c r="B548">
        <v>169</v>
      </c>
      <c r="D548" t="s">
        <v>8221</v>
      </c>
      <c r="E548">
        <v>7</v>
      </c>
    </row>
    <row r="549" spans="1:5">
      <c r="A549" t="s">
        <v>8219</v>
      </c>
      <c r="B549">
        <v>31</v>
      </c>
      <c r="D549" t="s">
        <v>8221</v>
      </c>
      <c r="E549">
        <v>7</v>
      </c>
    </row>
    <row r="550" spans="1:5">
      <c r="A550" t="s">
        <v>8219</v>
      </c>
      <c r="B550">
        <v>28</v>
      </c>
      <c r="D550" t="s">
        <v>8221</v>
      </c>
      <c r="E550">
        <v>7</v>
      </c>
    </row>
    <row r="551" spans="1:5">
      <c r="A551" t="s">
        <v>8219</v>
      </c>
      <c r="B551">
        <v>54</v>
      </c>
      <c r="D551" t="s">
        <v>8221</v>
      </c>
      <c r="E551">
        <v>7</v>
      </c>
    </row>
    <row r="552" spans="1:5">
      <c r="A552" t="s">
        <v>8219</v>
      </c>
      <c r="B552">
        <v>467</v>
      </c>
      <c r="D552" t="s">
        <v>8221</v>
      </c>
      <c r="E552">
        <v>7</v>
      </c>
    </row>
    <row r="553" spans="1:5">
      <c r="A553" t="s">
        <v>8219</v>
      </c>
      <c r="B553">
        <v>389</v>
      </c>
      <c r="D553" t="s">
        <v>8221</v>
      </c>
      <c r="E553">
        <v>7</v>
      </c>
    </row>
    <row r="554" spans="1:5">
      <c r="A554" t="s">
        <v>8219</v>
      </c>
      <c r="B554">
        <v>68</v>
      </c>
      <c r="D554" t="s">
        <v>8221</v>
      </c>
      <c r="E554">
        <v>7</v>
      </c>
    </row>
    <row r="555" spans="1:5">
      <c r="A555" t="s">
        <v>8219</v>
      </c>
      <c r="B555">
        <v>413</v>
      </c>
      <c r="D555" t="s">
        <v>8221</v>
      </c>
      <c r="E555">
        <v>7</v>
      </c>
    </row>
    <row r="556" spans="1:5">
      <c r="A556" t="s">
        <v>8219</v>
      </c>
      <c r="B556">
        <v>190</v>
      </c>
      <c r="D556" t="s">
        <v>8221</v>
      </c>
      <c r="E556">
        <v>7</v>
      </c>
    </row>
    <row r="557" spans="1:5">
      <c r="A557" t="s">
        <v>8219</v>
      </c>
      <c r="B557">
        <v>189</v>
      </c>
      <c r="D557" t="s">
        <v>8221</v>
      </c>
      <c r="E557">
        <v>7</v>
      </c>
    </row>
    <row r="558" spans="1:5">
      <c r="A558" t="s">
        <v>8219</v>
      </c>
      <c r="B558">
        <v>130</v>
      </c>
      <c r="D558" t="s">
        <v>8221</v>
      </c>
      <c r="E558">
        <v>7</v>
      </c>
    </row>
    <row r="559" spans="1:5">
      <c r="A559" t="s">
        <v>8219</v>
      </c>
      <c r="B559">
        <v>74</v>
      </c>
      <c r="D559" t="s">
        <v>8221</v>
      </c>
      <c r="E559">
        <v>7</v>
      </c>
    </row>
    <row r="560" spans="1:5">
      <c r="A560" t="s">
        <v>8219</v>
      </c>
      <c r="B560">
        <v>274</v>
      </c>
      <c r="D560" t="s">
        <v>8221</v>
      </c>
      <c r="E560">
        <v>7</v>
      </c>
    </row>
    <row r="561" spans="1:5">
      <c r="A561" t="s">
        <v>8219</v>
      </c>
      <c r="B561">
        <v>22</v>
      </c>
      <c r="D561" t="s">
        <v>8221</v>
      </c>
      <c r="E561">
        <v>7</v>
      </c>
    </row>
    <row r="562" spans="1:5">
      <c r="A562" t="s">
        <v>8219</v>
      </c>
      <c r="B562">
        <v>31</v>
      </c>
      <c r="D562" t="s">
        <v>8221</v>
      </c>
      <c r="E562">
        <v>7</v>
      </c>
    </row>
    <row r="563" spans="1:5">
      <c r="A563" t="s">
        <v>8219</v>
      </c>
      <c r="B563">
        <v>63</v>
      </c>
      <c r="D563" t="s">
        <v>8221</v>
      </c>
      <c r="E563">
        <v>7</v>
      </c>
    </row>
    <row r="564" spans="1:5">
      <c r="A564" t="s">
        <v>8219</v>
      </c>
      <c r="B564">
        <v>20</v>
      </c>
      <c r="D564" t="s">
        <v>8221</v>
      </c>
      <c r="E564">
        <v>7</v>
      </c>
    </row>
    <row r="565" spans="1:5">
      <c r="A565" t="s">
        <v>8219</v>
      </c>
      <c r="B565">
        <v>25</v>
      </c>
      <c r="D565" t="s">
        <v>8221</v>
      </c>
      <c r="E565">
        <v>7</v>
      </c>
    </row>
    <row r="566" spans="1:5">
      <c r="A566" t="s">
        <v>8219</v>
      </c>
      <c r="B566">
        <v>61</v>
      </c>
      <c r="D566" t="s">
        <v>8221</v>
      </c>
      <c r="E566">
        <v>7</v>
      </c>
    </row>
    <row r="567" spans="1:5">
      <c r="A567" t="s">
        <v>8219</v>
      </c>
      <c r="B567">
        <v>52</v>
      </c>
      <c r="D567" t="s">
        <v>8221</v>
      </c>
      <c r="E567">
        <v>7</v>
      </c>
    </row>
    <row r="568" spans="1:5">
      <c r="A568" t="s">
        <v>8219</v>
      </c>
      <c r="B568">
        <v>86</v>
      </c>
      <c r="D568" t="s">
        <v>8221</v>
      </c>
      <c r="E568">
        <v>7</v>
      </c>
    </row>
    <row r="569" spans="1:5">
      <c r="A569" t="s">
        <v>8219</v>
      </c>
      <c r="B569">
        <v>42</v>
      </c>
      <c r="D569" t="s">
        <v>8221</v>
      </c>
      <c r="E569">
        <v>7</v>
      </c>
    </row>
    <row r="570" spans="1:5">
      <c r="A570" t="s">
        <v>8219</v>
      </c>
      <c r="B570">
        <v>52</v>
      </c>
      <c r="D570" t="s">
        <v>8221</v>
      </c>
      <c r="E570">
        <v>7</v>
      </c>
    </row>
    <row r="571" spans="1:5">
      <c r="A571" t="s">
        <v>8219</v>
      </c>
      <c r="B571">
        <v>120</v>
      </c>
      <c r="D571" t="s">
        <v>8221</v>
      </c>
      <c r="E571">
        <v>7</v>
      </c>
    </row>
    <row r="572" spans="1:5">
      <c r="A572" t="s">
        <v>8219</v>
      </c>
      <c r="B572">
        <v>22</v>
      </c>
      <c r="D572" t="s">
        <v>8221</v>
      </c>
      <c r="E572">
        <v>6</v>
      </c>
    </row>
    <row r="573" spans="1:5">
      <c r="A573" t="s">
        <v>8219</v>
      </c>
      <c r="B573">
        <v>64</v>
      </c>
      <c r="D573" t="s">
        <v>8221</v>
      </c>
      <c r="E573">
        <v>6</v>
      </c>
    </row>
    <row r="574" spans="1:5">
      <c r="A574" t="s">
        <v>8219</v>
      </c>
      <c r="B574">
        <v>23</v>
      </c>
      <c r="D574" t="s">
        <v>8221</v>
      </c>
      <c r="E574">
        <v>6</v>
      </c>
    </row>
    <row r="575" spans="1:5">
      <c r="A575" t="s">
        <v>8219</v>
      </c>
      <c r="B575">
        <v>238</v>
      </c>
      <c r="D575" t="s">
        <v>8221</v>
      </c>
      <c r="E575">
        <v>6</v>
      </c>
    </row>
    <row r="576" spans="1:5">
      <c r="A576" t="s">
        <v>8219</v>
      </c>
      <c r="B576">
        <v>33</v>
      </c>
      <c r="D576" t="s">
        <v>8221</v>
      </c>
      <c r="E576">
        <v>6</v>
      </c>
    </row>
    <row r="577" spans="1:5">
      <c r="A577" t="s">
        <v>8219</v>
      </c>
      <c r="B577">
        <v>32</v>
      </c>
      <c r="D577" t="s">
        <v>8221</v>
      </c>
      <c r="E577">
        <v>6</v>
      </c>
    </row>
    <row r="578" spans="1:5">
      <c r="A578" t="s">
        <v>8219</v>
      </c>
      <c r="B578">
        <v>24</v>
      </c>
      <c r="D578" t="s">
        <v>8221</v>
      </c>
      <c r="E578">
        <v>6</v>
      </c>
    </row>
    <row r="579" spans="1:5">
      <c r="A579" t="s">
        <v>8219</v>
      </c>
      <c r="B579">
        <v>29</v>
      </c>
      <c r="D579" t="s">
        <v>8221</v>
      </c>
      <c r="E579">
        <v>6</v>
      </c>
    </row>
    <row r="580" spans="1:5">
      <c r="A580" t="s">
        <v>8219</v>
      </c>
      <c r="B580">
        <v>50</v>
      </c>
      <c r="D580" t="s">
        <v>8221</v>
      </c>
      <c r="E580">
        <v>6</v>
      </c>
    </row>
    <row r="581" spans="1:5">
      <c r="A581" t="s">
        <v>8219</v>
      </c>
      <c r="B581">
        <v>108</v>
      </c>
      <c r="D581" t="s">
        <v>8221</v>
      </c>
      <c r="E581">
        <v>6</v>
      </c>
    </row>
    <row r="582" spans="1:5">
      <c r="A582" t="s">
        <v>8219</v>
      </c>
      <c r="B582">
        <v>139</v>
      </c>
      <c r="D582" t="s">
        <v>8221</v>
      </c>
      <c r="E582">
        <v>6</v>
      </c>
    </row>
    <row r="583" spans="1:5">
      <c r="A583" t="s">
        <v>8219</v>
      </c>
      <c r="B583">
        <v>7</v>
      </c>
      <c r="D583" t="s">
        <v>8221</v>
      </c>
      <c r="E583">
        <v>6</v>
      </c>
    </row>
    <row r="584" spans="1:5">
      <c r="A584" t="s">
        <v>8219</v>
      </c>
      <c r="B584">
        <v>149</v>
      </c>
      <c r="D584" t="s">
        <v>8221</v>
      </c>
      <c r="E584">
        <v>6</v>
      </c>
    </row>
    <row r="585" spans="1:5">
      <c r="A585" t="s">
        <v>8219</v>
      </c>
      <c r="B585">
        <v>31</v>
      </c>
      <c r="D585" t="s">
        <v>8221</v>
      </c>
      <c r="E585">
        <v>6</v>
      </c>
    </row>
    <row r="586" spans="1:5">
      <c r="A586" t="s">
        <v>8219</v>
      </c>
      <c r="B586">
        <v>26</v>
      </c>
      <c r="D586" t="s">
        <v>8221</v>
      </c>
      <c r="E586">
        <v>6</v>
      </c>
    </row>
    <row r="587" spans="1:5">
      <c r="A587" t="s">
        <v>8219</v>
      </c>
      <c r="B587">
        <v>172</v>
      </c>
      <c r="D587" t="s">
        <v>8221</v>
      </c>
      <c r="E587">
        <v>6</v>
      </c>
    </row>
    <row r="588" spans="1:5">
      <c r="A588" t="s">
        <v>8219</v>
      </c>
      <c r="B588">
        <v>78</v>
      </c>
      <c r="D588" t="s">
        <v>8221</v>
      </c>
      <c r="E588">
        <v>6</v>
      </c>
    </row>
    <row r="589" spans="1:5">
      <c r="A589" t="s">
        <v>8219</v>
      </c>
      <c r="B589">
        <v>120</v>
      </c>
      <c r="D589" t="s">
        <v>8221</v>
      </c>
      <c r="E589">
        <v>6</v>
      </c>
    </row>
    <row r="590" spans="1:5">
      <c r="A590" t="s">
        <v>8219</v>
      </c>
      <c r="B590">
        <v>227</v>
      </c>
      <c r="D590" t="s">
        <v>8221</v>
      </c>
      <c r="E590">
        <v>6</v>
      </c>
    </row>
    <row r="591" spans="1:5">
      <c r="A591" t="s">
        <v>8219</v>
      </c>
      <c r="B591">
        <v>42</v>
      </c>
      <c r="D591" t="s">
        <v>8221</v>
      </c>
      <c r="E591">
        <v>6</v>
      </c>
    </row>
    <row r="592" spans="1:5">
      <c r="A592" t="s">
        <v>8219</v>
      </c>
      <c r="B592">
        <v>64</v>
      </c>
      <c r="D592" t="s">
        <v>8221</v>
      </c>
      <c r="E592">
        <v>6</v>
      </c>
    </row>
    <row r="593" spans="1:5">
      <c r="A593" t="s">
        <v>8219</v>
      </c>
      <c r="B593">
        <v>121</v>
      </c>
      <c r="D593" t="s">
        <v>8221</v>
      </c>
      <c r="E593">
        <v>6</v>
      </c>
    </row>
    <row r="594" spans="1:5">
      <c r="A594" t="s">
        <v>8219</v>
      </c>
      <c r="B594">
        <v>87</v>
      </c>
      <c r="D594" t="s">
        <v>8221</v>
      </c>
      <c r="E594">
        <v>6</v>
      </c>
    </row>
    <row r="595" spans="1:5">
      <c r="A595" t="s">
        <v>8219</v>
      </c>
      <c r="B595">
        <v>65</v>
      </c>
      <c r="D595" t="s">
        <v>8221</v>
      </c>
      <c r="E595">
        <v>6</v>
      </c>
    </row>
    <row r="596" spans="1:5">
      <c r="A596" t="s">
        <v>8219</v>
      </c>
      <c r="B596">
        <v>49</v>
      </c>
      <c r="D596" t="s">
        <v>8221</v>
      </c>
      <c r="E596">
        <v>6</v>
      </c>
    </row>
    <row r="597" spans="1:5">
      <c r="A597" t="s">
        <v>8219</v>
      </c>
      <c r="B597">
        <v>19</v>
      </c>
      <c r="D597" t="s">
        <v>8221</v>
      </c>
      <c r="E597">
        <v>6</v>
      </c>
    </row>
    <row r="598" spans="1:5">
      <c r="A598" t="s">
        <v>8219</v>
      </c>
      <c r="B598">
        <v>81</v>
      </c>
      <c r="D598" t="s">
        <v>8221</v>
      </c>
      <c r="E598">
        <v>6</v>
      </c>
    </row>
    <row r="599" spans="1:5">
      <c r="A599" t="s">
        <v>8219</v>
      </c>
      <c r="B599">
        <v>264</v>
      </c>
      <c r="D599" t="s">
        <v>8221</v>
      </c>
      <c r="E599">
        <v>6</v>
      </c>
    </row>
    <row r="600" spans="1:5">
      <c r="A600" t="s">
        <v>8219</v>
      </c>
      <c r="B600">
        <v>25</v>
      </c>
      <c r="D600" t="s">
        <v>8221</v>
      </c>
      <c r="E600">
        <v>6</v>
      </c>
    </row>
    <row r="601" spans="1:5">
      <c r="A601" t="s">
        <v>8219</v>
      </c>
      <c r="B601">
        <v>5</v>
      </c>
      <c r="D601" t="s">
        <v>8221</v>
      </c>
      <c r="E601">
        <v>6</v>
      </c>
    </row>
    <row r="602" spans="1:5">
      <c r="A602" t="s">
        <v>8219</v>
      </c>
      <c r="B602">
        <v>144</v>
      </c>
      <c r="D602" t="s">
        <v>8221</v>
      </c>
      <c r="E602">
        <v>6</v>
      </c>
    </row>
    <row r="603" spans="1:5">
      <c r="A603" t="s">
        <v>8219</v>
      </c>
      <c r="B603">
        <v>92</v>
      </c>
      <c r="D603" t="s">
        <v>8221</v>
      </c>
      <c r="E603">
        <v>6</v>
      </c>
    </row>
    <row r="604" spans="1:5">
      <c r="A604" t="s">
        <v>8219</v>
      </c>
      <c r="B604">
        <v>147</v>
      </c>
      <c r="D604" t="s">
        <v>8221</v>
      </c>
      <c r="E604">
        <v>6</v>
      </c>
    </row>
    <row r="605" spans="1:5">
      <c r="A605" t="s">
        <v>8219</v>
      </c>
      <c r="B605">
        <v>90</v>
      </c>
      <c r="D605" t="s">
        <v>8221</v>
      </c>
      <c r="E605">
        <v>6</v>
      </c>
    </row>
    <row r="606" spans="1:5">
      <c r="A606" t="s">
        <v>8219</v>
      </c>
      <c r="B606">
        <v>87</v>
      </c>
      <c r="D606" t="s">
        <v>8221</v>
      </c>
      <c r="E606">
        <v>6</v>
      </c>
    </row>
    <row r="607" spans="1:5">
      <c r="A607" t="s">
        <v>8219</v>
      </c>
      <c r="B607">
        <v>406</v>
      </c>
      <c r="D607" t="s">
        <v>8221</v>
      </c>
      <c r="E607">
        <v>6</v>
      </c>
    </row>
    <row r="608" spans="1:5">
      <c r="A608" t="s">
        <v>8219</v>
      </c>
      <c r="B608">
        <v>20</v>
      </c>
      <c r="D608" t="s">
        <v>8221</v>
      </c>
      <c r="E608">
        <v>6</v>
      </c>
    </row>
    <row r="609" spans="1:5">
      <c r="A609" t="s">
        <v>8219</v>
      </c>
      <c r="B609">
        <v>70</v>
      </c>
      <c r="D609" t="s">
        <v>8221</v>
      </c>
      <c r="E609">
        <v>6</v>
      </c>
    </row>
    <row r="610" spans="1:5">
      <c r="A610" t="s">
        <v>8219</v>
      </c>
      <c r="B610">
        <v>16</v>
      </c>
      <c r="D610" t="s">
        <v>8221</v>
      </c>
      <c r="E610">
        <v>6</v>
      </c>
    </row>
    <row r="611" spans="1:5">
      <c r="A611" t="s">
        <v>8219</v>
      </c>
      <c r="B611">
        <v>52</v>
      </c>
      <c r="D611" t="s">
        <v>8221</v>
      </c>
      <c r="E611">
        <v>6</v>
      </c>
    </row>
    <row r="612" spans="1:5">
      <c r="A612" t="s">
        <v>8219</v>
      </c>
      <c r="B612">
        <v>66</v>
      </c>
      <c r="D612" t="s">
        <v>8221</v>
      </c>
      <c r="E612">
        <v>6</v>
      </c>
    </row>
    <row r="613" spans="1:5">
      <c r="A613" t="s">
        <v>8219</v>
      </c>
      <c r="B613">
        <v>109</v>
      </c>
      <c r="D613" t="s">
        <v>8221</v>
      </c>
      <c r="E613">
        <v>6</v>
      </c>
    </row>
    <row r="614" spans="1:5">
      <c r="A614" t="s">
        <v>8219</v>
      </c>
      <c r="B614">
        <v>168</v>
      </c>
      <c r="D614" t="s">
        <v>8221</v>
      </c>
      <c r="E614">
        <v>6</v>
      </c>
    </row>
    <row r="615" spans="1:5">
      <c r="A615" t="s">
        <v>8219</v>
      </c>
      <c r="B615">
        <v>31</v>
      </c>
      <c r="D615" t="s">
        <v>8221</v>
      </c>
      <c r="E615">
        <v>6</v>
      </c>
    </row>
    <row r="616" spans="1:5">
      <c r="A616" t="s">
        <v>8219</v>
      </c>
      <c r="B616">
        <v>133</v>
      </c>
      <c r="D616" t="s">
        <v>8221</v>
      </c>
      <c r="E616">
        <v>6</v>
      </c>
    </row>
    <row r="617" spans="1:5">
      <c r="A617" t="s">
        <v>8219</v>
      </c>
      <c r="B617">
        <v>151</v>
      </c>
      <c r="D617" t="s">
        <v>8221</v>
      </c>
      <c r="E617">
        <v>6</v>
      </c>
    </row>
    <row r="618" spans="1:5">
      <c r="A618" t="s">
        <v>8219</v>
      </c>
      <c r="B618">
        <v>5</v>
      </c>
      <c r="D618" t="s">
        <v>8221</v>
      </c>
      <c r="E618">
        <v>6</v>
      </c>
    </row>
    <row r="619" spans="1:5">
      <c r="A619" t="s">
        <v>8219</v>
      </c>
      <c r="B619">
        <v>73</v>
      </c>
      <c r="D619" t="s">
        <v>8221</v>
      </c>
      <c r="E619">
        <v>6</v>
      </c>
    </row>
    <row r="620" spans="1:5">
      <c r="A620" t="s">
        <v>8219</v>
      </c>
      <c r="B620">
        <v>148</v>
      </c>
      <c r="D620" t="s">
        <v>8221</v>
      </c>
      <c r="E620">
        <v>6</v>
      </c>
    </row>
    <row r="621" spans="1:5">
      <c r="A621" t="s">
        <v>8219</v>
      </c>
      <c r="B621">
        <v>93</v>
      </c>
      <c r="D621" t="s">
        <v>8221</v>
      </c>
      <c r="E621">
        <v>6</v>
      </c>
    </row>
    <row r="622" spans="1:5">
      <c r="A622" t="s">
        <v>8219</v>
      </c>
      <c r="B622">
        <v>63</v>
      </c>
      <c r="D622" t="s">
        <v>8221</v>
      </c>
      <c r="E622">
        <v>5</v>
      </c>
    </row>
    <row r="623" spans="1:5">
      <c r="A623" t="s">
        <v>8219</v>
      </c>
      <c r="B623">
        <v>134</v>
      </c>
      <c r="D623" t="s">
        <v>8221</v>
      </c>
      <c r="E623">
        <v>5</v>
      </c>
    </row>
    <row r="624" spans="1:5">
      <c r="A624" t="s">
        <v>8219</v>
      </c>
      <c r="B624">
        <v>14</v>
      </c>
      <c r="D624" t="s">
        <v>8221</v>
      </c>
      <c r="E624">
        <v>5</v>
      </c>
    </row>
    <row r="625" spans="1:5">
      <c r="A625" t="s">
        <v>8219</v>
      </c>
      <c r="B625">
        <v>78</v>
      </c>
      <c r="D625" t="s">
        <v>8221</v>
      </c>
      <c r="E625">
        <v>5</v>
      </c>
    </row>
    <row r="626" spans="1:5">
      <c r="A626" t="s">
        <v>8219</v>
      </c>
      <c r="B626">
        <v>112</v>
      </c>
      <c r="D626" t="s">
        <v>8221</v>
      </c>
      <c r="E626">
        <v>5</v>
      </c>
    </row>
    <row r="627" spans="1:5">
      <c r="A627" t="s">
        <v>8219</v>
      </c>
      <c r="B627">
        <v>34</v>
      </c>
      <c r="D627" t="s">
        <v>8221</v>
      </c>
      <c r="E627">
        <v>5</v>
      </c>
    </row>
    <row r="628" spans="1:5">
      <c r="A628" t="s">
        <v>8219</v>
      </c>
      <c r="B628">
        <v>19</v>
      </c>
      <c r="D628" t="s">
        <v>8221</v>
      </c>
      <c r="E628">
        <v>5</v>
      </c>
    </row>
    <row r="629" spans="1:5">
      <c r="A629" t="s">
        <v>8219</v>
      </c>
      <c r="B629">
        <v>13</v>
      </c>
      <c r="D629" t="s">
        <v>8221</v>
      </c>
      <c r="E629">
        <v>5</v>
      </c>
    </row>
    <row r="630" spans="1:5">
      <c r="A630" t="s">
        <v>8219</v>
      </c>
      <c r="B630">
        <v>104</v>
      </c>
      <c r="D630" t="s">
        <v>8221</v>
      </c>
      <c r="E630">
        <v>5</v>
      </c>
    </row>
    <row r="631" spans="1:5">
      <c r="A631" t="s">
        <v>8219</v>
      </c>
      <c r="B631">
        <v>52</v>
      </c>
      <c r="D631" t="s">
        <v>8221</v>
      </c>
      <c r="E631">
        <v>5</v>
      </c>
    </row>
    <row r="632" spans="1:5">
      <c r="A632" t="s">
        <v>8219</v>
      </c>
      <c r="B632">
        <v>17</v>
      </c>
      <c r="D632" t="s">
        <v>8221</v>
      </c>
      <c r="E632">
        <v>5</v>
      </c>
    </row>
    <row r="633" spans="1:5">
      <c r="A633" t="s">
        <v>8219</v>
      </c>
      <c r="B633">
        <v>82</v>
      </c>
      <c r="D633" t="s">
        <v>8221</v>
      </c>
      <c r="E633">
        <v>5</v>
      </c>
    </row>
    <row r="634" spans="1:5">
      <c r="A634" t="s">
        <v>8219</v>
      </c>
      <c r="B634">
        <v>73</v>
      </c>
      <c r="D634" t="s">
        <v>8221</v>
      </c>
      <c r="E634">
        <v>5</v>
      </c>
    </row>
    <row r="635" spans="1:5">
      <c r="A635" t="s">
        <v>8219</v>
      </c>
      <c r="B635">
        <v>158</v>
      </c>
      <c r="D635" t="s">
        <v>8221</v>
      </c>
      <c r="E635">
        <v>5</v>
      </c>
    </row>
    <row r="636" spans="1:5">
      <c r="A636" t="s">
        <v>8219</v>
      </c>
      <c r="B636">
        <v>65</v>
      </c>
      <c r="D636" t="s">
        <v>8221</v>
      </c>
      <c r="E636">
        <v>5</v>
      </c>
    </row>
    <row r="637" spans="1:5">
      <c r="A637" t="s">
        <v>8219</v>
      </c>
      <c r="B637">
        <v>184</v>
      </c>
      <c r="D637" t="s">
        <v>8221</v>
      </c>
      <c r="E637">
        <v>5</v>
      </c>
    </row>
    <row r="638" spans="1:5">
      <c r="A638" t="s">
        <v>8219</v>
      </c>
      <c r="B638">
        <v>34</v>
      </c>
      <c r="D638" t="s">
        <v>8221</v>
      </c>
      <c r="E638">
        <v>5</v>
      </c>
    </row>
    <row r="639" spans="1:5">
      <c r="A639" t="s">
        <v>8219</v>
      </c>
      <c r="B639">
        <v>240</v>
      </c>
      <c r="D639" t="s">
        <v>8221</v>
      </c>
      <c r="E639">
        <v>5</v>
      </c>
    </row>
    <row r="640" spans="1:5">
      <c r="A640" t="s">
        <v>8219</v>
      </c>
      <c r="B640">
        <v>113</v>
      </c>
      <c r="D640" t="s">
        <v>8221</v>
      </c>
      <c r="E640">
        <v>5</v>
      </c>
    </row>
    <row r="641" spans="1:5">
      <c r="A641" t="s">
        <v>8219</v>
      </c>
      <c r="B641">
        <v>66</v>
      </c>
      <c r="D641" t="s">
        <v>8221</v>
      </c>
      <c r="E641">
        <v>5</v>
      </c>
    </row>
    <row r="642" spans="1:5">
      <c r="A642" t="s">
        <v>8219</v>
      </c>
      <c r="B642">
        <v>340</v>
      </c>
      <c r="D642" t="s">
        <v>8221</v>
      </c>
      <c r="E642">
        <v>5</v>
      </c>
    </row>
    <row r="643" spans="1:5">
      <c r="A643" t="s">
        <v>8219</v>
      </c>
      <c r="B643">
        <v>150</v>
      </c>
      <c r="D643" t="s">
        <v>8221</v>
      </c>
      <c r="E643">
        <v>5</v>
      </c>
    </row>
    <row r="644" spans="1:5">
      <c r="A644" t="s">
        <v>8219</v>
      </c>
      <c r="B644">
        <v>25</v>
      </c>
      <c r="D644" t="s">
        <v>8221</v>
      </c>
      <c r="E644">
        <v>5</v>
      </c>
    </row>
    <row r="645" spans="1:5">
      <c r="A645" t="s">
        <v>8219</v>
      </c>
      <c r="B645">
        <v>234</v>
      </c>
      <c r="D645" t="s">
        <v>8221</v>
      </c>
      <c r="E645">
        <v>5</v>
      </c>
    </row>
    <row r="646" spans="1:5">
      <c r="A646" t="s">
        <v>8219</v>
      </c>
      <c r="B646">
        <v>2602</v>
      </c>
      <c r="D646" t="s">
        <v>8221</v>
      </c>
      <c r="E646">
        <v>5</v>
      </c>
    </row>
    <row r="647" spans="1:5">
      <c r="A647" t="s">
        <v>8219</v>
      </c>
      <c r="B647">
        <v>248</v>
      </c>
      <c r="D647" t="s">
        <v>8221</v>
      </c>
      <c r="E647">
        <v>5</v>
      </c>
    </row>
    <row r="648" spans="1:5">
      <c r="A648" t="s">
        <v>8219</v>
      </c>
      <c r="B648">
        <v>600</v>
      </c>
      <c r="D648" t="s">
        <v>8221</v>
      </c>
      <c r="E648">
        <v>5</v>
      </c>
    </row>
    <row r="649" spans="1:5">
      <c r="A649" t="s">
        <v>8219</v>
      </c>
      <c r="B649">
        <v>293</v>
      </c>
      <c r="D649" t="s">
        <v>8221</v>
      </c>
      <c r="E649">
        <v>5</v>
      </c>
    </row>
    <row r="650" spans="1:5">
      <c r="A650" t="s">
        <v>8219</v>
      </c>
      <c r="B650">
        <v>321</v>
      </c>
      <c r="D650" t="s">
        <v>8221</v>
      </c>
      <c r="E650">
        <v>5</v>
      </c>
    </row>
    <row r="651" spans="1:5">
      <c r="A651" t="s">
        <v>8219</v>
      </c>
      <c r="B651">
        <v>81</v>
      </c>
      <c r="D651" t="s">
        <v>8221</v>
      </c>
      <c r="E651">
        <v>5</v>
      </c>
    </row>
    <row r="652" spans="1:5">
      <c r="A652" t="s">
        <v>8219</v>
      </c>
      <c r="B652">
        <v>343</v>
      </c>
      <c r="D652" t="s">
        <v>8221</v>
      </c>
      <c r="E652">
        <v>5</v>
      </c>
    </row>
    <row r="653" spans="1:5">
      <c r="A653" t="s">
        <v>8219</v>
      </c>
      <c r="B653">
        <v>336</v>
      </c>
      <c r="D653" t="s">
        <v>8221</v>
      </c>
      <c r="E653">
        <v>5</v>
      </c>
    </row>
    <row r="654" spans="1:5">
      <c r="A654" t="s">
        <v>8219</v>
      </c>
      <c r="B654">
        <v>47</v>
      </c>
      <c r="D654" t="s">
        <v>8221</v>
      </c>
      <c r="E654">
        <v>5</v>
      </c>
    </row>
    <row r="655" spans="1:5">
      <c r="A655" t="s">
        <v>8219</v>
      </c>
      <c r="B655">
        <v>76</v>
      </c>
      <c r="D655" t="s">
        <v>8221</v>
      </c>
      <c r="E655">
        <v>5</v>
      </c>
    </row>
    <row r="656" spans="1:5">
      <c r="A656" t="s">
        <v>8219</v>
      </c>
      <c r="B656">
        <v>441</v>
      </c>
      <c r="D656" t="s">
        <v>8221</v>
      </c>
      <c r="E656">
        <v>5</v>
      </c>
    </row>
    <row r="657" spans="1:5">
      <c r="A657" t="s">
        <v>8219</v>
      </c>
      <c r="B657">
        <v>916</v>
      </c>
      <c r="D657" t="s">
        <v>8221</v>
      </c>
      <c r="E657">
        <v>5</v>
      </c>
    </row>
    <row r="658" spans="1:5">
      <c r="A658" t="s">
        <v>8219</v>
      </c>
      <c r="B658">
        <v>369</v>
      </c>
      <c r="D658" t="s">
        <v>8221</v>
      </c>
      <c r="E658">
        <v>5</v>
      </c>
    </row>
    <row r="659" spans="1:5">
      <c r="A659" t="s">
        <v>8219</v>
      </c>
      <c r="B659">
        <v>20242</v>
      </c>
      <c r="D659" t="s">
        <v>8221</v>
      </c>
      <c r="E659">
        <v>5</v>
      </c>
    </row>
    <row r="660" spans="1:5">
      <c r="A660" t="s">
        <v>8219</v>
      </c>
      <c r="B660">
        <v>71</v>
      </c>
      <c r="D660" t="s">
        <v>8221</v>
      </c>
      <c r="E660">
        <v>5</v>
      </c>
    </row>
    <row r="661" spans="1:5">
      <c r="A661" t="s">
        <v>8219</v>
      </c>
      <c r="B661">
        <v>635</v>
      </c>
      <c r="D661" t="s">
        <v>8221</v>
      </c>
      <c r="E661">
        <v>5</v>
      </c>
    </row>
    <row r="662" spans="1:5">
      <c r="A662" t="s">
        <v>8219</v>
      </c>
      <c r="B662">
        <v>885</v>
      </c>
      <c r="D662" t="s">
        <v>8221</v>
      </c>
      <c r="E662">
        <v>5</v>
      </c>
    </row>
    <row r="663" spans="1:5">
      <c r="A663" t="s">
        <v>8219</v>
      </c>
      <c r="B663">
        <v>329</v>
      </c>
      <c r="D663" t="s">
        <v>8221</v>
      </c>
      <c r="E663">
        <v>5</v>
      </c>
    </row>
    <row r="664" spans="1:5">
      <c r="A664" t="s">
        <v>8219</v>
      </c>
      <c r="B664">
        <v>71</v>
      </c>
      <c r="D664" t="s">
        <v>8221</v>
      </c>
      <c r="E664">
        <v>5</v>
      </c>
    </row>
    <row r="665" spans="1:5">
      <c r="A665" t="s">
        <v>8219</v>
      </c>
      <c r="B665">
        <v>269</v>
      </c>
      <c r="D665" t="s">
        <v>8221</v>
      </c>
      <c r="E665">
        <v>5</v>
      </c>
    </row>
    <row r="666" spans="1:5">
      <c r="A666" t="s">
        <v>8219</v>
      </c>
      <c r="B666">
        <v>345</v>
      </c>
      <c r="D666" t="s">
        <v>8221</v>
      </c>
      <c r="E666">
        <v>5</v>
      </c>
    </row>
    <row r="667" spans="1:5">
      <c r="A667" t="s">
        <v>8219</v>
      </c>
      <c r="B667">
        <v>43</v>
      </c>
      <c r="D667" t="s">
        <v>8221</v>
      </c>
      <c r="E667">
        <v>5</v>
      </c>
    </row>
    <row r="668" spans="1:5">
      <c r="A668" t="s">
        <v>8219</v>
      </c>
      <c r="B668">
        <v>33</v>
      </c>
      <c r="D668" t="s">
        <v>8221</v>
      </c>
      <c r="E668">
        <v>5</v>
      </c>
    </row>
    <row r="669" spans="1:5">
      <c r="A669" t="s">
        <v>8219</v>
      </c>
      <c r="B669">
        <v>211</v>
      </c>
      <c r="D669" t="s">
        <v>8221</v>
      </c>
      <c r="E669">
        <v>5</v>
      </c>
    </row>
    <row r="670" spans="1:5">
      <c r="A670" t="s">
        <v>8219</v>
      </c>
      <c r="B670">
        <v>196</v>
      </c>
      <c r="D670" t="s">
        <v>8221</v>
      </c>
      <c r="E670">
        <v>5</v>
      </c>
    </row>
    <row r="671" spans="1:5">
      <c r="A671" t="s">
        <v>8219</v>
      </c>
      <c r="B671">
        <v>405</v>
      </c>
      <c r="D671" t="s">
        <v>8221</v>
      </c>
      <c r="E671">
        <v>5</v>
      </c>
    </row>
    <row r="672" spans="1:5">
      <c r="A672" t="s">
        <v>8219</v>
      </c>
      <c r="B672">
        <v>206</v>
      </c>
      <c r="D672" t="s">
        <v>8221</v>
      </c>
      <c r="E672">
        <v>5</v>
      </c>
    </row>
    <row r="673" spans="1:5">
      <c r="A673" t="s">
        <v>8219</v>
      </c>
      <c r="B673">
        <v>335</v>
      </c>
      <c r="D673" t="s">
        <v>8221</v>
      </c>
      <c r="E673">
        <v>5</v>
      </c>
    </row>
    <row r="674" spans="1:5">
      <c r="A674" t="s">
        <v>8219</v>
      </c>
      <c r="B674">
        <v>215</v>
      </c>
      <c r="D674" t="s">
        <v>8221</v>
      </c>
      <c r="E674">
        <v>5</v>
      </c>
    </row>
    <row r="675" spans="1:5">
      <c r="A675" t="s">
        <v>8219</v>
      </c>
      <c r="B675">
        <v>176</v>
      </c>
      <c r="D675" t="s">
        <v>8221</v>
      </c>
      <c r="E675">
        <v>5</v>
      </c>
    </row>
    <row r="676" spans="1:5">
      <c r="A676" t="s">
        <v>8219</v>
      </c>
      <c r="B676">
        <v>555</v>
      </c>
      <c r="D676" t="s">
        <v>8221</v>
      </c>
      <c r="E676">
        <v>5</v>
      </c>
    </row>
    <row r="677" spans="1:5">
      <c r="A677" t="s">
        <v>8219</v>
      </c>
      <c r="B677">
        <v>116</v>
      </c>
      <c r="D677" t="s">
        <v>8221</v>
      </c>
      <c r="E677">
        <v>5</v>
      </c>
    </row>
    <row r="678" spans="1:5">
      <c r="A678" t="s">
        <v>8219</v>
      </c>
      <c r="B678">
        <v>615</v>
      </c>
      <c r="D678" t="s">
        <v>8221</v>
      </c>
      <c r="E678">
        <v>5</v>
      </c>
    </row>
    <row r="679" spans="1:5">
      <c r="A679" t="s">
        <v>8219</v>
      </c>
      <c r="B679">
        <v>236</v>
      </c>
      <c r="D679" t="s">
        <v>8221</v>
      </c>
      <c r="E679">
        <v>5</v>
      </c>
    </row>
    <row r="680" spans="1:5">
      <c r="A680" t="s">
        <v>8219</v>
      </c>
      <c r="B680">
        <v>145</v>
      </c>
      <c r="D680" t="s">
        <v>8221</v>
      </c>
      <c r="E680">
        <v>5</v>
      </c>
    </row>
    <row r="681" spans="1:5">
      <c r="A681" t="s">
        <v>8219</v>
      </c>
      <c r="B681">
        <v>167</v>
      </c>
      <c r="D681" t="s">
        <v>8221</v>
      </c>
      <c r="E681">
        <v>5</v>
      </c>
    </row>
    <row r="682" spans="1:5">
      <c r="A682" t="s">
        <v>8219</v>
      </c>
      <c r="B682">
        <v>235</v>
      </c>
      <c r="D682" t="s">
        <v>8221</v>
      </c>
      <c r="E682">
        <v>5</v>
      </c>
    </row>
    <row r="683" spans="1:5">
      <c r="A683" t="s">
        <v>8219</v>
      </c>
      <c r="B683">
        <v>452</v>
      </c>
      <c r="D683" t="s">
        <v>8221</v>
      </c>
      <c r="E683">
        <v>4</v>
      </c>
    </row>
    <row r="684" spans="1:5">
      <c r="A684" t="s">
        <v>8219</v>
      </c>
      <c r="B684">
        <v>241</v>
      </c>
      <c r="D684" t="s">
        <v>8221</v>
      </c>
      <c r="E684">
        <v>4</v>
      </c>
    </row>
    <row r="685" spans="1:5">
      <c r="A685" t="s">
        <v>8219</v>
      </c>
      <c r="B685">
        <v>28</v>
      </c>
      <c r="D685" t="s">
        <v>8221</v>
      </c>
      <c r="E685">
        <v>4</v>
      </c>
    </row>
    <row r="686" spans="1:5">
      <c r="A686" t="s">
        <v>8219</v>
      </c>
      <c r="B686">
        <v>140</v>
      </c>
      <c r="D686" t="s">
        <v>8221</v>
      </c>
      <c r="E686">
        <v>4</v>
      </c>
    </row>
    <row r="687" spans="1:5">
      <c r="A687" t="s">
        <v>8219</v>
      </c>
      <c r="B687">
        <v>280</v>
      </c>
      <c r="D687" t="s">
        <v>8221</v>
      </c>
      <c r="E687">
        <v>4</v>
      </c>
    </row>
    <row r="688" spans="1:5">
      <c r="A688" t="s">
        <v>8219</v>
      </c>
      <c r="B688">
        <v>70</v>
      </c>
      <c r="D688" t="s">
        <v>8221</v>
      </c>
      <c r="E688">
        <v>4</v>
      </c>
    </row>
    <row r="689" spans="1:5">
      <c r="A689" t="s">
        <v>8219</v>
      </c>
      <c r="B689">
        <v>160</v>
      </c>
      <c r="D689" t="s">
        <v>8221</v>
      </c>
      <c r="E689">
        <v>4</v>
      </c>
    </row>
    <row r="690" spans="1:5">
      <c r="A690" t="s">
        <v>8219</v>
      </c>
      <c r="B690">
        <v>141</v>
      </c>
      <c r="D690" t="s">
        <v>8221</v>
      </c>
      <c r="E690">
        <v>4</v>
      </c>
    </row>
    <row r="691" spans="1:5">
      <c r="A691" t="s">
        <v>8219</v>
      </c>
      <c r="B691">
        <v>874</v>
      </c>
      <c r="D691" t="s">
        <v>8221</v>
      </c>
      <c r="E691">
        <v>4</v>
      </c>
    </row>
    <row r="692" spans="1:5">
      <c r="A692" t="s">
        <v>8219</v>
      </c>
      <c r="B692">
        <v>73</v>
      </c>
      <c r="D692" t="s">
        <v>8221</v>
      </c>
      <c r="E692">
        <v>4</v>
      </c>
    </row>
    <row r="693" spans="1:5">
      <c r="A693" t="s">
        <v>8219</v>
      </c>
      <c r="B693">
        <v>294</v>
      </c>
      <c r="D693" t="s">
        <v>8221</v>
      </c>
      <c r="E693">
        <v>4</v>
      </c>
    </row>
    <row r="694" spans="1:5">
      <c r="A694" t="s">
        <v>8219</v>
      </c>
      <c r="B694">
        <v>740</v>
      </c>
      <c r="D694" t="s">
        <v>8221</v>
      </c>
      <c r="E694">
        <v>4</v>
      </c>
    </row>
    <row r="695" spans="1:5">
      <c r="A695" t="s">
        <v>8219</v>
      </c>
      <c r="B695">
        <v>369</v>
      </c>
      <c r="D695" t="s">
        <v>8221</v>
      </c>
      <c r="E695">
        <v>4</v>
      </c>
    </row>
    <row r="696" spans="1:5">
      <c r="A696" t="s">
        <v>8219</v>
      </c>
      <c r="B696">
        <v>110</v>
      </c>
      <c r="D696" t="s">
        <v>8221</v>
      </c>
      <c r="E696">
        <v>4</v>
      </c>
    </row>
    <row r="697" spans="1:5">
      <c r="A697" t="s">
        <v>8219</v>
      </c>
      <c r="B697">
        <v>455</v>
      </c>
      <c r="D697" t="s">
        <v>8221</v>
      </c>
      <c r="E697">
        <v>4</v>
      </c>
    </row>
    <row r="698" spans="1:5">
      <c r="A698" t="s">
        <v>8219</v>
      </c>
      <c r="B698">
        <v>224</v>
      </c>
      <c r="D698" t="s">
        <v>8221</v>
      </c>
      <c r="E698">
        <v>4</v>
      </c>
    </row>
    <row r="699" spans="1:5">
      <c r="A699" t="s">
        <v>8219</v>
      </c>
      <c r="B699">
        <v>46</v>
      </c>
      <c r="D699" t="s">
        <v>8221</v>
      </c>
      <c r="E699">
        <v>4</v>
      </c>
    </row>
    <row r="700" spans="1:5">
      <c r="A700" t="s">
        <v>8219</v>
      </c>
      <c r="B700">
        <v>284</v>
      </c>
      <c r="D700" t="s">
        <v>8221</v>
      </c>
      <c r="E700">
        <v>4</v>
      </c>
    </row>
    <row r="701" spans="1:5">
      <c r="A701" t="s">
        <v>8219</v>
      </c>
      <c r="B701">
        <v>98</v>
      </c>
      <c r="D701" t="s">
        <v>8221</v>
      </c>
      <c r="E701">
        <v>4</v>
      </c>
    </row>
    <row r="702" spans="1:5">
      <c r="A702" t="s">
        <v>8219</v>
      </c>
      <c r="B702">
        <v>56</v>
      </c>
      <c r="D702" t="s">
        <v>8221</v>
      </c>
      <c r="E702">
        <v>4</v>
      </c>
    </row>
    <row r="703" spans="1:5">
      <c r="A703" t="s">
        <v>8219</v>
      </c>
      <c r="B703">
        <v>32</v>
      </c>
      <c r="D703" t="s">
        <v>8221</v>
      </c>
      <c r="E703">
        <v>4</v>
      </c>
    </row>
    <row r="704" spans="1:5">
      <c r="A704" t="s">
        <v>8219</v>
      </c>
      <c r="B704">
        <v>30</v>
      </c>
      <c r="D704" t="s">
        <v>8221</v>
      </c>
      <c r="E704">
        <v>4</v>
      </c>
    </row>
    <row r="705" spans="1:5">
      <c r="A705" t="s">
        <v>8219</v>
      </c>
      <c r="B705">
        <v>70</v>
      </c>
      <c r="D705" t="s">
        <v>8221</v>
      </c>
      <c r="E705">
        <v>4</v>
      </c>
    </row>
    <row r="706" spans="1:5">
      <c r="A706" t="s">
        <v>8219</v>
      </c>
      <c r="B706">
        <v>44</v>
      </c>
      <c r="D706" t="s">
        <v>8221</v>
      </c>
      <c r="E706">
        <v>4</v>
      </c>
    </row>
    <row r="707" spans="1:5">
      <c r="A707" t="s">
        <v>8219</v>
      </c>
      <c r="B707">
        <v>92</v>
      </c>
      <c r="D707" t="s">
        <v>8221</v>
      </c>
      <c r="E707">
        <v>4</v>
      </c>
    </row>
    <row r="708" spans="1:5">
      <c r="A708" t="s">
        <v>8219</v>
      </c>
      <c r="B708">
        <v>205</v>
      </c>
      <c r="D708" t="s">
        <v>8221</v>
      </c>
      <c r="E708">
        <v>4</v>
      </c>
    </row>
    <row r="709" spans="1:5">
      <c r="A709" t="s">
        <v>8219</v>
      </c>
      <c r="B709">
        <v>23</v>
      </c>
      <c r="D709" t="s">
        <v>8221</v>
      </c>
      <c r="E709">
        <v>4</v>
      </c>
    </row>
    <row r="710" spans="1:5">
      <c r="A710" t="s">
        <v>8219</v>
      </c>
      <c r="B710">
        <v>4</v>
      </c>
      <c r="D710" t="s">
        <v>8221</v>
      </c>
      <c r="E710">
        <v>4</v>
      </c>
    </row>
    <row r="711" spans="1:5">
      <c r="A711" t="s">
        <v>8219</v>
      </c>
      <c r="B711">
        <v>112</v>
      </c>
      <c r="D711" t="s">
        <v>8221</v>
      </c>
      <c r="E711">
        <v>4</v>
      </c>
    </row>
    <row r="712" spans="1:5">
      <c r="A712" t="s">
        <v>8219</v>
      </c>
      <c r="B712">
        <v>27</v>
      </c>
      <c r="D712" t="s">
        <v>8221</v>
      </c>
      <c r="E712">
        <v>4</v>
      </c>
    </row>
    <row r="713" spans="1:5">
      <c r="A713" t="s">
        <v>8219</v>
      </c>
      <c r="B713">
        <v>11</v>
      </c>
      <c r="D713" t="s">
        <v>8221</v>
      </c>
      <c r="E713">
        <v>4</v>
      </c>
    </row>
    <row r="714" spans="1:5">
      <c r="A714" t="s">
        <v>8219</v>
      </c>
      <c r="B714">
        <v>26</v>
      </c>
      <c r="D714" t="s">
        <v>8221</v>
      </c>
      <c r="E714">
        <v>4</v>
      </c>
    </row>
    <row r="715" spans="1:5">
      <c r="A715" t="s">
        <v>8219</v>
      </c>
      <c r="B715">
        <v>77</v>
      </c>
      <c r="D715" t="s">
        <v>8221</v>
      </c>
      <c r="E715">
        <v>4</v>
      </c>
    </row>
    <row r="716" spans="1:5">
      <c r="A716" t="s">
        <v>8219</v>
      </c>
      <c r="B716">
        <v>136</v>
      </c>
      <c r="D716" t="s">
        <v>8221</v>
      </c>
      <c r="E716">
        <v>4</v>
      </c>
    </row>
    <row r="717" spans="1:5">
      <c r="A717" t="s">
        <v>8219</v>
      </c>
      <c r="B717">
        <v>157</v>
      </c>
      <c r="D717" t="s">
        <v>8221</v>
      </c>
      <c r="E717">
        <v>4</v>
      </c>
    </row>
    <row r="718" spans="1:5">
      <c r="A718" t="s">
        <v>8219</v>
      </c>
      <c r="B718">
        <v>158</v>
      </c>
      <c r="D718" t="s">
        <v>8221</v>
      </c>
      <c r="E718">
        <v>4</v>
      </c>
    </row>
    <row r="719" spans="1:5">
      <c r="A719" t="s">
        <v>8219</v>
      </c>
      <c r="B719">
        <v>27</v>
      </c>
      <c r="D719" t="s">
        <v>8221</v>
      </c>
      <c r="E719">
        <v>4</v>
      </c>
    </row>
    <row r="720" spans="1:5">
      <c r="A720" t="s">
        <v>8219</v>
      </c>
      <c r="B720">
        <v>23</v>
      </c>
      <c r="D720" t="s">
        <v>8221</v>
      </c>
      <c r="E720">
        <v>4</v>
      </c>
    </row>
    <row r="721" spans="1:5">
      <c r="A721" t="s">
        <v>8219</v>
      </c>
      <c r="B721">
        <v>17</v>
      </c>
      <c r="D721" t="s">
        <v>8221</v>
      </c>
      <c r="E721">
        <v>4</v>
      </c>
    </row>
    <row r="722" spans="1:5">
      <c r="A722" t="s">
        <v>8219</v>
      </c>
      <c r="B722">
        <v>37</v>
      </c>
      <c r="D722" t="s">
        <v>8221</v>
      </c>
      <c r="E722">
        <v>4</v>
      </c>
    </row>
    <row r="723" spans="1:5">
      <c r="A723" t="s">
        <v>8219</v>
      </c>
      <c r="B723">
        <v>65</v>
      </c>
      <c r="D723" t="s">
        <v>8221</v>
      </c>
      <c r="E723">
        <v>4</v>
      </c>
    </row>
    <row r="724" spans="1:5">
      <c r="A724" t="s">
        <v>8219</v>
      </c>
      <c r="B724">
        <v>18</v>
      </c>
      <c r="D724" t="s">
        <v>8221</v>
      </c>
      <c r="E724">
        <v>4</v>
      </c>
    </row>
    <row r="725" spans="1:5">
      <c r="A725" t="s">
        <v>8219</v>
      </c>
      <c r="B725">
        <v>25</v>
      </c>
      <c r="D725" t="s">
        <v>8221</v>
      </c>
      <c r="E725">
        <v>4</v>
      </c>
    </row>
    <row r="726" spans="1:5">
      <c r="A726" t="s">
        <v>8219</v>
      </c>
      <c r="B726">
        <v>104</v>
      </c>
      <c r="D726" t="s">
        <v>8221</v>
      </c>
      <c r="E726">
        <v>4</v>
      </c>
    </row>
    <row r="727" spans="1:5">
      <c r="A727" t="s">
        <v>8219</v>
      </c>
      <c r="B727">
        <v>108</v>
      </c>
      <c r="D727" t="s">
        <v>8221</v>
      </c>
      <c r="E727">
        <v>4</v>
      </c>
    </row>
    <row r="728" spans="1:5">
      <c r="A728" t="s">
        <v>8219</v>
      </c>
      <c r="B728">
        <v>38</v>
      </c>
      <c r="D728" t="s">
        <v>8221</v>
      </c>
      <c r="E728">
        <v>4</v>
      </c>
    </row>
    <row r="729" spans="1:5">
      <c r="A729" t="s">
        <v>8219</v>
      </c>
      <c r="B729">
        <v>88</v>
      </c>
      <c r="D729" t="s">
        <v>8221</v>
      </c>
      <c r="E729">
        <v>4</v>
      </c>
    </row>
    <row r="730" spans="1:5">
      <c r="A730" t="s">
        <v>8219</v>
      </c>
      <c r="B730">
        <v>82</v>
      </c>
      <c r="D730" t="s">
        <v>8221</v>
      </c>
      <c r="E730">
        <v>4</v>
      </c>
    </row>
    <row r="731" spans="1:5">
      <c r="A731" t="s">
        <v>8219</v>
      </c>
      <c r="B731">
        <v>126</v>
      </c>
      <c r="D731" t="s">
        <v>8221</v>
      </c>
      <c r="E731">
        <v>4</v>
      </c>
    </row>
    <row r="732" spans="1:5">
      <c r="A732" t="s">
        <v>8219</v>
      </c>
      <c r="B732">
        <v>133</v>
      </c>
      <c r="D732" t="s">
        <v>8221</v>
      </c>
      <c r="E732">
        <v>4</v>
      </c>
    </row>
    <row r="733" spans="1:5">
      <c r="A733" t="s">
        <v>8219</v>
      </c>
      <c r="B733">
        <v>47</v>
      </c>
      <c r="D733" t="s">
        <v>8221</v>
      </c>
      <c r="E733">
        <v>4</v>
      </c>
    </row>
    <row r="734" spans="1:5">
      <c r="A734" t="s">
        <v>8219</v>
      </c>
      <c r="B734">
        <v>58</v>
      </c>
      <c r="D734" t="s">
        <v>8221</v>
      </c>
      <c r="E734">
        <v>4</v>
      </c>
    </row>
    <row r="735" spans="1:5">
      <c r="A735" t="s">
        <v>8219</v>
      </c>
      <c r="B735">
        <v>32</v>
      </c>
      <c r="D735" t="s">
        <v>8221</v>
      </c>
      <c r="E735">
        <v>4</v>
      </c>
    </row>
    <row r="736" spans="1:5">
      <c r="A736" t="s">
        <v>8219</v>
      </c>
      <c r="B736">
        <v>37</v>
      </c>
      <c r="D736" t="s">
        <v>8221</v>
      </c>
      <c r="E736">
        <v>4</v>
      </c>
    </row>
    <row r="737" spans="1:5">
      <c r="A737" t="s">
        <v>8219</v>
      </c>
      <c r="B737">
        <v>87</v>
      </c>
      <c r="D737" t="s">
        <v>8221</v>
      </c>
      <c r="E737">
        <v>4</v>
      </c>
    </row>
    <row r="738" spans="1:5">
      <c r="A738" t="s">
        <v>8219</v>
      </c>
      <c r="B738">
        <v>15</v>
      </c>
      <c r="D738" t="s">
        <v>8221</v>
      </c>
      <c r="E738">
        <v>4</v>
      </c>
    </row>
    <row r="739" spans="1:5">
      <c r="A739" t="s">
        <v>8219</v>
      </c>
      <c r="B739">
        <v>27</v>
      </c>
      <c r="D739" t="s">
        <v>8221</v>
      </c>
      <c r="E739">
        <v>4</v>
      </c>
    </row>
    <row r="740" spans="1:5">
      <c r="A740" t="s">
        <v>8219</v>
      </c>
      <c r="B740">
        <v>19</v>
      </c>
      <c r="D740" t="s">
        <v>8221</v>
      </c>
      <c r="E740">
        <v>4</v>
      </c>
    </row>
    <row r="741" spans="1:5">
      <c r="A741" t="s">
        <v>8219</v>
      </c>
      <c r="B741">
        <v>17</v>
      </c>
      <c r="D741" t="s">
        <v>8221</v>
      </c>
      <c r="E741">
        <v>4</v>
      </c>
    </row>
    <row r="742" spans="1:5">
      <c r="A742" t="s">
        <v>8219</v>
      </c>
      <c r="B742">
        <v>26</v>
      </c>
      <c r="D742" t="s">
        <v>8221</v>
      </c>
      <c r="E742">
        <v>4</v>
      </c>
    </row>
    <row r="743" spans="1:5">
      <c r="A743" t="s">
        <v>8219</v>
      </c>
      <c r="B743">
        <v>28</v>
      </c>
      <c r="D743" t="s">
        <v>8221</v>
      </c>
      <c r="E743">
        <v>4</v>
      </c>
    </row>
    <row r="744" spans="1:5">
      <c r="A744" t="s">
        <v>8219</v>
      </c>
      <c r="B744">
        <v>37</v>
      </c>
      <c r="D744" t="s">
        <v>8221</v>
      </c>
      <c r="E744">
        <v>4</v>
      </c>
    </row>
    <row r="745" spans="1:5">
      <c r="A745" t="s">
        <v>8219</v>
      </c>
      <c r="B745">
        <v>128</v>
      </c>
      <c r="D745" t="s">
        <v>8221</v>
      </c>
      <c r="E745">
        <v>4</v>
      </c>
    </row>
    <row r="746" spans="1:5">
      <c r="A746" t="s">
        <v>8219</v>
      </c>
      <c r="B746">
        <v>10</v>
      </c>
      <c r="D746" t="s">
        <v>8221</v>
      </c>
      <c r="E746">
        <v>4</v>
      </c>
    </row>
    <row r="747" spans="1:5">
      <c r="A747" t="s">
        <v>8219</v>
      </c>
      <c r="B747">
        <v>83</v>
      </c>
      <c r="D747" t="s">
        <v>8221</v>
      </c>
      <c r="E747">
        <v>4</v>
      </c>
    </row>
    <row r="748" spans="1:5">
      <c r="A748" t="s">
        <v>8219</v>
      </c>
      <c r="B748">
        <v>46</v>
      </c>
      <c r="D748" t="s">
        <v>8221</v>
      </c>
      <c r="E748">
        <v>4</v>
      </c>
    </row>
    <row r="749" spans="1:5">
      <c r="A749" t="s">
        <v>8219</v>
      </c>
      <c r="B749">
        <v>90</v>
      </c>
      <c r="D749" t="s">
        <v>8221</v>
      </c>
      <c r="E749">
        <v>4</v>
      </c>
    </row>
    <row r="750" spans="1:5">
      <c r="A750" t="s">
        <v>8219</v>
      </c>
      <c r="B750">
        <v>81</v>
      </c>
      <c r="D750" t="s">
        <v>8221</v>
      </c>
      <c r="E750">
        <v>4</v>
      </c>
    </row>
    <row r="751" spans="1:5">
      <c r="A751" t="s">
        <v>8219</v>
      </c>
      <c r="B751">
        <v>32</v>
      </c>
      <c r="D751" t="s">
        <v>8221</v>
      </c>
      <c r="E751">
        <v>4</v>
      </c>
    </row>
    <row r="752" spans="1:5">
      <c r="A752" t="s">
        <v>8219</v>
      </c>
      <c r="B752">
        <v>20</v>
      </c>
      <c r="D752" t="s">
        <v>8221</v>
      </c>
      <c r="E752">
        <v>4</v>
      </c>
    </row>
    <row r="753" spans="1:5">
      <c r="A753" t="s">
        <v>8219</v>
      </c>
      <c r="B753">
        <v>70</v>
      </c>
      <c r="D753" t="s">
        <v>8221</v>
      </c>
      <c r="E753">
        <v>4</v>
      </c>
    </row>
    <row r="754" spans="1:5">
      <c r="A754" t="s">
        <v>8219</v>
      </c>
      <c r="B754">
        <v>168</v>
      </c>
      <c r="D754" t="s">
        <v>8221</v>
      </c>
      <c r="E754">
        <v>4</v>
      </c>
    </row>
    <row r="755" spans="1:5">
      <c r="A755" t="s">
        <v>8219</v>
      </c>
      <c r="B755">
        <v>34</v>
      </c>
      <c r="D755" t="s">
        <v>8221</v>
      </c>
      <c r="E755">
        <v>4</v>
      </c>
    </row>
    <row r="756" spans="1:5">
      <c r="A756" t="s">
        <v>8219</v>
      </c>
      <c r="B756">
        <v>48</v>
      </c>
      <c r="D756" t="s">
        <v>8221</v>
      </c>
      <c r="E756">
        <v>4</v>
      </c>
    </row>
    <row r="757" spans="1:5">
      <c r="A757" t="s">
        <v>8219</v>
      </c>
      <c r="B757">
        <v>48</v>
      </c>
      <c r="D757" t="s">
        <v>8221</v>
      </c>
      <c r="E757">
        <v>4</v>
      </c>
    </row>
    <row r="758" spans="1:5">
      <c r="A758" t="s">
        <v>8219</v>
      </c>
      <c r="B758">
        <v>221</v>
      </c>
      <c r="D758" t="s">
        <v>8221</v>
      </c>
      <c r="E758">
        <v>4</v>
      </c>
    </row>
    <row r="759" spans="1:5">
      <c r="A759" t="s">
        <v>8219</v>
      </c>
      <c r="B759">
        <v>107</v>
      </c>
      <c r="D759" t="s">
        <v>8221</v>
      </c>
      <c r="E759">
        <v>4</v>
      </c>
    </row>
    <row r="760" spans="1:5">
      <c r="A760" t="s">
        <v>8219</v>
      </c>
      <c r="B760">
        <v>45</v>
      </c>
      <c r="D760" t="s">
        <v>8221</v>
      </c>
      <c r="E760">
        <v>4</v>
      </c>
    </row>
    <row r="761" spans="1:5">
      <c r="A761" t="s">
        <v>8219</v>
      </c>
      <c r="B761">
        <v>36</v>
      </c>
      <c r="D761" t="s">
        <v>8221</v>
      </c>
      <c r="E761">
        <v>4</v>
      </c>
    </row>
    <row r="762" spans="1:5">
      <c r="A762" t="s">
        <v>8219</v>
      </c>
      <c r="B762">
        <v>101</v>
      </c>
      <c r="D762" t="s">
        <v>8221</v>
      </c>
      <c r="E762">
        <v>4</v>
      </c>
    </row>
    <row r="763" spans="1:5">
      <c r="A763" t="s">
        <v>8219</v>
      </c>
      <c r="B763">
        <v>62</v>
      </c>
      <c r="D763" t="s">
        <v>8221</v>
      </c>
      <c r="E763">
        <v>4</v>
      </c>
    </row>
    <row r="764" spans="1:5">
      <c r="A764" t="s">
        <v>8219</v>
      </c>
      <c r="B764">
        <v>32</v>
      </c>
      <c r="D764" t="s">
        <v>8221</v>
      </c>
      <c r="E764">
        <v>4</v>
      </c>
    </row>
    <row r="765" spans="1:5">
      <c r="A765" t="s">
        <v>8219</v>
      </c>
      <c r="B765">
        <v>89</v>
      </c>
      <c r="D765" t="s">
        <v>8221</v>
      </c>
      <c r="E765">
        <v>4</v>
      </c>
    </row>
    <row r="766" spans="1:5">
      <c r="A766" t="s">
        <v>8219</v>
      </c>
      <c r="B766">
        <v>93</v>
      </c>
      <c r="D766" t="s">
        <v>8221</v>
      </c>
      <c r="E766">
        <v>4</v>
      </c>
    </row>
    <row r="767" spans="1:5">
      <c r="A767" t="s">
        <v>8219</v>
      </c>
      <c r="B767">
        <v>98</v>
      </c>
      <c r="D767" t="s">
        <v>8221</v>
      </c>
      <c r="E767">
        <v>4</v>
      </c>
    </row>
    <row r="768" spans="1:5">
      <c r="A768" t="s">
        <v>8219</v>
      </c>
      <c r="B768">
        <v>82</v>
      </c>
      <c r="D768" t="s">
        <v>8221</v>
      </c>
      <c r="E768">
        <v>4</v>
      </c>
    </row>
    <row r="769" spans="1:5">
      <c r="A769" t="s">
        <v>8219</v>
      </c>
      <c r="B769">
        <v>116</v>
      </c>
      <c r="D769" t="s">
        <v>8221</v>
      </c>
      <c r="E769">
        <v>4</v>
      </c>
    </row>
    <row r="770" spans="1:5">
      <c r="A770" t="s">
        <v>8219</v>
      </c>
      <c r="B770">
        <v>52</v>
      </c>
      <c r="D770" t="s">
        <v>8221</v>
      </c>
      <c r="E770">
        <v>4</v>
      </c>
    </row>
    <row r="771" spans="1:5">
      <c r="A771" t="s">
        <v>8219</v>
      </c>
      <c r="B771">
        <v>23</v>
      </c>
      <c r="D771" t="s">
        <v>8221</v>
      </c>
      <c r="E771">
        <v>4</v>
      </c>
    </row>
    <row r="772" spans="1:5">
      <c r="A772" t="s">
        <v>8219</v>
      </c>
      <c r="B772">
        <v>77</v>
      </c>
      <c r="D772" t="s">
        <v>8221</v>
      </c>
      <c r="E772">
        <v>4</v>
      </c>
    </row>
    <row r="773" spans="1:5">
      <c r="A773" t="s">
        <v>8219</v>
      </c>
      <c r="B773">
        <v>49</v>
      </c>
      <c r="D773" t="s">
        <v>8221</v>
      </c>
      <c r="E773">
        <v>4</v>
      </c>
    </row>
    <row r="774" spans="1:5">
      <c r="A774" t="s">
        <v>8219</v>
      </c>
      <c r="B774">
        <v>59</v>
      </c>
      <c r="D774" t="s">
        <v>8221</v>
      </c>
      <c r="E774">
        <v>4</v>
      </c>
    </row>
    <row r="775" spans="1:5">
      <c r="A775" t="s">
        <v>8219</v>
      </c>
      <c r="B775">
        <v>113</v>
      </c>
      <c r="D775" t="s">
        <v>8221</v>
      </c>
      <c r="E775">
        <v>4</v>
      </c>
    </row>
    <row r="776" spans="1:5">
      <c r="A776" t="s">
        <v>8219</v>
      </c>
      <c r="B776">
        <v>34</v>
      </c>
      <c r="D776" t="s">
        <v>8221</v>
      </c>
      <c r="E776">
        <v>4</v>
      </c>
    </row>
    <row r="777" spans="1:5">
      <c r="A777" t="s">
        <v>8219</v>
      </c>
      <c r="B777">
        <v>42</v>
      </c>
      <c r="D777" t="s">
        <v>8221</v>
      </c>
      <c r="E777">
        <v>4</v>
      </c>
    </row>
    <row r="778" spans="1:5">
      <c r="A778" t="s">
        <v>8219</v>
      </c>
      <c r="B778">
        <v>42</v>
      </c>
      <c r="D778" t="s">
        <v>8221</v>
      </c>
      <c r="E778">
        <v>4</v>
      </c>
    </row>
    <row r="779" spans="1:5">
      <c r="A779" t="s">
        <v>8219</v>
      </c>
      <c r="B779">
        <v>49</v>
      </c>
      <c r="D779" t="s">
        <v>8221</v>
      </c>
      <c r="E779">
        <v>4</v>
      </c>
    </row>
    <row r="780" spans="1:5">
      <c r="A780" t="s">
        <v>8219</v>
      </c>
      <c r="B780">
        <v>56</v>
      </c>
      <c r="D780" t="s">
        <v>8221</v>
      </c>
      <c r="E780">
        <v>4</v>
      </c>
    </row>
    <row r="781" spans="1:5">
      <c r="A781" t="s">
        <v>8219</v>
      </c>
      <c r="B781">
        <v>25</v>
      </c>
      <c r="D781" t="s">
        <v>8221</v>
      </c>
      <c r="E781">
        <v>3</v>
      </c>
    </row>
    <row r="782" spans="1:5">
      <c r="A782" t="s">
        <v>8219</v>
      </c>
      <c r="B782">
        <v>52</v>
      </c>
      <c r="D782" t="s">
        <v>8221</v>
      </c>
      <c r="E782">
        <v>3</v>
      </c>
    </row>
    <row r="783" spans="1:5">
      <c r="A783" t="s">
        <v>8219</v>
      </c>
      <c r="B783">
        <v>34</v>
      </c>
      <c r="D783" t="s">
        <v>8221</v>
      </c>
      <c r="E783">
        <v>3</v>
      </c>
    </row>
    <row r="784" spans="1:5">
      <c r="A784" t="s">
        <v>8219</v>
      </c>
      <c r="B784">
        <v>67</v>
      </c>
      <c r="D784" t="s">
        <v>8221</v>
      </c>
      <c r="E784">
        <v>3</v>
      </c>
    </row>
    <row r="785" spans="1:5">
      <c r="A785" t="s">
        <v>8219</v>
      </c>
      <c r="B785">
        <v>70</v>
      </c>
      <c r="D785" t="s">
        <v>8221</v>
      </c>
      <c r="E785">
        <v>3</v>
      </c>
    </row>
    <row r="786" spans="1:5">
      <c r="A786" t="s">
        <v>8219</v>
      </c>
      <c r="B786">
        <v>89</v>
      </c>
      <c r="D786" t="s">
        <v>8221</v>
      </c>
      <c r="E786">
        <v>3</v>
      </c>
    </row>
    <row r="787" spans="1:5">
      <c r="A787" t="s">
        <v>8219</v>
      </c>
      <c r="B787">
        <v>107</v>
      </c>
      <c r="D787" t="s">
        <v>8221</v>
      </c>
      <c r="E787">
        <v>3</v>
      </c>
    </row>
    <row r="788" spans="1:5">
      <c r="A788" t="s">
        <v>8219</v>
      </c>
      <c r="B788">
        <v>159</v>
      </c>
      <c r="D788" t="s">
        <v>8221</v>
      </c>
      <c r="E788">
        <v>3</v>
      </c>
    </row>
    <row r="789" spans="1:5">
      <c r="A789" t="s">
        <v>8219</v>
      </c>
      <c r="B789">
        <v>181</v>
      </c>
      <c r="D789" t="s">
        <v>8221</v>
      </c>
      <c r="E789">
        <v>3</v>
      </c>
    </row>
    <row r="790" spans="1:5">
      <c r="A790" t="s">
        <v>8219</v>
      </c>
      <c r="B790">
        <v>131</v>
      </c>
      <c r="D790" t="s">
        <v>8221</v>
      </c>
      <c r="E790">
        <v>3</v>
      </c>
    </row>
    <row r="791" spans="1:5">
      <c r="A791" t="s">
        <v>8219</v>
      </c>
      <c r="B791">
        <v>125</v>
      </c>
      <c r="D791" t="s">
        <v>8221</v>
      </c>
      <c r="E791">
        <v>3</v>
      </c>
    </row>
    <row r="792" spans="1:5">
      <c r="A792" t="s">
        <v>8219</v>
      </c>
      <c r="B792">
        <v>61</v>
      </c>
      <c r="D792" t="s">
        <v>8221</v>
      </c>
      <c r="E792">
        <v>3</v>
      </c>
    </row>
    <row r="793" spans="1:5">
      <c r="A793" t="s">
        <v>8219</v>
      </c>
      <c r="B793">
        <v>90</v>
      </c>
      <c r="D793" t="s">
        <v>8221</v>
      </c>
      <c r="E793">
        <v>3</v>
      </c>
    </row>
    <row r="794" spans="1:5">
      <c r="A794" t="s">
        <v>8219</v>
      </c>
      <c r="B794">
        <v>35</v>
      </c>
      <c r="D794" t="s">
        <v>8221</v>
      </c>
      <c r="E794">
        <v>3</v>
      </c>
    </row>
    <row r="795" spans="1:5">
      <c r="A795" t="s">
        <v>8219</v>
      </c>
      <c r="B795">
        <v>90</v>
      </c>
      <c r="D795" t="s">
        <v>8221</v>
      </c>
      <c r="E795">
        <v>3</v>
      </c>
    </row>
    <row r="796" spans="1:5">
      <c r="A796" t="s">
        <v>8219</v>
      </c>
      <c r="B796">
        <v>4</v>
      </c>
      <c r="D796" t="s">
        <v>8221</v>
      </c>
      <c r="E796">
        <v>3</v>
      </c>
    </row>
    <row r="797" spans="1:5">
      <c r="A797" t="s">
        <v>8219</v>
      </c>
      <c r="B797">
        <v>120</v>
      </c>
      <c r="D797" t="s">
        <v>8221</v>
      </c>
      <c r="E797">
        <v>3</v>
      </c>
    </row>
    <row r="798" spans="1:5">
      <c r="A798" t="s">
        <v>8219</v>
      </c>
      <c r="B798">
        <v>14</v>
      </c>
      <c r="D798" t="s">
        <v>8221</v>
      </c>
      <c r="E798">
        <v>3</v>
      </c>
    </row>
    <row r="799" spans="1:5">
      <c r="A799" t="s">
        <v>8219</v>
      </c>
      <c r="B799">
        <v>27</v>
      </c>
      <c r="D799" t="s">
        <v>8221</v>
      </c>
      <c r="E799">
        <v>3</v>
      </c>
    </row>
    <row r="800" spans="1:5">
      <c r="A800" t="s">
        <v>8219</v>
      </c>
      <c r="B800">
        <v>49</v>
      </c>
      <c r="D800" t="s">
        <v>8221</v>
      </c>
      <c r="E800">
        <v>3</v>
      </c>
    </row>
    <row r="801" spans="1:5">
      <c r="A801" t="s">
        <v>8219</v>
      </c>
      <c r="B801">
        <v>102</v>
      </c>
      <c r="D801" t="s">
        <v>8221</v>
      </c>
      <c r="E801">
        <v>3</v>
      </c>
    </row>
    <row r="802" spans="1:5">
      <c r="A802" t="s">
        <v>8219</v>
      </c>
      <c r="B802">
        <v>3</v>
      </c>
      <c r="D802" t="s">
        <v>8221</v>
      </c>
      <c r="E802">
        <v>3</v>
      </c>
    </row>
    <row r="803" spans="1:5">
      <c r="A803" t="s">
        <v>8219</v>
      </c>
      <c r="B803">
        <v>25</v>
      </c>
      <c r="D803" t="s">
        <v>8221</v>
      </c>
      <c r="E803">
        <v>3</v>
      </c>
    </row>
    <row r="804" spans="1:5">
      <c r="A804" t="s">
        <v>8219</v>
      </c>
      <c r="B804">
        <v>118</v>
      </c>
      <c r="D804" t="s">
        <v>8221</v>
      </c>
      <c r="E804">
        <v>3</v>
      </c>
    </row>
    <row r="805" spans="1:5">
      <c r="A805" t="s">
        <v>8219</v>
      </c>
      <c r="B805">
        <v>57</v>
      </c>
      <c r="D805" t="s">
        <v>8221</v>
      </c>
      <c r="E805">
        <v>3</v>
      </c>
    </row>
    <row r="806" spans="1:5">
      <c r="A806" t="s">
        <v>8219</v>
      </c>
      <c r="B806">
        <v>11</v>
      </c>
      <c r="D806" t="s">
        <v>8221</v>
      </c>
      <c r="E806">
        <v>3</v>
      </c>
    </row>
    <row r="807" spans="1:5">
      <c r="A807" t="s">
        <v>8219</v>
      </c>
      <c r="B807">
        <v>33</v>
      </c>
      <c r="D807" t="s">
        <v>8221</v>
      </c>
      <c r="E807">
        <v>3</v>
      </c>
    </row>
    <row r="808" spans="1:5">
      <c r="A808" t="s">
        <v>8219</v>
      </c>
      <c r="B808">
        <v>40</v>
      </c>
      <c r="D808" t="s">
        <v>8221</v>
      </c>
      <c r="E808">
        <v>3</v>
      </c>
    </row>
    <row r="809" spans="1:5">
      <c r="A809" t="s">
        <v>8219</v>
      </c>
      <c r="B809">
        <v>50</v>
      </c>
      <c r="D809" t="s">
        <v>8221</v>
      </c>
      <c r="E809">
        <v>3</v>
      </c>
    </row>
    <row r="810" spans="1:5">
      <c r="A810" t="s">
        <v>8219</v>
      </c>
      <c r="B810">
        <v>38</v>
      </c>
      <c r="D810" t="s">
        <v>8221</v>
      </c>
      <c r="E810">
        <v>3</v>
      </c>
    </row>
    <row r="811" spans="1:5">
      <c r="A811" t="s">
        <v>8219</v>
      </c>
      <c r="B811">
        <v>96</v>
      </c>
      <c r="D811" t="s">
        <v>8221</v>
      </c>
      <c r="E811">
        <v>3</v>
      </c>
    </row>
    <row r="812" spans="1:5">
      <c r="A812" t="s">
        <v>8219</v>
      </c>
      <c r="B812">
        <v>48</v>
      </c>
      <c r="D812" t="s">
        <v>8221</v>
      </c>
      <c r="E812">
        <v>3</v>
      </c>
    </row>
    <row r="813" spans="1:5">
      <c r="A813" t="s">
        <v>8219</v>
      </c>
      <c r="B813">
        <v>33</v>
      </c>
      <c r="D813" t="s">
        <v>8221</v>
      </c>
      <c r="E813">
        <v>3</v>
      </c>
    </row>
    <row r="814" spans="1:5">
      <c r="A814" t="s">
        <v>8219</v>
      </c>
      <c r="B814">
        <v>226</v>
      </c>
      <c r="D814" t="s">
        <v>8221</v>
      </c>
      <c r="E814">
        <v>3</v>
      </c>
    </row>
    <row r="815" spans="1:5">
      <c r="A815" t="s">
        <v>8219</v>
      </c>
      <c r="B815">
        <v>14</v>
      </c>
      <c r="D815" t="s">
        <v>8221</v>
      </c>
      <c r="E815">
        <v>3</v>
      </c>
    </row>
    <row r="816" spans="1:5">
      <c r="A816" t="s">
        <v>8219</v>
      </c>
      <c r="B816">
        <v>20</v>
      </c>
      <c r="D816" t="s">
        <v>8221</v>
      </c>
      <c r="E816">
        <v>3</v>
      </c>
    </row>
    <row r="817" spans="1:5">
      <c r="A817" t="s">
        <v>8219</v>
      </c>
      <c r="B817">
        <v>25</v>
      </c>
      <c r="D817" t="s">
        <v>8221</v>
      </c>
      <c r="E817">
        <v>3</v>
      </c>
    </row>
    <row r="818" spans="1:5">
      <c r="A818" t="s">
        <v>8219</v>
      </c>
      <c r="B818">
        <v>90</v>
      </c>
      <c r="D818" t="s">
        <v>8221</v>
      </c>
      <c r="E818">
        <v>3</v>
      </c>
    </row>
    <row r="819" spans="1:5">
      <c r="A819" t="s">
        <v>8219</v>
      </c>
      <c r="B819">
        <v>11</v>
      </c>
      <c r="D819" t="s">
        <v>8221</v>
      </c>
      <c r="E819">
        <v>3</v>
      </c>
    </row>
    <row r="820" spans="1:5">
      <c r="A820" t="s">
        <v>8219</v>
      </c>
      <c r="B820">
        <v>55</v>
      </c>
      <c r="D820" t="s">
        <v>8221</v>
      </c>
      <c r="E820">
        <v>3</v>
      </c>
    </row>
    <row r="821" spans="1:5">
      <c r="A821" t="s">
        <v>8219</v>
      </c>
      <c r="B821">
        <v>30</v>
      </c>
      <c r="D821" t="s">
        <v>8221</v>
      </c>
      <c r="E821">
        <v>3</v>
      </c>
    </row>
    <row r="822" spans="1:5">
      <c r="A822" t="s">
        <v>8219</v>
      </c>
      <c r="B822">
        <v>28</v>
      </c>
      <c r="D822" t="s">
        <v>8221</v>
      </c>
      <c r="E822">
        <v>3</v>
      </c>
    </row>
    <row r="823" spans="1:5">
      <c r="A823" t="s">
        <v>8219</v>
      </c>
      <c r="B823">
        <v>45</v>
      </c>
      <c r="D823" t="s">
        <v>8221</v>
      </c>
      <c r="E823">
        <v>3</v>
      </c>
    </row>
    <row r="824" spans="1:5">
      <c r="A824" t="s">
        <v>8219</v>
      </c>
      <c r="B824">
        <v>13</v>
      </c>
      <c r="D824" t="s">
        <v>8221</v>
      </c>
      <c r="E824">
        <v>3</v>
      </c>
    </row>
    <row r="825" spans="1:5">
      <c r="A825" t="s">
        <v>8219</v>
      </c>
      <c r="B825">
        <v>40</v>
      </c>
      <c r="D825" t="s">
        <v>8221</v>
      </c>
      <c r="E825">
        <v>3</v>
      </c>
    </row>
    <row r="826" spans="1:5">
      <c r="A826" t="s">
        <v>8219</v>
      </c>
      <c r="B826">
        <v>21</v>
      </c>
      <c r="D826" t="s">
        <v>8221</v>
      </c>
      <c r="E826">
        <v>3</v>
      </c>
    </row>
    <row r="827" spans="1:5">
      <c r="A827" t="s">
        <v>8219</v>
      </c>
      <c r="B827">
        <v>134</v>
      </c>
      <c r="D827" t="s">
        <v>8221</v>
      </c>
      <c r="E827">
        <v>3</v>
      </c>
    </row>
    <row r="828" spans="1:5">
      <c r="A828" t="s">
        <v>8219</v>
      </c>
      <c r="B828">
        <v>20</v>
      </c>
      <c r="D828" t="s">
        <v>8221</v>
      </c>
      <c r="E828">
        <v>3</v>
      </c>
    </row>
    <row r="829" spans="1:5">
      <c r="A829" t="s">
        <v>8219</v>
      </c>
      <c r="B829">
        <v>19</v>
      </c>
      <c r="D829" t="s">
        <v>8221</v>
      </c>
      <c r="E829">
        <v>3</v>
      </c>
    </row>
    <row r="830" spans="1:5">
      <c r="A830" t="s">
        <v>8219</v>
      </c>
      <c r="B830">
        <v>209</v>
      </c>
      <c r="D830" t="s">
        <v>8221</v>
      </c>
      <c r="E830">
        <v>3</v>
      </c>
    </row>
    <row r="831" spans="1:5">
      <c r="A831" t="s">
        <v>8219</v>
      </c>
      <c r="B831">
        <v>38</v>
      </c>
      <c r="D831" t="s">
        <v>8221</v>
      </c>
      <c r="E831">
        <v>3</v>
      </c>
    </row>
    <row r="832" spans="1:5">
      <c r="A832" t="s">
        <v>8219</v>
      </c>
      <c r="B832">
        <v>24</v>
      </c>
      <c r="D832" t="s">
        <v>8221</v>
      </c>
      <c r="E832">
        <v>3</v>
      </c>
    </row>
    <row r="833" spans="1:5">
      <c r="A833" t="s">
        <v>8219</v>
      </c>
      <c r="B833">
        <v>8</v>
      </c>
      <c r="D833" t="s">
        <v>8221</v>
      </c>
      <c r="E833">
        <v>3</v>
      </c>
    </row>
    <row r="834" spans="1:5">
      <c r="A834" t="s">
        <v>8219</v>
      </c>
      <c r="B834">
        <v>179</v>
      </c>
      <c r="D834" t="s">
        <v>8221</v>
      </c>
      <c r="E834">
        <v>3</v>
      </c>
    </row>
    <row r="835" spans="1:5">
      <c r="A835" t="s">
        <v>8219</v>
      </c>
      <c r="B835">
        <v>26</v>
      </c>
      <c r="D835" t="s">
        <v>8221</v>
      </c>
      <c r="E835">
        <v>3</v>
      </c>
    </row>
    <row r="836" spans="1:5">
      <c r="A836" t="s">
        <v>8219</v>
      </c>
      <c r="B836">
        <v>131</v>
      </c>
      <c r="D836" t="s">
        <v>8221</v>
      </c>
      <c r="E836">
        <v>3</v>
      </c>
    </row>
    <row r="837" spans="1:5">
      <c r="A837" t="s">
        <v>8219</v>
      </c>
      <c r="B837">
        <v>14</v>
      </c>
      <c r="D837" t="s">
        <v>8221</v>
      </c>
      <c r="E837">
        <v>3</v>
      </c>
    </row>
    <row r="838" spans="1:5">
      <c r="A838" t="s">
        <v>8219</v>
      </c>
      <c r="B838">
        <v>174</v>
      </c>
      <c r="D838" t="s">
        <v>8221</v>
      </c>
      <c r="E838">
        <v>3</v>
      </c>
    </row>
    <row r="839" spans="1:5">
      <c r="A839" t="s">
        <v>8219</v>
      </c>
      <c r="B839">
        <v>191</v>
      </c>
      <c r="D839" t="s">
        <v>8221</v>
      </c>
      <c r="E839">
        <v>3</v>
      </c>
    </row>
    <row r="840" spans="1:5">
      <c r="A840" t="s">
        <v>8219</v>
      </c>
      <c r="B840">
        <v>38</v>
      </c>
      <c r="D840" t="s">
        <v>8221</v>
      </c>
      <c r="E840">
        <v>3</v>
      </c>
    </row>
    <row r="841" spans="1:5">
      <c r="A841" t="s">
        <v>8219</v>
      </c>
      <c r="B841">
        <v>22</v>
      </c>
      <c r="D841" t="s">
        <v>8221</v>
      </c>
      <c r="E841">
        <v>3</v>
      </c>
    </row>
    <row r="842" spans="1:5">
      <c r="A842" t="s">
        <v>8219</v>
      </c>
      <c r="B842">
        <v>149</v>
      </c>
      <c r="D842" t="s">
        <v>8221</v>
      </c>
      <c r="E842">
        <v>3</v>
      </c>
    </row>
    <row r="843" spans="1:5">
      <c r="A843" t="s">
        <v>8219</v>
      </c>
      <c r="B843">
        <v>56</v>
      </c>
      <c r="D843" t="s">
        <v>8221</v>
      </c>
      <c r="E843">
        <v>3</v>
      </c>
    </row>
    <row r="844" spans="1:5">
      <c r="A844" t="s">
        <v>8219</v>
      </c>
      <c r="B844">
        <v>19</v>
      </c>
      <c r="D844" t="s">
        <v>8221</v>
      </c>
      <c r="E844">
        <v>3</v>
      </c>
    </row>
    <row r="845" spans="1:5">
      <c r="A845" t="s">
        <v>8219</v>
      </c>
      <c r="B845">
        <v>70</v>
      </c>
      <c r="D845" t="s">
        <v>8221</v>
      </c>
      <c r="E845">
        <v>3</v>
      </c>
    </row>
    <row r="846" spans="1:5">
      <c r="A846" t="s">
        <v>8219</v>
      </c>
      <c r="B846">
        <v>81</v>
      </c>
      <c r="D846" t="s">
        <v>8221</v>
      </c>
      <c r="E846">
        <v>3</v>
      </c>
    </row>
    <row r="847" spans="1:5">
      <c r="A847" t="s">
        <v>8219</v>
      </c>
      <c r="B847">
        <v>32</v>
      </c>
      <c r="D847" t="s">
        <v>8221</v>
      </c>
      <c r="E847">
        <v>3</v>
      </c>
    </row>
    <row r="848" spans="1:5">
      <c r="A848" t="s">
        <v>8219</v>
      </c>
      <c r="B848">
        <v>26</v>
      </c>
      <c r="D848" t="s">
        <v>8221</v>
      </c>
      <c r="E848">
        <v>3</v>
      </c>
    </row>
    <row r="849" spans="1:5">
      <c r="A849" t="s">
        <v>8219</v>
      </c>
      <c r="B849">
        <v>105</v>
      </c>
      <c r="D849" t="s">
        <v>8221</v>
      </c>
      <c r="E849">
        <v>3</v>
      </c>
    </row>
    <row r="850" spans="1:5">
      <c r="A850" t="s">
        <v>8219</v>
      </c>
      <c r="B850">
        <v>29</v>
      </c>
      <c r="D850" t="s">
        <v>8221</v>
      </c>
      <c r="E850">
        <v>3</v>
      </c>
    </row>
    <row r="851" spans="1:5">
      <c r="A851" t="s">
        <v>8219</v>
      </c>
      <c r="B851">
        <v>8</v>
      </c>
      <c r="D851" t="s">
        <v>8221</v>
      </c>
      <c r="E851">
        <v>3</v>
      </c>
    </row>
    <row r="852" spans="1:5">
      <c r="A852" t="s">
        <v>8219</v>
      </c>
      <c r="B852">
        <v>89</v>
      </c>
      <c r="D852" t="s">
        <v>8221</v>
      </c>
      <c r="E852">
        <v>3</v>
      </c>
    </row>
    <row r="853" spans="1:5">
      <c r="A853" t="s">
        <v>8219</v>
      </c>
      <c r="B853">
        <v>44</v>
      </c>
      <c r="D853" t="s">
        <v>8221</v>
      </c>
      <c r="E853">
        <v>3</v>
      </c>
    </row>
    <row r="854" spans="1:5">
      <c r="A854" t="s">
        <v>8219</v>
      </c>
      <c r="B854">
        <v>246</v>
      </c>
      <c r="D854" t="s">
        <v>8221</v>
      </c>
      <c r="E854">
        <v>3</v>
      </c>
    </row>
    <row r="855" spans="1:5">
      <c r="A855" t="s">
        <v>8219</v>
      </c>
      <c r="B855">
        <v>120</v>
      </c>
      <c r="D855" t="s">
        <v>8221</v>
      </c>
      <c r="E855">
        <v>3</v>
      </c>
    </row>
    <row r="856" spans="1:5">
      <c r="A856" t="s">
        <v>8219</v>
      </c>
      <c r="B856">
        <v>26</v>
      </c>
      <c r="D856" t="s">
        <v>8221</v>
      </c>
      <c r="E856">
        <v>3</v>
      </c>
    </row>
    <row r="857" spans="1:5">
      <c r="A857" t="s">
        <v>8219</v>
      </c>
      <c r="B857">
        <v>45</v>
      </c>
      <c r="D857" t="s">
        <v>8221</v>
      </c>
      <c r="E857">
        <v>3</v>
      </c>
    </row>
    <row r="858" spans="1:5">
      <c r="A858" t="s">
        <v>8219</v>
      </c>
      <c r="B858">
        <v>20</v>
      </c>
      <c r="D858" t="s">
        <v>8221</v>
      </c>
      <c r="E858">
        <v>3</v>
      </c>
    </row>
    <row r="859" spans="1:5">
      <c r="A859" t="s">
        <v>8219</v>
      </c>
      <c r="B859">
        <v>47</v>
      </c>
      <c r="D859" t="s">
        <v>8221</v>
      </c>
      <c r="E859">
        <v>3</v>
      </c>
    </row>
    <row r="860" spans="1:5">
      <c r="A860" t="s">
        <v>8219</v>
      </c>
      <c r="B860">
        <v>13</v>
      </c>
      <c r="D860" t="s">
        <v>8221</v>
      </c>
      <c r="E860">
        <v>3</v>
      </c>
    </row>
    <row r="861" spans="1:5">
      <c r="A861" t="s">
        <v>8219</v>
      </c>
      <c r="B861">
        <v>183</v>
      </c>
      <c r="D861" t="s">
        <v>8221</v>
      </c>
      <c r="E861">
        <v>3</v>
      </c>
    </row>
    <row r="862" spans="1:5">
      <c r="A862" t="s">
        <v>8219</v>
      </c>
      <c r="B862">
        <v>21</v>
      </c>
      <c r="D862" t="s">
        <v>8221</v>
      </c>
      <c r="E862">
        <v>3</v>
      </c>
    </row>
    <row r="863" spans="1:5">
      <c r="A863" t="s">
        <v>8219</v>
      </c>
      <c r="B863">
        <v>42</v>
      </c>
      <c r="D863" t="s">
        <v>8221</v>
      </c>
      <c r="E863">
        <v>3</v>
      </c>
    </row>
    <row r="864" spans="1:5">
      <c r="A864" t="s">
        <v>8219</v>
      </c>
      <c r="B864">
        <v>54</v>
      </c>
      <c r="D864" t="s">
        <v>8221</v>
      </c>
      <c r="E864">
        <v>3</v>
      </c>
    </row>
    <row r="865" spans="1:5">
      <c r="A865" t="s">
        <v>8219</v>
      </c>
      <c r="B865">
        <v>38</v>
      </c>
      <c r="D865" t="s">
        <v>8221</v>
      </c>
      <c r="E865">
        <v>3</v>
      </c>
    </row>
    <row r="866" spans="1:5">
      <c r="A866" t="s">
        <v>8219</v>
      </c>
      <c r="B866">
        <v>64</v>
      </c>
      <c r="D866" t="s">
        <v>8221</v>
      </c>
      <c r="E866">
        <v>3</v>
      </c>
    </row>
    <row r="867" spans="1:5">
      <c r="A867" t="s">
        <v>8219</v>
      </c>
      <c r="B867">
        <v>13</v>
      </c>
      <c r="D867" t="s">
        <v>8221</v>
      </c>
      <c r="E867">
        <v>3</v>
      </c>
    </row>
    <row r="868" spans="1:5">
      <c r="A868" t="s">
        <v>8219</v>
      </c>
      <c r="B868">
        <v>33</v>
      </c>
      <c r="D868" t="s">
        <v>8221</v>
      </c>
      <c r="E868">
        <v>3</v>
      </c>
    </row>
    <row r="869" spans="1:5">
      <c r="A869" t="s">
        <v>8219</v>
      </c>
      <c r="B869">
        <v>52</v>
      </c>
      <c r="D869" t="s">
        <v>8221</v>
      </c>
      <c r="E869">
        <v>3</v>
      </c>
    </row>
    <row r="870" spans="1:5">
      <c r="A870" t="s">
        <v>8219</v>
      </c>
      <c r="B870">
        <v>107</v>
      </c>
      <c r="D870" t="s">
        <v>8221</v>
      </c>
      <c r="E870">
        <v>3</v>
      </c>
    </row>
    <row r="871" spans="1:5">
      <c r="A871" t="s">
        <v>8219</v>
      </c>
      <c r="B871">
        <v>11</v>
      </c>
      <c r="D871" t="s">
        <v>8221</v>
      </c>
      <c r="E871">
        <v>3</v>
      </c>
    </row>
    <row r="872" spans="1:5">
      <c r="A872" t="s">
        <v>8219</v>
      </c>
      <c r="B872">
        <v>34</v>
      </c>
      <c r="D872" t="s">
        <v>8221</v>
      </c>
      <c r="E872">
        <v>3</v>
      </c>
    </row>
    <row r="873" spans="1:5">
      <c r="A873" t="s">
        <v>8219</v>
      </c>
      <c r="B873">
        <v>75</v>
      </c>
      <c r="D873" t="s">
        <v>8221</v>
      </c>
      <c r="E873">
        <v>3</v>
      </c>
    </row>
    <row r="874" spans="1:5">
      <c r="A874" t="s">
        <v>8219</v>
      </c>
      <c r="B874">
        <v>26</v>
      </c>
      <c r="D874" t="s">
        <v>8221</v>
      </c>
      <c r="E874">
        <v>3</v>
      </c>
    </row>
    <row r="875" spans="1:5">
      <c r="A875" t="s">
        <v>8219</v>
      </c>
      <c r="B875">
        <v>50</v>
      </c>
      <c r="D875" t="s">
        <v>8221</v>
      </c>
      <c r="E875">
        <v>3</v>
      </c>
    </row>
    <row r="876" spans="1:5">
      <c r="A876" t="s">
        <v>8219</v>
      </c>
      <c r="B876">
        <v>80</v>
      </c>
      <c r="D876" t="s">
        <v>8221</v>
      </c>
      <c r="E876">
        <v>3</v>
      </c>
    </row>
    <row r="877" spans="1:5">
      <c r="A877" t="s">
        <v>8219</v>
      </c>
      <c r="B877">
        <v>110</v>
      </c>
      <c r="D877" t="s">
        <v>8221</v>
      </c>
      <c r="E877">
        <v>3</v>
      </c>
    </row>
    <row r="878" spans="1:5">
      <c r="A878" t="s">
        <v>8219</v>
      </c>
      <c r="B878">
        <v>77</v>
      </c>
      <c r="D878" t="s">
        <v>8221</v>
      </c>
      <c r="E878">
        <v>3</v>
      </c>
    </row>
    <row r="879" spans="1:5">
      <c r="A879" t="s">
        <v>8219</v>
      </c>
      <c r="B879">
        <v>50</v>
      </c>
      <c r="D879" t="s">
        <v>8221</v>
      </c>
      <c r="E879">
        <v>3</v>
      </c>
    </row>
    <row r="880" spans="1:5">
      <c r="A880" t="s">
        <v>8219</v>
      </c>
      <c r="B880">
        <v>145</v>
      </c>
      <c r="D880" t="s">
        <v>8221</v>
      </c>
      <c r="E880">
        <v>3</v>
      </c>
    </row>
    <row r="881" spans="1:5">
      <c r="A881" t="s">
        <v>8219</v>
      </c>
      <c r="B881">
        <v>29</v>
      </c>
      <c r="D881" t="s">
        <v>8221</v>
      </c>
      <c r="E881">
        <v>3</v>
      </c>
    </row>
    <row r="882" spans="1:5">
      <c r="A882" t="s">
        <v>8219</v>
      </c>
      <c r="B882">
        <v>114</v>
      </c>
      <c r="D882" t="s">
        <v>8221</v>
      </c>
      <c r="E882">
        <v>3</v>
      </c>
    </row>
    <row r="883" spans="1:5">
      <c r="A883" t="s">
        <v>8219</v>
      </c>
      <c r="B883">
        <v>96</v>
      </c>
      <c r="D883" t="s">
        <v>8221</v>
      </c>
      <c r="E883">
        <v>3</v>
      </c>
    </row>
    <row r="884" spans="1:5">
      <c r="A884" t="s">
        <v>8219</v>
      </c>
      <c r="B884">
        <v>31</v>
      </c>
      <c r="D884" t="s">
        <v>8221</v>
      </c>
      <c r="E884">
        <v>3</v>
      </c>
    </row>
    <row r="885" spans="1:5">
      <c r="A885" t="s">
        <v>8219</v>
      </c>
      <c r="B885">
        <v>4883</v>
      </c>
      <c r="D885" t="s">
        <v>8221</v>
      </c>
      <c r="E885">
        <v>3</v>
      </c>
    </row>
    <row r="886" spans="1:5">
      <c r="A886" t="s">
        <v>8219</v>
      </c>
      <c r="B886">
        <v>95</v>
      </c>
      <c r="D886" t="s">
        <v>8221</v>
      </c>
      <c r="E886">
        <v>3</v>
      </c>
    </row>
    <row r="887" spans="1:5">
      <c r="A887" t="s">
        <v>8219</v>
      </c>
      <c r="B887">
        <v>2478</v>
      </c>
      <c r="D887" t="s">
        <v>8221</v>
      </c>
      <c r="E887">
        <v>3</v>
      </c>
    </row>
    <row r="888" spans="1:5">
      <c r="A888" t="s">
        <v>8219</v>
      </c>
      <c r="B888">
        <v>1789</v>
      </c>
      <c r="D888" t="s">
        <v>8221</v>
      </c>
      <c r="E888">
        <v>2</v>
      </c>
    </row>
    <row r="889" spans="1:5">
      <c r="A889" t="s">
        <v>8219</v>
      </c>
      <c r="B889">
        <v>680</v>
      </c>
      <c r="D889" t="s">
        <v>8221</v>
      </c>
      <c r="E889">
        <v>2</v>
      </c>
    </row>
    <row r="890" spans="1:5">
      <c r="A890" t="s">
        <v>8219</v>
      </c>
      <c r="B890">
        <v>70</v>
      </c>
      <c r="D890" t="s">
        <v>8221</v>
      </c>
      <c r="E890">
        <v>2</v>
      </c>
    </row>
    <row r="891" spans="1:5">
      <c r="A891" t="s">
        <v>8219</v>
      </c>
      <c r="B891">
        <v>23</v>
      </c>
      <c r="D891" t="s">
        <v>8221</v>
      </c>
      <c r="E891">
        <v>2</v>
      </c>
    </row>
    <row r="892" spans="1:5">
      <c r="A892" t="s">
        <v>8219</v>
      </c>
      <c r="B892">
        <v>4245</v>
      </c>
      <c r="D892" t="s">
        <v>8221</v>
      </c>
      <c r="E892">
        <v>2</v>
      </c>
    </row>
    <row r="893" spans="1:5">
      <c r="A893" t="s">
        <v>8219</v>
      </c>
      <c r="B893">
        <v>943</v>
      </c>
      <c r="D893" t="s">
        <v>8221</v>
      </c>
      <c r="E893">
        <v>2</v>
      </c>
    </row>
    <row r="894" spans="1:5">
      <c r="A894" t="s">
        <v>8219</v>
      </c>
      <c r="B894">
        <v>1876</v>
      </c>
      <c r="D894" t="s">
        <v>8221</v>
      </c>
      <c r="E894">
        <v>2</v>
      </c>
    </row>
    <row r="895" spans="1:5">
      <c r="A895" t="s">
        <v>8219</v>
      </c>
      <c r="B895">
        <v>834</v>
      </c>
      <c r="D895" t="s">
        <v>8221</v>
      </c>
      <c r="E895">
        <v>2</v>
      </c>
    </row>
    <row r="896" spans="1:5">
      <c r="A896" t="s">
        <v>8219</v>
      </c>
      <c r="B896">
        <v>682</v>
      </c>
      <c r="D896" t="s">
        <v>8221</v>
      </c>
      <c r="E896">
        <v>2</v>
      </c>
    </row>
    <row r="897" spans="1:5">
      <c r="A897" t="s">
        <v>8219</v>
      </c>
      <c r="B897">
        <v>147</v>
      </c>
      <c r="D897" t="s">
        <v>8221</v>
      </c>
      <c r="E897">
        <v>2</v>
      </c>
    </row>
    <row r="898" spans="1:5">
      <c r="A898" t="s">
        <v>8219</v>
      </c>
      <c r="B898">
        <v>415</v>
      </c>
      <c r="D898" t="s">
        <v>8221</v>
      </c>
      <c r="E898">
        <v>2</v>
      </c>
    </row>
    <row r="899" spans="1:5">
      <c r="A899" t="s">
        <v>8219</v>
      </c>
      <c r="B899">
        <v>290</v>
      </c>
      <c r="D899" t="s">
        <v>8221</v>
      </c>
      <c r="E899">
        <v>2</v>
      </c>
    </row>
    <row r="900" spans="1:5">
      <c r="A900" t="s">
        <v>8219</v>
      </c>
      <c r="B900">
        <v>365</v>
      </c>
      <c r="D900" t="s">
        <v>8221</v>
      </c>
      <c r="E900">
        <v>2</v>
      </c>
    </row>
    <row r="901" spans="1:5">
      <c r="A901" t="s">
        <v>8219</v>
      </c>
      <c r="B901">
        <v>660</v>
      </c>
      <c r="D901" t="s">
        <v>8221</v>
      </c>
      <c r="E901">
        <v>2</v>
      </c>
    </row>
    <row r="902" spans="1:5">
      <c r="A902" t="s">
        <v>8219</v>
      </c>
      <c r="B902">
        <v>1356</v>
      </c>
      <c r="D902" t="s">
        <v>8221</v>
      </c>
      <c r="E902">
        <v>2</v>
      </c>
    </row>
    <row r="903" spans="1:5">
      <c r="A903" t="s">
        <v>8219</v>
      </c>
      <c r="B903">
        <v>424</v>
      </c>
      <c r="D903" t="s">
        <v>8221</v>
      </c>
      <c r="E903">
        <v>2</v>
      </c>
    </row>
    <row r="904" spans="1:5">
      <c r="A904" t="s">
        <v>8219</v>
      </c>
      <c r="B904">
        <v>33</v>
      </c>
      <c r="D904" t="s">
        <v>8221</v>
      </c>
      <c r="E904">
        <v>2</v>
      </c>
    </row>
    <row r="905" spans="1:5">
      <c r="A905" t="s">
        <v>8219</v>
      </c>
      <c r="B905">
        <v>1633</v>
      </c>
      <c r="D905" t="s">
        <v>8221</v>
      </c>
      <c r="E905">
        <v>2</v>
      </c>
    </row>
    <row r="906" spans="1:5">
      <c r="A906" t="s">
        <v>8219</v>
      </c>
      <c r="B906">
        <v>306</v>
      </c>
      <c r="D906" t="s">
        <v>8221</v>
      </c>
      <c r="E906">
        <v>2</v>
      </c>
    </row>
    <row r="907" spans="1:5">
      <c r="A907" t="s">
        <v>8219</v>
      </c>
      <c r="B907">
        <v>205</v>
      </c>
      <c r="D907" t="s">
        <v>8221</v>
      </c>
      <c r="E907">
        <v>2</v>
      </c>
    </row>
    <row r="908" spans="1:5">
      <c r="A908" t="s">
        <v>8219</v>
      </c>
      <c r="B908">
        <v>1281</v>
      </c>
      <c r="D908" t="s">
        <v>8221</v>
      </c>
      <c r="E908">
        <v>2</v>
      </c>
    </row>
    <row r="909" spans="1:5">
      <c r="A909" t="s">
        <v>8219</v>
      </c>
      <c r="B909">
        <v>103</v>
      </c>
      <c r="D909" t="s">
        <v>8221</v>
      </c>
      <c r="E909">
        <v>2</v>
      </c>
    </row>
    <row r="910" spans="1:5">
      <c r="A910" t="s">
        <v>8219</v>
      </c>
      <c r="B910">
        <v>1513</v>
      </c>
      <c r="D910" t="s">
        <v>8221</v>
      </c>
      <c r="E910">
        <v>2</v>
      </c>
    </row>
    <row r="911" spans="1:5">
      <c r="A911" t="s">
        <v>8219</v>
      </c>
      <c r="B911">
        <v>405</v>
      </c>
      <c r="D911" t="s">
        <v>8221</v>
      </c>
      <c r="E911">
        <v>2</v>
      </c>
    </row>
    <row r="912" spans="1:5">
      <c r="A912" t="s">
        <v>8219</v>
      </c>
      <c r="B912">
        <v>510</v>
      </c>
      <c r="D912" t="s">
        <v>8221</v>
      </c>
      <c r="E912">
        <v>2</v>
      </c>
    </row>
    <row r="913" spans="1:5">
      <c r="A913" t="s">
        <v>8219</v>
      </c>
      <c r="B913">
        <v>1887</v>
      </c>
      <c r="D913" t="s">
        <v>8221</v>
      </c>
      <c r="E913">
        <v>2</v>
      </c>
    </row>
    <row r="914" spans="1:5">
      <c r="A914" t="s">
        <v>8219</v>
      </c>
      <c r="B914">
        <v>701</v>
      </c>
      <c r="D914" t="s">
        <v>8221</v>
      </c>
      <c r="E914">
        <v>2</v>
      </c>
    </row>
    <row r="915" spans="1:5">
      <c r="A915" t="s">
        <v>8219</v>
      </c>
      <c r="B915">
        <v>3863</v>
      </c>
      <c r="D915" t="s">
        <v>8221</v>
      </c>
      <c r="E915">
        <v>2</v>
      </c>
    </row>
    <row r="916" spans="1:5">
      <c r="A916" t="s">
        <v>8219</v>
      </c>
      <c r="B916">
        <v>238</v>
      </c>
      <c r="D916" t="s">
        <v>8221</v>
      </c>
      <c r="E916">
        <v>2</v>
      </c>
    </row>
    <row r="917" spans="1:5">
      <c r="A917" t="s">
        <v>8219</v>
      </c>
      <c r="B917">
        <v>2051</v>
      </c>
      <c r="D917" t="s">
        <v>8221</v>
      </c>
      <c r="E917">
        <v>2</v>
      </c>
    </row>
    <row r="918" spans="1:5">
      <c r="A918" t="s">
        <v>8219</v>
      </c>
      <c r="B918">
        <v>402</v>
      </c>
      <c r="D918" t="s">
        <v>8221</v>
      </c>
      <c r="E918">
        <v>2</v>
      </c>
    </row>
    <row r="919" spans="1:5">
      <c r="A919" t="s">
        <v>8219</v>
      </c>
      <c r="B919">
        <v>253</v>
      </c>
      <c r="D919" t="s">
        <v>8221</v>
      </c>
      <c r="E919">
        <v>2</v>
      </c>
    </row>
    <row r="920" spans="1:5">
      <c r="A920" t="s">
        <v>8219</v>
      </c>
      <c r="B920">
        <v>473</v>
      </c>
      <c r="D920" t="s">
        <v>8221</v>
      </c>
      <c r="E920">
        <v>2</v>
      </c>
    </row>
    <row r="921" spans="1:5">
      <c r="A921" t="s">
        <v>8219</v>
      </c>
      <c r="B921">
        <v>821</v>
      </c>
      <c r="D921" t="s">
        <v>8221</v>
      </c>
      <c r="E921">
        <v>2</v>
      </c>
    </row>
    <row r="922" spans="1:5">
      <c r="A922" t="s">
        <v>8219</v>
      </c>
      <c r="B922">
        <v>388</v>
      </c>
      <c r="D922" t="s">
        <v>8221</v>
      </c>
      <c r="E922">
        <v>2</v>
      </c>
    </row>
    <row r="923" spans="1:5">
      <c r="A923" t="s">
        <v>8219</v>
      </c>
      <c r="B923">
        <v>813</v>
      </c>
      <c r="D923" t="s">
        <v>8221</v>
      </c>
      <c r="E923">
        <v>2</v>
      </c>
    </row>
    <row r="924" spans="1:5">
      <c r="A924" t="s">
        <v>8219</v>
      </c>
      <c r="B924">
        <v>1945</v>
      </c>
      <c r="D924" t="s">
        <v>8221</v>
      </c>
      <c r="E924">
        <v>2</v>
      </c>
    </row>
    <row r="925" spans="1:5">
      <c r="A925" t="s">
        <v>8219</v>
      </c>
      <c r="B925">
        <v>1637</v>
      </c>
      <c r="D925" t="s">
        <v>8221</v>
      </c>
      <c r="E925">
        <v>2</v>
      </c>
    </row>
    <row r="926" spans="1:5">
      <c r="A926" t="s">
        <v>8219</v>
      </c>
      <c r="B926">
        <v>1375</v>
      </c>
      <c r="D926" t="s">
        <v>8221</v>
      </c>
      <c r="E926">
        <v>2</v>
      </c>
    </row>
    <row r="927" spans="1:5">
      <c r="A927" t="s">
        <v>8219</v>
      </c>
      <c r="B927">
        <v>17</v>
      </c>
      <c r="D927" t="s">
        <v>8221</v>
      </c>
      <c r="E927">
        <v>2</v>
      </c>
    </row>
    <row r="928" spans="1:5">
      <c r="A928" t="s">
        <v>8219</v>
      </c>
      <c r="B928">
        <v>354</v>
      </c>
      <c r="D928" t="s">
        <v>8221</v>
      </c>
      <c r="E928">
        <v>2</v>
      </c>
    </row>
    <row r="929" spans="1:5">
      <c r="A929" t="s">
        <v>8219</v>
      </c>
      <c r="B929">
        <v>191</v>
      </c>
      <c r="D929" t="s">
        <v>8221</v>
      </c>
      <c r="E929">
        <v>2</v>
      </c>
    </row>
    <row r="930" spans="1:5">
      <c r="A930" t="s">
        <v>8219</v>
      </c>
      <c r="B930">
        <v>303</v>
      </c>
      <c r="D930" t="s">
        <v>8221</v>
      </c>
      <c r="E930">
        <v>2</v>
      </c>
    </row>
    <row r="931" spans="1:5">
      <c r="A931" t="s">
        <v>8219</v>
      </c>
      <c r="B931">
        <v>137</v>
      </c>
      <c r="D931" t="s">
        <v>8221</v>
      </c>
      <c r="E931">
        <v>2</v>
      </c>
    </row>
    <row r="932" spans="1:5">
      <c r="A932" t="s">
        <v>8219</v>
      </c>
      <c r="B932">
        <v>41</v>
      </c>
      <c r="D932" t="s">
        <v>8221</v>
      </c>
      <c r="E932">
        <v>2</v>
      </c>
    </row>
    <row r="933" spans="1:5">
      <c r="A933" t="s">
        <v>8219</v>
      </c>
      <c r="B933">
        <v>398</v>
      </c>
      <c r="D933" t="s">
        <v>8221</v>
      </c>
      <c r="E933">
        <v>2</v>
      </c>
    </row>
    <row r="934" spans="1:5">
      <c r="A934" t="s">
        <v>8219</v>
      </c>
      <c r="B934">
        <v>1737</v>
      </c>
      <c r="D934" t="s">
        <v>8221</v>
      </c>
      <c r="E934">
        <v>2</v>
      </c>
    </row>
    <row r="935" spans="1:5">
      <c r="A935" t="s">
        <v>8219</v>
      </c>
      <c r="B935">
        <v>971</v>
      </c>
      <c r="D935" t="s">
        <v>8221</v>
      </c>
      <c r="E935">
        <v>2</v>
      </c>
    </row>
    <row r="936" spans="1:5">
      <c r="A936" t="s">
        <v>8219</v>
      </c>
      <c r="B936">
        <v>183</v>
      </c>
      <c r="D936" t="s">
        <v>8221</v>
      </c>
      <c r="E936">
        <v>2</v>
      </c>
    </row>
    <row r="937" spans="1:5">
      <c r="A937" t="s">
        <v>8219</v>
      </c>
      <c r="B937">
        <v>4562</v>
      </c>
      <c r="D937" t="s">
        <v>8221</v>
      </c>
      <c r="E937">
        <v>2</v>
      </c>
    </row>
    <row r="938" spans="1:5">
      <c r="A938" t="s">
        <v>8219</v>
      </c>
      <c r="B938">
        <v>26457</v>
      </c>
      <c r="D938" t="s">
        <v>8221</v>
      </c>
      <c r="E938">
        <v>2</v>
      </c>
    </row>
    <row r="939" spans="1:5">
      <c r="A939" t="s">
        <v>8219</v>
      </c>
      <c r="B939">
        <v>162</v>
      </c>
      <c r="D939" t="s">
        <v>8221</v>
      </c>
      <c r="E939">
        <v>2</v>
      </c>
    </row>
    <row r="940" spans="1:5">
      <c r="A940" t="s">
        <v>8219</v>
      </c>
      <c r="B940">
        <v>479</v>
      </c>
      <c r="D940" t="s">
        <v>8221</v>
      </c>
      <c r="E940">
        <v>2</v>
      </c>
    </row>
    <row r="941" spans="1:5">
      <c r="A941" t="s">
        <v>8219</v>
      </c>
      <c r="B941">
        <v>426</v>
      </c>
      <c r="D941" t="s">
        <v>8221</v>
      </c>
      <c r="E941">
        <v>2</v>
      </c>
    </row>
    <row r="942" spans="1:5">
      <c r="A942" t="s">
        <v>8219</v>
      </c>
      <c r="B942">
        <v>450</v>
      </c>
      <c r="D942" t="s">
        <v>8221</v>
      </c>
      <c r="E942">
        <v>2</v>
      </c>
    </row>
    <row r="943" spans="1:5">
      <c r="A943" t="s">
        <v>8219</v>
      </c>
      <c r="B943">
        <v>1780</v>
      </c>
      <c r="D943" t="s">
        <v>8221</v>
      </c>
      <c r="E943">
        <v>2</v>
      </c>
    </row>
    <row r="944" spans="1:5">
      <c r="A944" t="s">
        <v>8219</v>
      </c>
      <c r="B944">
        <v>122</v>
      </c>
      <c r="D944" t="s">
        <v>8221</v>
      </c>
      <c r="E944">
        <v>2</v>
      </c>
    </row>
    <row r="945" spans="1:5">
      <c r="A945" t="s">
        <v>8219</v>
      </c>
      <c r="B945">
        <v>95</v>
      </c>
      <c r="D945" t="s">
        <v>8221</v>
      </c>
      <c r="E945">
        <v>2</v>
      </c>
    </row>
    <row r="946" spans="1:5">
      <c r="A946" t="s">
        <v>8219</v>
      </c>
      <c r="B946">
        <v>325</v>
      </c>
      <c r="D946" t="s">
        <v>8221</v>
      </c>
      <c r="E946">
        <v>2</v>
      </c>
    </row>
    <row r="947" spans="1:5">
      <c r="A947" t="s">
        <v>8219</v>
      </c>
      <c r="B947">
        <v>353</v>
      </c>
      <c r="D947" t="s">
        <v>8221</v>
      </c>
      <c r="E947">
        <v>2</v>
      </c>
    </row>
    <row r="948" spans="1:5">
      <c r="A948" t="s">
        <v>8219</v>
      </c>
      <c r="B948">
        <v>105</v>
      </c>
      <c r="D948" t="s">
        <v>8221</v>
      </c>
      <c r="E948">
        <v>2</v>
      </c>
    </row>
    <row r="949" spans="1:5">
      <c r="A949" t="s">
        <v>8219</v>
      </c>
      <c r="B949">
        <v>729</v>
      </c>
      <c r="D949" t="s">
        <v>8221</v>
      </c>
      <c r="E949">
        <v>2</v>
      </c>
    </row>
    <row r="950" spans="1:5">
      <c r="A950" t="s">
        <v>8219</v>
      </c>
      <c r="B950">
        <v>454</v>
      </c>
      <c r="D950" t="s">
        <v>8221</v>
      </c>
      <c r="E950">
        <v>2</v>
      </c>
    </row>
    <row r="951" spans="1:5">
      <c r="A951" t="s">
        <v>8219</v>
      </c>
      <c r="B951">
        <v>539</v>
      </c>
      <c r="D951" t="s">
        <v>8221</v>
      </c>
      <c r="E951">
        <v>2</v>
      </c>
    </row>
    <row r="952" spans="1:5">
      <c r="A952" t="s">
        <v>8219</v>
      </c>
      <c r="B952">
        <v>79</v>
      </c>
      <c r="D952" t="s">
        <v>8221</v>
      </c>
      <c r="E952">
        <v>2</v>
      </c>
    </row>
    <row r="953" spans="1:5">
      <c r="A953" t="s">
        <v>8219</v>
      </c>
      <c r="B953">
        <v>94</v>
      </c>
      <c r="D953" t="s">
        <v>8221</v>
      </c>
      <c r="E953">
        <v>2</v>
      </c>
    </row>
    <row r="954" spans="1:5">
      <c r="A954" t="s">
        <v>8219</v>
      </c>
      <c r="B954">
        <v>625</v>
      </c>
      <c r="D954" t="s">
        <v>8221</v>
      </c>
      <c r="E954">
        <v>2</v>
      </c>
    </row>
    <row r="955" spans="1:5">
      <c r="A955" t="s">
        <v>8219</v>
      </c>
      <c r="B955">
        <v>508</v>
      </c>
      <c r="D955" t="s">
        <v>8221</v>
      </c>
      <c r="E955">
        <v>2</v>
      </c>
    </row>
    <row r="956" spans="1:5">
      <c r="A956" t="s">
        <v>8219</v>
      </c>
      <c r="B956">
        <v>531</v>
      </c>
      <c r="D956" t="s">
        <v>8221</v>
      </c>
      <c r="E956">
        <v>2</v>
      </c>
    </row>
    <row r="957" spans="1:5">
      <c r="A957" t="s">
        <v>8219</v>
      </c>
      <c r="B957">
        <v>158</v>
      </c>
      <c r="D957" t="s">
        <v>8221</v>
      </c>
      <c r="E957">
        <v>2</v>
      </c>
    </row>
    <row r="958" spans="1:5">
      <c r="A958" t="s">
        <v>8219</v>
      </c>
      <c r="B958">
        <v>508</v>
      </c>
      <c r="D958" t="s">
        <v>8221</v>
      </c>
      <c r="E958">
        <v>2</v>
      </c>
    </row>
    <row r="959" spans="1:5">
      <c r="A959" t="s">
        <v>8219</v>
      </c>
      <c r="B959">
        <v>644</v>
      </c>
      <c r="D959" t="s">
        <v>8221</v>
      </c>
      <c r="E959">
        <v>2</v>
      </c>
    </row>
    <row r="960" spans="1:5">
      <c r="A960" t="s">
        <v>8219</v>
      </c>
      <c r="B960">
        <v>848</v>
      </c>
      <c r="D960" t="s">
        <v>8221</v>
      </c>
      <c r="E960">
        <v>2</v>
      </c>
    </row>
    <row r="961" spans="1:5">
      <c r="A961" t="s">
        <v>8219</v>
      </c>
      <c r="B961">
        <v>429</v>
      </c>
      <c r="D961" t="s">
        <v>8221</v>
      </c>
      <c r="E961">
        <v>2</v>
      </c>
    </row>
    <row r="962" spans="1:5">
      <c r="A962" t="s">
        <v>8219</v>
      </c>
      <c r="B962">
        <v>204</v>
      </c>
      <c r="D962" t="s">
        <v>8221</v>
      </c>
      <c r="E962">
        <v>2</v>
      </c>
    </row>
    <row r="963" spans="1:5">
      <c r="A963" t="s">
        <v>8219</v>
      </c>
      <c r="B963">
        <v>379</v>
      </c>
      <c r="D963" t="s">
        <v>8221</v>
      </c>
      <c r="E963">
        <v>2</v>
      </c>
    </row>
    <row r="964" spans="1:5">
      <c r="A964" t="s">
        <v>8219</v>
      </c>
      <c r="B964">
        <v>271</v>
      </c>
      <c r="D964" t="s">
        <v>8221</v>
      </c>
      <c r="E964">
        <v>2</v>
      </c>
    </row>
    <row r="965" spans="1:5">
      <c r="A965" t="s">
        <v>8219</v>
      </c>
      <c r="B965">
        <v>120</v>
      </c>
      <c r="D965" t="s">
        <v>8221</v>
      </c>
      <c r="E965">
        <v>2</v>
      </c>
    </row>
    <row r="966" spans="1:5">
      <c r="A966" t="s">
        <v>8219</v>
      </c>
      <c r="B966">
        <v>140</v>
      </c>
      <c r="D966" t="s">
        <v>8221</v>
      </c>
      <c r="E966">
        <v>2</v>
      </c>
    </row>
    <row r="967" spans="1:5">
      <c r="A967" t="s">
        <v>8219</v>
      </c>
      <c r="B967">
        <v>193</v>
      </c>
      <c r="D967" t="s">
        <v>8221</v>
      </c>
      <c r="E967">
        <v>2</v>
      </c>
    </row>
    <row r="968" spans="1:5">
      <c r="A968" t="s">
        <v>8219</v>
      </c>
      <c r="B968">
        <v>180</v>
      </c>
      <c r="D968" t="s">
        <v>8221</v>
      </c>
      <c r="E968">
        <v>2</v>
      </c>
    </row>
    <row r="969" spans="1:5">
      <c r="A969" t="s">
        <v>8219</v>
      </c>
      <c r="B969">
        <v>263</v>
      </c>
      <c r="D969" t="s">
        <v>8221</v>
      </c>
      <c r="E969">
        <v>2</v>
      </c>
    </row>
    <row r="970" spans="1:5">
      <c r="A970" t="s">
        <v>8219</v>
      </c>
      <c r="B970">
        <v>217</v>
      </c>
      <c r="D970" t="s">
        <v>8221</v>
      </c>
      <c r="E970">
        <v>2</v>
      </c>
    </row>
    <row r="971" spans="1:5">
      <c r="A971" t="s">
        <v>8219</v>
      </c>
      <c r="B971">
        <v>443</v>
      </c>
      <c r="D971" t="s">
        <v>8221</v>
      </c>
      <c r="E971">
        <v>2</v>
      </c>
    </row>
    <row r="972" spans="1:5">
      <c r="A972" t="s">
        <v>8219</v>
      </c>
      <c r="B972">
        <v>1373</v>
      </c>
      <c r="D972" t="s">
        <v>8221</v>
      </c>
      <c r="E972">
        <v>2</v>
      </c>
    </row>
    <row r="973" spans="1:5">
      <c r="A973" t="s">
        <v>8219</v>
      </c>
      <c r="B973">
        <v>742</v>
      </c>
      <c r="D973" t="s">
        <v>8221</v>
      </c>
      <c r="E973">
        <v>2</v>
      </c>
    </row>
    <row r="974" spans="1:5">
      <c r="A974" t="s">
        <v>8219</v>
      </c>
      <c r="B974">
        <v>170</v>
      </c>
      <c r="D974" t="s">
        <v>8221</v>
      </c>
      <c r="E974">
        <v>2</v>
      </c>
    </row>
    <row r="975" spans="1:5">
      <c r="A975" t="s">
        <v>8219</v>
      </c>
      <c r="B975">
        <v>242</v>
      </c>
      <c r="D975" t="s">
        <v>8221</v>
      </c>
      <c r="E975">
        <v>2</v>
      </c>
    </row>
    <row r="976" spans="1:5">
      <c r="A976" t="s">
        <v>8219</v>
      </c>
      <c r="B976">
        <v>541</v>
      </c>
      <c r="D976" t="s">
        <v>8221</v>
      </c>
      <c r="E976">
        <v>2</v>
      </c>
    </row>
    <row r="977" spans="1:5">
      <c r="A977" t="s">
        <v>8219</v>
      </c>
      <c r="B977">
        <v>121</v>
      </c>
      <c r="D977" t="s">
        <v>8221</v>
      </c>
      <c r="E977">
        <v>2</v>
      </c>
    </row>
    <row r="978" spans="1:5">
      <c r="A978" t="s">
        <v>8219</v>
      </c>
      <c r="B978">
        <v>621</v>
      </c>
      <c r="D978" t="s">
        <v>8221</v>
      </c>
      <c r="E978">
        <v>2</v>
      </c>
    </row>
    <row r="979" spans="1:5">
      <c r="A979" t="s">
        <v>8219</v>
      </c>
      <c r="B979">
        <v>101</v>
      </c>
      <c r="D979" t="s">
        <v>8221</v>
      </c>
      <c r="E979">
        <v>2</v>
      </c>
    </row>
    <row r="980" spans="1:5">
      <c r="A980" t="s">
        <v>8219</v>
      </c>
      <c r="B980">
        <v>554</v>
      </c>
      <c r="D980" t="s">
        <v>8221</v>
      </c>
      <c r="E980">
        <v>2</v>
      </c>
    </row>
    <row r="981" spans="1:5">
      <c r="A981" t="s">
        <v>8219</v>
      </c>
      <c r="B981">
        <v>666</v>
      </c>
      <c r="D981" t="s">
        <v>8221</v>
      </c>
      <c r="E981">
        <v>2</v>
      </c>
    </row>
    <row r="982" spans="1:5">
      <c r="A982" t="s">
        <v>8219</v>
      </c>
      <c r="B982">
        <v>410</v>
      </c>
      <c r="D982" t="s">
        <v>8221</v>
      </c>
      <c r="E982">
        <v>2</v>
      </c>
    </row>
    <row r="983" spans="1:5">
      <c r="A983" t="s">
        <v>8219</v>
      </c>
      <c r="B983">
        <v>375</v>
      </c>
      <c r="D983" t="s">
        <v>8221</v>
      </c>
      <c r="E983">
        <v>2</v>
      </c>
    </row>
    <row r="984" spans="1:5">
      <c r="A984" t="s">
        <v>8219</v>
      </c>
      <c r="B984">
        <v>1364</v>
      </c>
      <c r="D984" t="s">
        <v>8221</v>
      </c>
      <c r="E984">
        <v>2</v>
      </c>
    </row>
    <row r="985" spans="1:5">
      <c r="A985" t="s">
        <v>8219</v>
      </c>
      <c r="B985">
        <v>35</v>
      </c>
      <c r="D985" t="s">
        <v>8221</v>
      </c>
      <c r="E985">
        <v>2</v>
      </c>
    </row>
    <row r="986" spans="1:5">
      <c r="A986" t="s">
        <v>8219</v>
      </c>
      <c r="B986">
        <v>203</v>
      </c>
      <c r="D986" t="s">
        <v>8221</v>
      </c>
      <c r="E986">
        <v>2</v>
      </c>
    </row>
    <row r="987" spans="1:5">
      <c r="A987" t="s">
        <v>8219</v>
      </c>
      <c r="B987">
        <v>49</v>
      </c>
      <c r="D987" t="s">
        <v>8221</v>
      </c>
      <c r="E987">
        <v>2</v>
      </c>
    </row>
    <row r="988" spans="1:5">
      <c r="A988" t="s">
        <v>8219</v>
      </c>
      <c r="B988">
        <v>5812</v>
      </c>
      <c r="D988" t="s">
        <v>8221</v>
      </c>
      <c r="E988">
        <v>2</v>
      </c>
    </row>
    <row r="989" spans="1:5">
      <c r="A989" t="s">
        <v>8219</v>
      </c>
      <c r="B989">
        <v>1556</v>
      </c>
      <c r="D989" t="s">
        <v>8221</v>
      </c>
      <c r="E989">
        <v>2</v>
      </c>
    </row>
    <row r="990" spans="1:5">
      <c r="A990" t="s">
        <v>8219</v>
      </c>
      <c r="B990">
        <v>65</v>
      </c>
      <c r="D990" t="s">
        <v>8221</v>
      </c>
      <c r="E990">
        <v>2</v>
      </c>
    </row>
    <row r="991" spans="1:5">
      <c r="A991" t="s">
        <v>8219</v>
      </c>
      <c r="B991">
        <v>10</v>
      </c>
      <c r="D991" t="s">
        <v>8221</v>
      </c>
      <c r="E991">
        <v>2</v>
      </c>
    </row>
    <row r="992" spans="1:5">
      <c r="A992" t="s">
        <v>8219</v>
      </c>
      <c r="B992">
        <v>76</v>
      </c>
      <c r="D992" t="s">
        <v>8221</v>
      </c>
      <c r="E992">
        <v>2</v>
      </c>
    </row>
    <row r="993" spans="1:5">
      <c r="A993" t="s">
        <v>8219</v>
      </c>
      <c r="B993">
        <v>263</v>
      </c>
      <c r="D993" t="s">
        <v>8221</v>
      </c>
      <c r="E993">
        <v>2</v>
      </c>
    </row>
    <row r="994" spans="1:5">
      <c r="A994" t="s">
        <v>8219</v>
      </c>
      <c r="B994">
        <v>1530</v>
      </c>
      <c r="D994" t="s">
        <v>8221</v>
      </c>
      <c r="E994">
        <v>2</v>
      </c>
    </row>
    <row r="995" spans="1:5">
      <c r="A995" t="s">
        <v>8219</v>
      </c>
      <c r="B995">
        <v>278</v>
      </c>
      <c r="D995" t="s">
        <v>8221</v>
      </c>
      <c r="E995">
        <v>2</v>
      </c>
    </row>
    <row r="996" spans="1:5">
      <c r="A996" t="s">
        <v>8219</v>
      </c>
      <c r="B996">
        <v>350</v>
      </c>
      <c r="D996" t="s">
        <v>8221</v>
      </c>
      <c r="E996">
        <v>2</v>
      </c>
    </row>
    <row r="997" spans="1:5">
      <c r="A997" t="s">
        <v>8219</v>
      </c>
      <c r="B997">
        <v>470</v>
      </c>
      <c r="D997" t="s">
        <v>8221</v>
      </c>
      <c r="E997">
        <v>2</v>
      </c>
    </row>
    <row r="998" spans="1:5">
      <c r="A998" t="s">
        <v>8219</v>
      </c>
      <c r="B998">
        <v>3</v>
      </c>
      <c r="D998" t="s">
        <v>8221</v>
      </c>
      <c r="E998">
        <v>2</v>
      </c>
    </row>
    <row r="999" spans="1:5">
      <c r="A999" t="s">
        <v>8219</v>
      </c>
      <c r="B999">
        <v>8200</v>
      </c>
      <c r="D999" t="s">
        <v>8221</v>
      </c>
      <c r="E999">
        <v>2</v>
      </c>
    </row>
    <row r="1000" spans="1:5">
      <c r="A1000" t="s">
        <v>8219</v>
      </c>
      <c r="B1000">
        <v>8359</v>
      </c>
      <c r="D1000" t="s">
        <v>8221</v>
      </c>
      <c r="E1000">
        <v>2</v>
      </c>
    </row>
    <row r="1001" spans="1:5">
      <c r="A1001" t="s">
        <v>8219</v>
      </c>
      <c r="B1001">
        <v>188</v>
      </c>
      <c r="D1001" t="s">
        <v>8221</v>
      </c>
      <c r="E1001">
        <v>2</v>
      </c>
    </row>
    <row r="1002" spans="1:5">
      <c r="A1002" t="s">
        <v>8219</v>
      </c>
      <c r="B1002">
        <v>48</v>
      </c>
      <c r="D1002" t="s">
        <v>8221</v>
      </c>
      <c r="E1002">
        <v>2</v>
      </c>
    </row>
    <row r="1003" spans="1:5">
      <c r="A1003" t="s">
        <v>8219</v>
      </c>
      <c r="B1003">
        <v>607</v>
      </c>
      <c r="D1003" t="s">
        <v>8221</v>
      </c>
      <c r="E1003">
        <v>2</v>
      </c>
    </row>
    <row r="1004" spans="1:5">
      <c r="A1004" t="s">
        <v>8219</v>
      </c>
      <c r="B1004">
        <v>50</v>
      </c>
      <c r="D1004" t="s">
        <v>8221</v>
      </c>
      <c r="E1004">
        <v>2</v>
      </c>
    </row>
    <row r="1005" spans="1:5">
      <c r="A1005" t="s">
        <v>8219</v>
      </c>
      <c r="B1005">
        <v>55</v>
      </c>
      <c r="D1005" t="s">
        <v>8221</v>
      </c>
      <c r="E1005">
        <v>2</v>
      </c>
    </row>
    <row r="1006" spans="1:5">
      <c r="A1006" t="s">
        <v>8219</v>
      </c>
      <c r="B1006">
        <v>38</v>
      </c>
      <c r="D1006" t="s">
        <v>8221</v>
      </c>
      <c r="E1006">
        <v>2</v>
      </c>
    </row>
    <row r="1007" spans="1:5">
      <c r="A1007" t="s">
        <v>8219</v>
      </c>
      <c r="B1007">
        <v>25</v>
      </c>
      <c r="D1007" t="s">
        <v>8221</v>
      </c>
      <c r="E1007">
        <v>2</v>
      </c>
    </row>
    <row r="1008" spans="1:5">
      <c r="A1008" t="s">
        <v>8219</v>
      </c>
      <c r="B1008">
        <v>46</v>
      </c>
      <c r="D1008" t="s">
        <v>8221</v>
      </c>
      <c r="E1008">
        <v>2</v>
      </c>
    </row>
    <row r="1009" spans="1:5">
      <c r="A1009" t="s">
        <v>8219</v>
      </c>
      <c r="B1009">
        <v>83</v>
      </c>
      <c r="D1009" t="s">
        <v>8221</v>
      </c>
      <c r="E1009">
        <v>2</v>
      </c>
    </row>
    <row r="1010" spans="1:5">
      <c r="A1010" t="s">
        <v>8219</v>
      </c>
      <c r="B1010">
        <v>35</v>
      </c>
      <c r="D1010" t="s">
        <v>8221</v>
      </c>
      <c r="E1010">
        <v>2</v>
      </c>
    </row>
    <row r="1011" spans="1:5">
      <c r="A1011" t="s">
        <v>8219</v>
      </c>
      <c r="B1011">
        <v>25</v>
      </c>
      <c r="D1011" t="s">
        <v>8221</v>
      </c>
      <c r="E1011">
        <v>2</v>
      </c>
    </row>
    <row r="1012" spans="1:5">
      <c r="A1012" t="s">
        <v>8219</v>
      </c>
      <c r="B1012">
        <v>75</v>
      </c>
      <c r="D1012" t="s">
        <v>8221</v>
      </c>
      <c r="E1012">
        <v>2</v>
      </c>
    </row>
    <row r="1013" spans="1:5">
      <c r="A1013" t="s">
        <v>8219</v>
      </c>
      <c r="B1013">
        <v>62</v>
      </c>
      <c r="D1013" t="s">
        <v>8221</v>
      </c>
      <c r="E1013">
        <v>2</v>
      </c>
    </row>
    <row r="1014" spans="1:5">
      <c r="A1014" t="s">
        <v>8219</v>
      </c>
      <c r="B1014">
        <v>160</v>
      </c>
      <c r="D1014" t="s">
        <v>8221</v>
      </c>
      <c r="E1014">
        <v>2</v>
      </c>
    </row>
    <row r="1015" spans="1:5">
      <c r="A1015" t="s">
        <v>8219</v>
      </c>
      <c r="B1015">
        <v>246</v>
      </c>
      <c r="D1015" t="s">
        <v>8221</v>
      </c>
      <c r="E1015">
        <v>2</v>
      </c>
    </row>
    <row r="1016" spans="1:5">
      <c r="A1016" t="s">
        <v>8219</v>
      </c>
      <c r="B1016">
        <v>55</v>
      </c>
      <c r="D1016" t="s">
        <v>8221</v>
      </c>
      <c r="E1016">
        <v>2</v>
      </c>
    </row>
    <row r="1017" spans="1:5">
      <c r="A1017" t="s">
        <v>8219</v>
      </c>
      <c r="B1017">
        <v>23</v>
      </c>
      <c r="D1017" t="s">
        <v>8221</v>
      </c>
      <c r="E1017">
        <v>2</v>
      </c>
    </row>
    <row r="1018" spans="1:5">
      <c r="A1018" t="s">
        <v>8219</v>
      </c>
      <c r="B1018">
        <v>72</v>
      </c>
      <c r="D1018" t="s">
        <v>8221</v>
      </c>
      <c r="E1018">
        <v>2</v>
      </c>
    </row>
    <row r="1019" spans="1:5">
      <c r="A1019" t="s">
        <v>8219</v>
      </c>
      <c r="B1019">
        <v>22</v>
      </c>
      <c r="D1019" t="s">
        <v>8221</v>
      </c>
      <c r="E1019">
        <v>2</v>
      </c>
    </row>
    <row r="1020" spans="1:5">
      <c r="A1020" t="s">
        <v>8219</v>
      </c>
      <c r="B1020">
        <v>14</v>
      </c>
      <c r="D1020" t="s">
        <v>8221</v>
      </c>
      <c r="E1020">
        <v>2</v>
      </c>
    </row>
    <row r="1021" spans="1:5">
      <c r="A1021" t="s">
        <v>8219</v>
      </c>
      <c r="B1021">
        <v>38</v>
      </c>
      <c r="D1021" t="s">
        <v>8221</v>
      </c>
      <c r="E1021">
        <v>2</v>
      </c>
    </row>
    <row r="1022" spans="1:5">
      <c r="A1022" t="s">
        <v>8219</v>
      </c>
      <c r="B1022">
        <v>32</v>
      </c>
      <c r="D1022" t="s">
        <v>8221</v>
      </c>
      <c r="E1022">
        <v>2</v>
      </c>
    </row>
    <row r="1023" spans="1:5">
      <c r="A1023" t="s">
        <v>8219</v>
      </c>
      <c r="B1023">
        <v>63</v>
      </c>
      <c r="D1023" t="s">
        <v>8221</v>
      </c>
      <c r="E1023">
        <v>2</v>
      </c>
    </row>
    <row r="1024" spans="1:5">
      <c r="A1024" t="s">
        <v>8219</v>
      </c>
      <c r="B1024">
        <v>27</v>
      </c>
      <c r="D1024" t="s">
        <v>8221</v>
      </c>
      <c r="E1024">
        <v>2</v>
      </c>
    </row>
    <row r="1025" spans="1:5">
      <c r="A1025" t="s">
        <v>8219</v>
      </c>
      <c r="B1025">
        <v>44</v>
      </c>
      <c r="D1025" t="s">
        <v>8221</v>
      </c>
      <c r="E1025">
        <v>2</v>
      </c>
    </row>
    <row r="1026" spans="1:5">
      <c r="A1026" t="s">
        <v>8219</v>
      </c>
      <c r="B1026">
        <v>38</v>
      </c>
      <c r="D1026" t="s">
        <v>8221</v>
      </c>
      <c r="E1026">
        <v>2</v>
      </c>
    </row>
    <row r="1027" spans="1:5">
      <c r="A1027" t="s">
        <v>8219</v>
      </c>
      <c r="B1027">
        <v>115</v>
      </c>
      <c r="D1027" t="s">
        <v>8221</v>
      </c>
      <c r="E1027">
        <v>2</v>
      </c>
    </row>
    <row r="1028" spans="1:5">
      <c r="A1028" t="s">
        <v>8219</v>
      </c>
      <c r="B1028">
        <v>37</v>
      </c>
      <c r="D1028" t="s">
        <v>8221</v>
      </c>
      <c r="E1028">
        <v>2</v>
      </c>
    </row>
    <row r="1029" spans="1:5">
      <c r="A1029" t="s">
        <v>8219</v>
      </c>
      <c r="B1029">
        <v>99</v>
      </c>
      <c r="D1029" t="s">
        <v>8221</v>
      </c>
      <c r="E1029">
        <v>2</v>
      </c>
    </row>
    <row r="1030" spans="1:5">
      <c r="A1030" t="s">
        <v>8219</v>
      </c>
      <c r="B1030">
        <v>44</v>
      </c>
      <c r="D1030" t="s">
        <v>8221</v>
      </c>
      <c r="E1030">
        <v>2</v>
      </c>
    </row>
    <row r="1031" spans="1:5">
      <c r="A1031" t="s">
        <v>8219</v>
      </c>
      <c r="B1031">
        <v>58</v>
      </c>
      <c r="D1031" t="s">
        <v>8221</v>
      </c>
      <c r="E1031">
        <v>2</v>
      </c>
    </row>
    <row r="1032" spans="1:5">
      <c r="A1032" t="s">
        <v>8219</v>
      </c>
      <c r="B1032">
        <v>191</v>
      </c>
      <c r="D1032" t="s">
        <v>8221</v>
      </c>
      <c r="E1032">
        <v>2</v>
      </c>
    </row>
    <row r="1033" spans="1:5">
      <c r="A1033" t="s">
        <v>8219</v>
      </c>
      <c r="B1033">
        <v>40</v>
      </c>
      <c r="D1033" t="s">
        <v>8221</v>
      </c>
      <c r="E1033">
        <v>2</v>
      </c>
    </row>
    <row r="1034" spans="1:5">
      <c r="A1034" t="s">
        <v>8219</v>
      </c>
      <c r="B1034">
        <v>38</v>
      </c>
      <c r="D1034" t="s">
        <v>8221</v>
      </c>
      <c r="E1034">
        <v>2</v>
      </c>
    </row>
    <row r="1035" spans="1:5">
      <c r="A1035" t="s">
        <v>8219</v>
      </c>
      <c r="B1035">
        <v>39</v>
      </c>
      <c r="D1035" t="s">
        <v>8221</v>
      </c>
      <c r="E1035">
        <v>2</v>
      </c>
    </row>
    <row r="1036" spans="1:5">
      <c r="A1036" t="s">
        <v>8219</v>
      </c>
      <c r="B1036">
        <v>11</v>
      </c>
      <c r="D1036" t="s">
        <v>8221</v>
      </c>
      <c r="E1036">
        <v>2</v>
      </c>
    </row>
    <row r="1037" spans="1:5">
      <c r="A1037" t="s">
        <v>8219</v>
      </c>
      <c r="B1037">
        <v>107</v>
      </c>
      <c r="D1037" t="s">
        <v>8221</v>
      </c>
      <c r="E1037">
        <v>2</v>
      </c>
    </row>
    <row r="1038" spans="1:5">
      <c r="A1038" t="s">
        <v>8219</v>
      </c>
      <c r="B1038">
        <v>147</v>
      </c>
      <c r="D1038" t="s">
        <v>8221</v>
      </c>
      <c r="E1038">
        <v>2</v>
      </c>
    </row>
    <row r="1039" spans="1:5">
      <c r="A1039" t="s">
        <v>8219</v>
      </c>
      <c r="B1039">
        <v>36</v>
      </c>
      <c r="D1039" t="s">
        <v>8221</v>
      </c>
      <c r="E1039">
        <v>2</v>
      </c>
    </row>
    <row r="1040" spans="1:5">
      <c r="A1040" t="s">
        <v>8219</v>
      </c>
      <c r="B1040">
        <v>92</v>
      </c>
      <c r="D1040" t="s">
        <v>8221</v>
      </c>
      <c r="E1040">
        <v>1</v>
      </c>
    </row>
    <row r="1041" spans="1:5">
      <c r="A1041" t="s">
        <v>8219</v>
      </c>
      <c r="B1041">
        <v>35</v>
      </c>
      <c r="D1041" t="s">
        <v>8221</v>
      </c>
      <c r="E1041">
        <v>1</v>
      </c>
    </row>
    <row r="1042" spans="1:5">
      <c r="A1042" t="s">
        <v>8219</v>
      </c>
      <c r="B1042">
        <v>17</v>
      </c>
      <c r="D1042" t="s">
        <v>8221</v>
      </c>
      <c r="E1042">
        <v>1</v>
      </c>
    </row>
    <row r="1043" spans="1:5">
      <c r="A1043" t="s">
        <v>8219</v>
      </c>
      <c r="B1043">
        <v>22</v>
      </c>
      <c r="D1043" t="s">
        <v>8221</v>
      </c>
      <c r="E1043">
        <v>1</v>
      </c>
    </row>
    <row r="1044" spans="1:5">
      <c r="A1044" t="s">
        <v>8219</v>
      </c>
      <c r="B1044">
        <v>69</v>
      </c>
      <c r="D1044" t="s">
        <v>8221</v>
      </c>
      <c r="E1044">
        <v>1</v>
      </c>
    </row>
    <row r="1045" spans="1:5">
      <c r="A1045" t="s">
        <v>8219</v>
      </c>
      <c r="B1045">
        <v>13</v>
      </c>
      <c r="D1045" t="s">
        <v>8221</v>
      </c>
      <c r="E1045">
        <v>1</v>
      </c>
    </row>
    <row r="1046" spans="1:5">
      <c r="A1046" t="s">
        <v>8219</v>
      </c>
      <c r="B1046">
        <v>58</v>
      </c>
      <c r="D1046" t="s">
        <v>8221</v>
      </c>
      <c r="E1046">
        <v>1</v>
      </c>
    </row>
    <row r="1047" spans="1:5">
      <c r="A1047" t="s">
        <v>8219</v>
      </c>
      <c r="B1047">
        <v>44</v>
      </c>
      <c r="D1047" t="s">
        <v>8221</v>
      </c>
      <c r="E1047">
        <v>1</v>
      </c>
    </row>
    <row r="1048" spans="1:5">
      <c r="A1048" t="s">
        <v>8219</v>
      </c>
      <c r="B1048">
        <v>83</v>
      </c>
      <c r="D1048" t="s">
        <v>8221</v>
      </c>
      <c r="E1048">
        <v>1</v>
      </c>
    </row>
    <row r="1049" spans="1:5">
      <c r="A1049" t="s">
        <v>8219</v>
      </c>
      <c r="B1049">
        <v>117</v>
      </c>
      <c r="D1049" t="s">
        <v>8221</v>
      </c>
      <c r="E1049">
        <v>1</v>
      </c>
    </row>
    <row r="1050" spans="1:5">
      <c r="A1050" t="s">
        <v>8219</v>
      </c>
      <c r="B1050">
        <v>32</v>
      </c>
      <c r="D1050" t="s">
        <v>8221</v>
      </c>
      <c r="E1050">
        <v>1</v>
      </c>
    </row>
    <row r="1051" spans="1:5">
      <c r="A1051" t="s">
        <v>8219</v>
      </c>
      <c r="B1051">
        <v>8</v>
      </c>
      <c r="D1051" t="s">
        <v>8221</v>
      </c>
      <c r="E1051">
        <v>1</v>
      </c>
    </row>
    <row r="1052" spans="1:5">
      <c r="A1052" t="s">
        <v>8219</v>
      </c>
      <c r="B1052">
        <v>340</v>
      </c>
      <c r="D1052" t="s">
        <v>8221</v>
      </c>
      <c r="E1052">
        <v>1</v>
      </c>
    </row>
    <row r="1053" spans="1:5">
      <c r="A1053" t="s">
        <v>8219</v>
      </c>
      <c r="B1053">
        <v>7</v>
      </c>
      <c r="D1053" t="s">
        <v>8221</v>
      </c>
      <c r="E1053">
        <v>1</v>
      </c>
    </row>
    <row r="1054" spans="1:5">
      <c r="A1054" t="s">
        <v>8219</v>
      </c>
      <c r="B1054">
        <v>19</v>
      </c>
      <c r="D1054" t="s">
        <v>8221</v>
      </c>
      <c r="E1054">
        <v>1</v>
      </c>
    </row>
    <row r="1055" spans="1:5">
      <c r="A1055" t="s">
        <v>8219</v>
      </c>
      <c r="B1055">
        <v>47</v>
      </c>
      <c r="D1055" t="s">
        <v>8221</v>
      </c>
      <c r="E1055">
        <v>1</v>
      </c>
    </row>
    <row r="1056" spans="1:5">
      <c r="A1056" t="s">
        <v>8219</v>
      </c>
      <c r="B1056">
        <v>13</v>
      </c>
      <c r="D1056" t="s">
        <v>8221</v>
      </c>
      <c r="E1056">
        <v>1</v>
      </c>
    </row>
    <row r="1057" spans="1:5">
      <c r="A1057" t="s">
        <v>8219</v>
      </c>
      <c r="B1057">
        <v>90</v>
      </c>
      <c r="D1057" t="s">
        <v>8221</v>
      </c>
      <c r="E1057">
        <v>1</v>
      </c>
    </row>
    <row r="1058" spans="1:5">
      <c r="A1058" t="s">
        <v>8219</v>
      </c>
      <c r="B1058">
        <v>63</v>
      </c>
      <c r="D1058" t="s">
        <v>8221</v>
      </c>
      <c r="E1058">
        <v>1</v>
      </c>
    </row>
    <row r="1059" spans="1:5">
      <c r="A1059" t="s">
        <v>8219</v>
      </c>
      <c r="B1059">
        <v>26</v>
      </c>
      <c r="D1059" t="s">
        <v>8221</v>
      </c>
      <c r="E1059">
        <v>1</v>
      </c>
    </row>
    <row r="1060" spans="1:5">
      <c r="A1060" t="s">
        <v>8219</v>
      </c>
      <c r="B1060">
        <v>71</v>
      </c>
      <c r="D1060" t="s">
        <v>8221</v>
      </c>
      <c r="E1060">
        <v>1</v>
      </c>
    </row>
    <row r="1061" spans="1:5">
      <c r="A1061" t="s">
        <v>8219</v>
      </c>
      <c r="B1061">
        <v>38</v>
      </c>
      <c r="D1061" t="s">
        <v>8221</v>
      </c>
      <c r="E1061">
        <v>1</v>
      </c>
    </row>
    <row r="1062" spans="1:5">
      <c r="A1062" t="s">
        <v>8219</v>
      </c>
      <c r="B1062">
        <v>859</v>
      </c>
      <c r="D1062" t="s">
        <v>8221</v>
      </c>
      <c r="E1062">
        <v>1</v>
      </c>
    </row>
    <row r="1063" spans="1:5">
      <c r="A1063" t="s">
        <v>8219</v>
      </c>
      <c r="B1063">
        <v>21</v>
      </c>
      <c r="D1063" t="s">
        <v>8221</v>
      </c>
      <c r="E1063">
        <v>1</v>
      </c>
    </row>
    <row r="1064" spans="1:5">
      <c r="A1064" t="s">
        <v>8219</v>
      </c>
      <c r="B1064">
        <v>78</v>
      </c>
      <c r="D1064" t="s">
        <v>8221</v>
      </c>
      <c r="E1064">
        <v>1</v>
      </c>
    </row>
    <row r="1065" spans="1:5">
      <c r="A1065" t="s">
        <v>8219</v>
      </c>
      <c r="B1065">
        <v>53</v>
      </c>
      <c r="D1065" t="s">
        <v>8221</v>
      </c>
      <c r="E1065">
        <v>1</v>
      </c>
    </row>
    <row r="1066" spans="1:5">
      <c r="A1066" t="s">
        <v>8219</v>
      </c>
      <c r="B1066">
        <v>356</v>
      </c>
      <c r="D1066" t="s">
        <v>8221</v>
      </c>
      <c r="E1066">
        <v>1</v>
      </c>
    </row>
    <row r="1067" spans="1:5">
      <c r="A1067" t="s">
        <v>8219</v>
      </c>
      <c r="B1067">
        <v>279</v>
      </c>
      <c r="D1067" t="s">
        <v>8221</v>
      </c>
      <c r="E1067">
        <v>1</v>
      </c>
    </row>
    <row r="1068" spans="1:5">
      <c r="A1068" t="s">
        <v>8219</v>
      </c>
      <c r="B1068">
        <v>266</v>
      </c>
      <c r="D1068" t="s">
        <v>8221</v>
      </c>
      <c r="E1068">
        <v>1</v>
      </c>
    </row>
    <row r="1069" spans="1:5">
      <c r="A1069" t="s">
        <v>8219</v>
      </c>
      <c r="B1069">
        <v>623</v>
      </c>
      <c r="D1069" t="s">
        <v>8221</v>
      </c>
      <c r="E1069">
        <v>1</v>
      </c>
    </row>
    <row r="1070" spans="1:5">
      <c r="A1070" t="s">
        <v>8219</v>
      </c>
      <c r="B1070">
        <v>392</v>
      </c>
      <c r="D1070" t="s">
        <v>8221</v>
      </c>
      <c r="E1070">
        <v>1</v>
      </c>
    </row>
    <row r="1071" spans="1:5">
      <c r="A1071" t="s">
        <v>8219</v>
      </c>
      <c r="B1071">
        <v>3562</v>
      </c>
      <c r="D1071" t="s">
        <v>8221</v>
      </c>
      <c r="E1071">
        <v>1</v>
      </c>
    </row>
    <row r="1072" spans="1:5">
      <c r="A1072" t="s">
        <v>8219</v>
      </c>
      <c r="B1072">
        <v>514</v>
      </c>
      <c r="D1072" t="s">
        <v>8221</v>
      </c>
      <c r="E1072">
        <v>1</v>
      </c>
    </row>
    <row r="1073" spans="1:5">
      <c r="A1073" t="s">
        <v>8219</v>
      </c>
      <c r="B1073">
        <v>88</v>
      </c>
      <c r="D1073" t="s">
        <v>8221</v>
      </c>
      <c r="E1073">
        <v>1</v>
      </c>
    </row>
    <row r="1074" spans="1:5">
      <c r="A1074" t="s">
        <v>8219</v>
      </c>
      <c r="B1074">
        <v>537</v>
      </c>
      <c r="D1074" t="s">
        <v>8221</v>
      </c>
      <c r="E1074">
        <v>1</v>
      </c>
    </row>
    <row r="1075" spans="1:5">
      <c r="A1075" t="s">
        <v>8219</v>
      </c>
      <c r="B1075">
        <v>25</v>
      </c>
      <c r="D1075" t="s">
        <v>8221</v>
      </c>
      <c r="E1075">
        <v>1</v>
      </c>
    </row>
    <row r="1076" spans="1:5">
      <c r="A1076" t="s">
        <v>8219</v>
      </c>
      <c r="B1076">
        <v>3238</v>
      </c>
      <c r="D1076" t="s">
        <v>8221</v>
      </c>
      <c r="E1076">
        <v>1</v>
      </c>
    </row>
    <row r="1077" spans="1:5">
      <c r="A1077" t="s">
        <v>8219</v>
      </c>
      <c r="B1077">
        <v>897</v>
      </c>
      <c r="D1077" t="s">
        <v>8221</v>
      </c>
      <c r="E1077">
        <v>1</v>
      </c>
    </row>
    <row r="1078" spans="1:5">
      <c r="A1078" t="s">
        <v>8219</v>
      </c>
      <c r="B1078">
        <v>878</v>
      </c>
      <c r="D1078" t="s">
        <v>8221</v>
      </c>
      <c r="E1078">
        <v>1</v>
      </c>
    </row>
    <row r="1079" spans="1:5">
      <c r="A1079" t="s">
        <v>8219</v>
      </c>
      <c r="B1079">
        <v>115</v>
      </c>
      <c r="D1079" t="s">
        <v>8221</v>
      </c>
      <c r="E1079">
        <v>1</v>
      </c>
    </row>
    <row r="1080" spans="1:5">
      <c r="A1080" t="s">
        <v>8219</v>
      </c>
      <c r="B1080">
        <v>234</v>
      </c>
      <c r="D1080" t="s">
        <v>8221</v>
      </c>
      <c r="E1080">
        <v>1</v>
      </c>
    </row>
    <row r="1081" spans="1:5">
      <c r="A1081" t="s">
        <v>8219</v>
      </c>
      <c r="B1081">
        <v>4330</v>
      </c>
      <c r="D1081" t="s">
        <v>8221</v>
      </c>
      <c r="E1081">
        <v>1</v>
      </c>
    </row>
    <row r="1082" spans="1:5">
      <c r="A1082" t="s">
        <v>8219</v>
      </c>
      <c r="B1082">
        <v>651</v>
      </c>
      <c r="D1082" t="s">
        <v>8221</v>
      </c>
      <c r="E1082">
        <v>1</v>
      </c>
    </row>
    <row r="1083" spans="1:5">
      <c r="A1083" t="s">
        <v>8219</v>
      </c>
      <c r="B1083">
        <v>251</v>
      </c>
      <c r="D1083" t="s">
        <v>8221</v>
      </c>
      <c r="E1083">
        <v>1</v>
      </c>
    </row>
    <row r="1084" spans="1:5">
      <c r="A1084" t="s">
        <v>8219</v>
      </c>
      <c r="B1084">
        <v>263</v>
      </c>
      <c r="D1084" t="s">
        <v>8221</v>
      </c>
      <c r="E1084">
        <v>1</v>
      </c>
    </row>
    <row r="1085" spans="1:5">
      <c r="A1085" t="s">
        <v>8219</v>
      </c>
      <c r="B1085">
        <v>28</v>
      </c>
      <c r="D1085" t="s">
        <v>8221</v>
      </c>
      <c r="E1085">
        <v>1</v>
      </c>
    </row>
    <row r="1086" spans="1:5">
      <c r="A1086" t="s">
        <v>8219</v>
      </c>
      <c r="B1086">
        <v>721</v>
      </c>
      <c r="D1086" t="s">
        <v>8221</v>
      </c>
      <c r="E1086">
        <v>1</v>
      </c>
    </row>
    <row r="1087" spans="1:5">
      <c r="A1087" t="s">
        <v>8219</v>
      </c>
      <c r="B1087">
        <v>50</v>
      </c>
      <c r="D1087" t="s">
        <v>8221</v>
      </c>
      <c r="E1087">
        <v>1</v>
      </c>
    </row>
    <row r="1088" spans="1:5">
      <c r="A1088" t="s">
        <v>8219</v>
      </c>
      <c r="B1088">
        <v>73</v>
      </c>
      <c r="D1088" t="s">
        <v>8221</v>
      </c>
      <c r="E1088">
        <v>1</v>
      </c>
    </row>
    <row r="1089" spans="1:5">
      <c r="A1089" t="s">
        <v>8219</v>
      </c>
      <c r="B1089">
        <v>27</v>
      </c>
      <c r="D1089" t="s">
        <v>8221</v>
      </c>
      <c r="E1089">
        <v>1</v>
      </c>
    </row>
    <row r="1090" spans="1:5">
      <c r="A1090" t="s">
        <v>8219</v>
      </c>
      <c r="B1090">
        <v>34</v>
      </c>
      <c r="D1090" t="s">
        <v>8221</v>
      </c>
      <c r="E1090">
        <v>1</v>
      </c>
    </row>
    <row r="1091" spans="1:5">
      <c r="A1091" t="s">
        <v>8219</v>
      </c>
      <c r="B1091">
        <v>7</v>
      </c>
      <c r="D1091" t="s">
        <v>8221</v>
      </c>
      <c r="E1091">
        <v>1</v>
      </c>
    </row>
    <row r="1092" spans="1:5">
      <c r="A1092" t="s">
        <v>8219</v>
      </c>
      <c r="B1092">
        <v>24</v>
      </c>
      <c r="D1092" t="s">
        <v>8221</v>
      </c>
      <c r="E1092">
        <v>1</v>
      </c>
    </row>
    <row r="1093" spans="1:5">
      <c r="A1093" t="s">
        <v>8219</v>
      </c>
      <c r="B1093">
        <v>15</v>
      </c>
      <c r="D1093" t="s">
        <v>8221</v>
      </c>
      <c r="E1093">
        <v>1</v>
      </c>
    </row>
    <row r="1094" spans="1:5">
      <c r="A1094" t="s">
        <v>8219</v>
      </c>
      <c r="B1094">
        <v>72</v>
      </c>
      <c r="D1094" t="s">
        <v>8221</v>
      </c>
      <c r="E1094">
        <v>1</v>
      </c>
    </row>
    <row r="1095" spans="1:5">
      <c r="A1095" t="s">
        <v>8219</v>
      </c>
      <c r="B1095">
        <v>120</v>
      </c>
      <c r="D1095" t="s">
        <v>8221</v>
      </c>
      <c r="E1095">
        <v>1</v>
      </c>
    </row>
    <row r="1096" spans="1:5">
      <c r="A1096" t="s">
        <v>8219</v>
      </c>
      <c r="B1096">
        <v>123</v>
      </c>
      <c r="D1096" t="s">
        <v>8221</v>
      </c>
      <c r="E1096">
        <v>1</v>
      </c>
    </row>
    <row r="1097" spans="1:5">
      <c r="A1097" t="s">
        <v>8219</v>
      </c>
      <c r="B1097">
        <v>1</v>
      </c>
      <c r="D1097" t="s">
        <v>8221</v>
      </c>
      <c r="E1097">
        <v>1</v>
      </c>
    </row>
    <row r="1098" spans="1:5">
      <c r="A1098" t="s">
        <v>8219</v>
      </c>
      <c r="B1098">
        <v>24</v>
      </c>
      <c r="D1098" t="s">
        <v>8221</v>
      </c>
      <c r="E1098">
        <v>1</v>
      </c>
    </row>
    <row r="1099" spans="1:5">
      <c r="A1099" t="s">
        <v>8219</v>
      </c>
      <c r="B1099">
        <v>33</v>
      </c>
      <c r="D1099" t="s">
        <v>8221</v>
      </c>
      <c r="E1099">
        <v>1</v>
      </c>
    </row>
    <row r="1100" spans="1:5">
      <c r="A1100" t="s">
        <v>8219</v>
      </c>
      <c r="B1100">
        <v>14</v>
      </c>
      <c r="D1100" t="s">
        <v>8221</v>
      </c>
      <c r="E1100">
        <v>1</v>
      </c>
    </row>
    <row r="1101" spans="1:5">
      <c r="A1101" t="s">
        <v>8219</v>
      </c>
      <c r="B1101">
        <v>9</v>
      </c>
      <c r="D1101" t="s">
        <v>8221</v>
      </c>
      <c r="E1101">
        <v>1</v>
      </c>
    </row>
    <row r="1102" spans="1:5">
      <c r="A1102" t="s">
        <v>8219</v>
      </c>
      <c r="B1102">
        <v>76</v>
      </c>
      <c r="D1102" t="s">
        <v>8221</v>
      </c>
      <c r="E1102">
        <v>1</v>
      </c>
    </row>
    <row r="1103" spans="1:5">
      <c r="A1103" t="s">
        <v>8219</v>
      </c>
      <c r="B1103">
        <v>19</v>
      </c>
      <c r="D1103" t="s">
        <v>8221</v>
      </c>
      <c r="E1103">
        <v>1</v>
      </c>
    </row>
    <row r="1104" spans="1:5">
      <c r="A1104" t="s">
        <v>8219</v>
      </c>
      <c r="B1104">
        <v>69</v>
      </c>
      <c r="D1104" t="s">
        <v>8221</v>
      </c>
      <c r="E1104">
        <v>1</v>
      </c>
    </row>
    <row r="1105" spans="1:5">
      <c r="A1105" t="s">
        <v>8219</v>
      </c>
      <c r="B1105">
        <v>218</v>
      </c>
      <c r="D1105" t="s">
        <v>8221</v>
      </c>
      <c r="E1105">
        <v>1</v>
      </c>
    </row>
    <row r="1106" spans="1:5">
      <c r="A1106" t="s">
        <v>8219</v>
      </c>
      <c r="B1106">
        <v>30</v>
      </c>
      <c r="D1106" t="s">
        <v>8221</v>
      </c>
      <c r="E1106">
        <v>1</v>
      </c>
    </row>
    <row r="1107" spans="1:5">
      <c r="A1107" t="s">
        <v>8219</v>
      </c>
      <c r="B1107">
        <v>100</v>
      </c>
      <c r="D1107" t="s">
        <v>8221</v>
      </c>
      <c r="E1107">
        <v>1</v>
      </c>
    </row>
    <row r="1108" spans="1:5">
      <c r="A1108" t="s">
        <v>8219</v>
      </c>
      <c r="B1108">
        <v>296</v>
      </c>
      <c r="D1108" t="s">
        <v>8221</v>
      </c>
      <c r="E1108">
        <v>1</v>
      </c>
    </row>
    <row r="1109" spans="1:5">
      <c r="A1109" t="s">
        <v>8219</v>
      </c>
      <c r="B1109">
        <v>1204</v>
      </c>
      <c r="D1109" t="s">
        <v>8221</v>
      </c>
      <c r="E1109">
        <v>1</v>
      </c>
    </row>
    <row r="1110" spans="1:5">
      <c r="A1110" t="s">
        <v>8219</v>
      </c>
      <c r="B1110">
        <v>321</v>
      </c>
      <c r="D1110" t="s">
        <v>8221</v>
      </c>
      <c r="E1110">
        <v>1</v>
      </c>
    </row>
    <row r="1111" spans="1:5">
      <c r="A1111" t="s">
        <v>8219</v>
      </c>
      <c r="B1111">
        <v>301</v>
      </c>
      <c r="D1111" t="s">
        <v>8221</v>
      </c>
      <c r="E1111">
        <v>1</v>
      </c>
    </row>
    <row r="1112" spans="1:5">
      <c r="A1112" t="s">
        <v>8219</v>
      </c>
      <c r="B1112">
        <v>144</v>
      </c>
      <c r="D1112" t="s">
        <v>8221</v>
      </c>
      <c r="E1112">
        <v>1</v>
      </c>
    </row>
    <row r="1113" spans="1:5">
      <c r="A1113" t="s">
        <v>8219</v>
      </c>
      <c r="B1113">
        <v>539</v>
      </c>
      <c r="D1113" t="s">
        <v>8221</v>
      </c>
      <c r="E1113">
        <v>1</v>
      </c>
    </row>
    <row r="1114" spans="1:5">
      <c r="A1114" t="s">
        <v>8219</v>
      </c>
      <c r="B1114">
        <v>498</v>
      </c>
      <c r="D1114" t="s">
        <v>8221</v>
      </c>
      <c r="E1114">
        <v>1</v>
      </c>
    </row>
    <row r="1115" spans="1:5">
      <c r="A1115" t="s">
        <v>8219</v>
      </c>
      <c r="B1115">
        <v>1113</v>
      </c>
      <c r="D1115" t="s">
        <v>8221</v>
      </c>
      <c r="E1115">
        <v>1</v>
      </c>
    </row>
    <row r="1116" spans="1:5">
      <c r="A1116" t="s">
        <v>8219</v>
      </c>
      <c r="B1116">
        <v>988</v>
      </c>
      <c r="D1116" t="s">
        <v>8221</v>
      </c>
      <c r="E1116">
        <v>1</v>
      </c>
    </row>
    <row r="1117" spans="1:5">
      <c r="A1117" t="s">
        <v>8219</v>
      </c>
      <c r="B1117">
        <v>391</v>
      </c>
      <c r="D1117" t="s">
        <v>8221</v>
      </c>
      <c r="E1117">
        <v>1</v>
      </c>
    </row>
    <row r="1118" spans="1:5">
      <c r="A1118" t="s">
        <v>8219</v>
      </c>
      <c r="B1118">
        <v>28</v>
      </c>
      <c r="D1118" t="s">
        <v>8221</v>
      </c>
      <c r="E1118">
        <v>1</v>
      </c>
    </row>
    <row r="1119" spans="1:5">
      <c r="A1119" t="s">
        <v>8219</v>
      </c>
      <c r="B1119">
        <v>147</v>
      </c>
      <c r="D1119" t="s">
        <v>8221</v>
      </c>
      <c r="E1119">
        <v>1</v>
      </c>
    </row>
    <row r="1120" spans="1:5">
      <c r="A1120" t="s">
        <v>8219</v>
      </c>
      <c r="B1120">
        <v>680</v>
      </c>
      <c r="D1120" t="s">
        <v>8221</v>
      </c>
      <c r="E1120">
        <v>1</v>
      </c>
    </row>
    <row r="1121" spans="1:5">
      <c r="A1121" t="s">
        <v>8219</v>
      </c>
      <c r="B1121">
        <v>983</v>
      </c>
      <c r="D1121" t="s">
        <v>8221</v>
      </c>
      <c r="E1121">
        <v>1</v>
      </c>
    </row>
    <row r="1122" spans="1:5">
      <c r="A1122" t="s">
        <v>8219</v>
      </c>
      <c r="B1122">
        <v>79</v>
      </c>
      <c r="D1122" t="s">
        <v>8221</v>
      </c>
      <c r="E1122">
        <v>1</v>
      </c>
    </row>
    <row r="1123" spans="1:5">
      <c r="A1123" t="s">
        <v>8219</v>
      </c>
      <c r="B1123">
        <v>426</v>
      </c>
      <c r="D1123" t="s">
        <v>8221</v>
      </c>
      <c r="E1123">
        <v>1</v>
      </c>
    </row>
    <row r="1124" spans="1:5">
      <c r="A1124" t="s">
        <v>8219</v>
      </c>
      <c r="B1124">
        <v>96</v>
      </c>
      <c r="D1124" t="s">
        <v>8221</v>
      </c>
      <c r="E1124">
        <v>1</v>
      </c>
    </row>
    <row r="1125" spans="1:5">
      <c r="A1125" t="s">
        <v>8219</v>
      </c>
      <c r="B1125">
        <v>163</v>
      </c>
      <c r="D1125" t="s">
        <v>8221</v>
      </c>
      <c r="E1125">
        <v>1</v>
      </c>
    </row>
    <row r="1126" spans="1:5">
      <c r="A1126" t="s">
        <v>8219</v>
      </c>
      <c r="B1126">
        <v>2525</v>
      </c>
      <c r="D1126" t="s">
        <v>8221</v>
      </c>
      <c r="E1126">
        <v>1</v>
      </c>
    </row>
    <row r="1127" spans="1:5">
      <c r="A1127" t="s">
        <v>8219</v>
      </c>
      <c r="B1127">
        <v>2035</v>
      </c>
      <c r="D1127" t="s">
        <v>8221</v>
      </c>
      <c r="E1127">
        <v>1</v>
      </c>
    </row>
    <row r="1128" spans="1:5">
      <c r="A1128" t="s">
        <v>8219</v>
      </c>
      <c r="B1128">
        <v>290</v>
      </c>
      <c r="D1128" t="s">
        <v>8221</v>
      </c>
      <c r="E1128">
        <v>1</v>
      </c>
    </row>
    <row r="1129" spans="1:5">
      <c r="A1129" t="s">
        <v>8219</v>
      </c>
      <c r="B1129">
        <v>1980</v>
      </c>
      <c r="D1129" t="s">
        <v>8221</v>
      </c>
      <c r="E1129">
        <v>1</v>
      </c>
    </row>
    <row r="1130" spans="1:5">
      <c r="A1130" t="s">
        <v>8219</v>
      </c>
      <c r="B1130">
        <v>57</v>
      </c>
      <c r="D1130" t="s">
        <v>8221</v>
      </c>
      <c r="E1130">
        <v>1</v>
      </c>
    </row>
    <row r="1131" spans="1:5">
      <c r="A1131" t="s">
        <v>8219</v>
      </c>
      <c r="B1131">
        <v>380</v>
      </c>
      <c r="D1131" t="s">
        <v>8221</v>
      </c>
      <c r="E1131">
        <v>1</v>
      </c>
    </row>
    <row r="1132" spans="1:5">
      <c r="A1132" t="s">
        <v>8219</v>
      </c>
      <c r="B1132">
        <v>128</v>
      </c>
      <c r="D1132" t="s">
        <v>8221</v>
      </c>
      <c r="E1132">
        <v>1</v>
      </c>
    </row>
    <row r="1133" spans="1:5">
      <c r="A1133" t="s">
        <v>8219</v>
      </c>
      <c r="B1133">
        <v>180</v>
      </c>
      <c r="D1133" t="s">
        <v>8221</v>
      </c>
      <c r="E1133">
        <v>1</v>
      </c>
    </row>
    <row r="1134" spans="1:5">
      <c r="A1134" t="s">
        <v>8219</v>
      </c>
      <c r="B1134">
        <v>571</v>
      </c>
      <c r="D1134" t="s">
        <v>8221</v>
      </c>
      <c r="E1134">
        <v>1</v>
      </c>
    </row>
    <row r="1135" spans="1:5">
      <c r="A1135" t="s">
        <v>8219</v>
      </c>
      <c r="B1135">
        <v>480</v>
      </c>
      <c r="D1135" t="s">
        <v>8221</v>
      </c>
      <c r="E1135">
        <v>1</v>
      </c>
    </row>
    <row r="1136" spans="1:5">
      <c r="A1136" t="s">
        <v>8219</v>
      </c>
      <c r="B1136">
        <v>249</v>
      </c>
      <c r="D1136" t="s">
        <v>8221</v>
      </c>
      <c r="E1136">
        <v>1</v>
      </c>
    </row>
    <row r="1137" spans="1:5">
      <c r="A1137" t="s">
        <v>8219</v>
      </c>
      <c r="B1137">
        <v>84</v>
      </c>
      <c r="D1137" t="s">
        <v>8221</v>
      </c>
      <c r="E1137">
        <v>1</v>
      </c>
    </row>
    <row r="1138" spans="1:5">
      <c r="A1138" t="s">
        <v>8219</v>
      </c>
      <c r="B1138">
        <v>197</v>
      </c>
      <c r="D1138" t="s">
        <v>8221</v>
      </c>
      <c r="E1138">
        <v>1</v>
      </c>
    </row>
    <row r="1139" spans="1:5">
      <c r="A1139" t="s">
        <v>8219</v>
      </c>
      <c r="B1139">
        <v>271</v>
      </c>
      <c r="D1139" t="s">
        <v>8221</v>
      </c>
      <c r="E1139">
        <v>1</v>
      </c>
    </row>
    <row r="1140" spans="1:5">
      <c r="A1140" t="s">
        <v>8219</v>
      </c>
      <c r="B1140">
        <v>50</v>
      </c>
      <c r="D1140" t="s">
        <v>8221</v>
      </c>
      <c r="E1140">
        <v>1</v>
      </c>
    </row>
    <row r="1141" spans="1:5">
      <c r="A1141" t="s">
        <v>8219</v>
      </c>
      <c r="B1141">
        <v>169</v>
      </c>
      <c r="D1141" t="s">
        <v>8221</v>
      </c>
      <c r="E1141">
        <v>1</v>
      </c>
    </row>
    <row r="1142" spans="1:5">
      <c r="A1142" t="s">
        <v>8219</v>
      </c>
      <c r="B1142">
        <v>205</v>
      </c>
      <c r="D1142" t="s">
        <v>8221</v>
      </c>
      <c r="E1142">
        <v>1</v>
      </c>
    </row>
    <row r="1143" spans="1:5">
      <c r="A1143" t="s">
        <v>8219</v>
      </c>
      <c r="B1143">
        <v>206</v>
      </c>
      <c r="D1143" t="s">
        <v>8221</v>
      </c>
      <c r="E1143">
        <v>1</v>
      </c>
    </row>
    <row r="1144" spans="1:5">
      <c r="A1144" t="s">
        <v>8219</v>
      </c>
      <c r="B1144">
        <v>84</v>
      </c>
      <c r="D1144" t="s">
        <v>8221</v>
      </c>
      <c r="E1144">
        <v>1</v>
      </c>
    </row>
    <row r="1145" spans="1:5">
      <c r="A1145" t="s">
        <v>8219</v>
      </c>
      <c r="B1145">
        <v>210</v>
      </c>
      <c r="D1145" t="s">
        <v>8221</v>
      </c>
      <c r="E1145">
        <v>1</v>
      </c>
    </row>
    <row r="1146" spans="1:5">
      <c r="A1146" t="s">
        <v>8219</v>
      </c>
      <c r="B1146">
        <v>181</v>
      </c>
      <c r="D1146" t="s">
        <v>8221</v>
      </c>
      <c r="E1146">
        <v>1</v>
      </c>
    </row>
    <row r="1147" spans="1:5">
      <c r="A1147" t="s">
        <v>8219</v>
      </c>
      <c r="B1147">
        <v>60</v>
      </c>
      <c r="D1147" t="s">
        <v>8221</v>
      </c>
      <c r="E1147">
        <v>1</v>
      </c>
    </row>
    <row r="1148" spans="1:5">
      <c r="A1148" t="s">
        <v>8219</v>
      </c>
      <c r="B1148">
        <v>445</v>
      </c>
      <c r="D1148" t="s">
        <v>8221</v>
      </c>
      <c r="E1148">
        <v>1</v>
      </c>
    </row>
    <row r="1149" spans="1:5">
      <c r="A1149" t="s">
        <v>8219</v>
      </c>
      <c r="B1149">
        <v>17</v>
      </c>
      <c r="D1149" t="s">
        <v>8221</v>
      </c>
      <c r="E1149">
        <v>1</v>
      </c>
    </row>
    <row r="1150" spans="1:5">
      <c r="A1150" t="s">
        <v>8219</v>
      </c>
      <c r="B1150">
        <v>194</v>
      </c>
      <c r="D1150" t="s">
        <v>8221</v>
      </c>
      <c r="E1150">
        <v>1</v>
      </c>
    </row>
    <row r="1151" spans="1:5">
      <c r="A1151" t="s">
        <v>8219</v>
      </c>
      <c r="B1151">
        <v>404</v>
      </c>
      <c r="D1151" t="s">
        <v>8221</v>
      </c>
      <c r="E1151">
        <v>1</v>
      </c>
    </row>
    <row r="1152" spans="1:5">
      <c r="A1152" t="s">
        <v>8219</v>
      </c>
      <c r="B1152">
        <v>194</v>
      </c>
      <c r="D1152" t="s">
        <v>8221</v>
      </c>
      <c r="E1152">
        <v>1</v>
      </c>
    </row>
    <row r="1153" spans="1:5">
      <c r="A1153" t="s">
        <v>8219</v>
      </c>
      <c r="B1153">
        <v>902</v>
      </c>
      <c r="D1153" t="s">
        <v>8221</v>
      </c>
      <c r="E1153">
        <v>1</v>
      </c>
    </row>
    <row r="1154" spans="1:5">
      <c r="A1154" t="s">
        <v>8219</v>
      </c>
      <c r="B1154">
        <v>1670</v>
      </c>
      <c r="D1154" t="s">
        <v>8221</v>
      </c>
      <c r="E1154">
        <v>1</v>
      </c>
    </row>
    <row r="1155" spans="1:5">
      <c r="A1155" t="s">
        <v>8219</v>
      </c>
      <c r="B1155">
        <v>1328</v>
      </c>
      <c r="D1155" t="s">
        <v>8221</v>
      </c>
      <c r="E1155">
        <v>1</v>
      </c>
    </row>
    <row r="1156" spans="1:5">
      <c r="A1156" t="s">
        <v>8219</v>
      </c>
      <c r="B1156">
        <v>944</v>
      </c>
      <c r="D1156" t="s">
        <v>8221</v>
      </c>
      <c r="E1156">
        <v>1</v>
      </c>
    </row>
    <row r="1157" spans="1:5">
      <c r="A1157" t="s">
        <v>8219</v>
      </c>
      <c r="B1157">
        <v>147</v>
      </c>
      <c r="D1157" t="s">
        <v>8221</v>
      </c>
      <c r="E1157">
        <v>1</v>
      </c>
    </row>
    <row r="1158" spans="1:5">
      <c r="A1158" t="s">
        <v>8219</v>
      </c>
      <c r="B1158">
        <v>99</v>
      </c>
      <c r="D1158" t="s">
        <v>8221</v>
      </c>
      <c r="E1158">
        <v>1</v>
      </c>
    </row>
    <row r="1159" spans="1:5">
      <c r="A1159" t="s">
        <v>8219</v>
      </c>
      <c r="B1159">
        <v>79</v>
      </c>
      <c r="D1159" t="s">
        <v>8221</v>
      </c>
      <c r="E1159">
        <v>1</v>
      </c>
    </row>
    <row r="1160" spans="1:5">
      <c r="A1160" t="s">
        <v>8219</v>
      </c>
      <c r="B1160">
        <v>75</v>
      </c>
      <c r="D1160" t="s">
        <v>8221</v>
      </c>
      <c r="E1160">
        <v>1</v>
      </c>
    </row>
    <row r="1161" spans="1:5">
      <c r="A1161" t="s">
        <v>8219</v>
      </c>
      <c r="B1161">
        <v>207</v>
      </c>
      <c r="D1161" t="s">
        <v>8221</v>
      </c>
      <c r="E1161">
        <v>1</v>
      </c>
    </row>
    <row r="1162" spans="1:5">
      <c r="A1162" t="s">
        <v>8219</v>
      </c>
      <c r="B1162">
        <v>102</v>
      </c>
      <c r="D1162" t="s">
        <v>8221</v>
      </c>
      <c r="E1162">
        <v>1</v>
      </c>
    </row>
    <row r="1163" spans="1:5">
      <c r="A1163" t="s">
        <v>8219</v>
      </c>
      <c r="B1163">
        <v>32</v>
      </c>
      <c r="D1163" t="s">
        <v>8221</v>
      </c>
      <c r="E1163">
        <v>1</v>
      </c>
    </row>
    <row r="1164" spans="1:5">
      <c r="A1164" t="s">
        <v>8219</v>
      </c>
      <c r="B1164">
        <v>480</v>
      </c>
      <c r="D1164" t="s">
        <v>8221</v>
      </c>
      <c r="E1164">
        <v>1</v>
      </c>
    </row>
    <row r="1165" spans="1:5">
      <c r="A1165" t="s">
        <v>8219</v>
      </c>
      <c r="B1165">
        <v>11</v>
      </c>
      <c r="D1165" t="s">
        <v>8221</v>
      </c>
      <c r="E1165">
        <v>1</v>
      </c>
    </row>
    <row r="1166" spans="1:5">
      <c r="A1166" t="s">
        <v>8219</v>
      </c>
      <c r="B1166">
        <v>12</v>
      </c>
      <c r="D1166" t="s">
        <v>8221</v>
      </c>
      <c r="E1166">
        <v>1</v>
      </c>
    </row>
    <row r="1167" spans="1:5">
      <c r="A1167" t="s">
        <v>8219</v>
      </c>
      <c r="B1167">
        <v>48</v>
      </c>
      <c r="D1167" t="s">
        <v>8221</v>
      </c>
      <c r="E1167">
        <v>1</v>
      </c>
    </row>
    <row r="1168" spans="1:5">
      <c r="A1168" t="s">
        <v>8219</v>
      </c>
      <c r="B1168">
        <v>59</v>
      </c>
      <c r="D1168" t="s">
        <v>8221</v>
      </c>
      <c r="E1168">
        <v>1</v>
      </c>
    </row>
    <row r="1169" spans="1:5">
      <c r="A1169" t="s">
        <v>8219</v>
      </c>
      <c r="B1169">
        <v>79</v>
      </c>
      <c r="D1169" t="s">
        <v>8221</v>
      </c>
      <c r="E1169">
        <v>1</v>
      </c>
    </row>
    <row r="1170" spans="1:5">
      <c r="A1170" t="s">
        <v>8219</v>
      </c>
      <c r="B1170">
        <v>14</v>
      </c>
      <c r="D1170" t="s">
        <v>8221</v>
      </c>
      <c r="E1170">
        <v>1</v>
      </c>
    </row>
    <row r="1171" spans="1:5">
      <c r="A1171" t="s">
        <v>8219</v>
      </c>
      <c r="B1171">
        <v>106</v>
      </c>
      <c r="D1171" t="s">
        <v>8221</v>
      </c>
      <c r="E1171">
        <v>1</v>
      </c>
    </row>
    <row r="1172" spans="1:5">
      <c r="A1172" t="s">
        <v>8219</v>
      </c>
      <c r="B1172">
        <v>25</v>
      </c>
      <c r="D1172" t="s">
        <v>8221</v>
      </c>
      <c r="E1172">
        <v>1</v>
      </c>
    </row>
    <row r="1173" spans="1:5">
      <c r="A1173" t="s">
        <v>8219</v>
      </c>
      <c r="B1173">
        <v>25</v>
      </c>
      <c r="D1173" t="s">
        <v>8221</v>
      </c>
      <c r="E1173">
        <v>1</v>
      </c>
    </row>
    <row r="1174" spans="1:5">
      <c r="A1174" t="s">
        <v>8219</v>
      </c>
      <c r="B1174">
        <v>29</v>
      </c>
      <c r="D1174" t="s">
        <v>8221</v>
      </c>
      <c r="E1174">
        <v>1</v>
      </c>
    </row>
    <row r="1175" spans="1:5">
      <c r="A1175" t="s">
        <v>8219</v>
      </c>
      <c r="B1175">
        <v>43</v>
      </c>
      <c r="D1175" t="s">
        <v>8221</v>
      </c>
      <c r="E1175">
        <v>1</v>
      </c>
    </row>
    <row r="1176" spans="1:5">
      <c r="A1176" t="s">
        <v>8219</v>
      </c>
      <c r="B1176">
        <v>46</v>
      </c>
      <c r="D1176" t="s">
        <v>8221</v>
      </c>
      <c r="E1176">
        <v>1</v>
      </c>
    </row>
    <row r="1177" spans="1:5">
      <c r="A1177" t="s">
        <v>8219</v>
      </c>
      <c r="B1177">
        <v>27</v>
      </c>
      <c r="D1177" t="s">
        <v>8221</v>
      </c>
      <c r="E1177">
        <v>1</v>
      </c>
    </row>
    <row r="1178" spans="1:5">
      <c r="A1178" t="s">
        <v>8219</v>
      </c>
      <c r="B1178">
        <v>112</v>
      </c>
      <c r="D1178" t="s">
        <v>8221</v>
      </c>
      <c r="E1178">
        <v>1</v>
      </c>
    </row>
    <row r="1179" spans="1:5">
      <c r="A1179" t="s">
        <v>8219</v>
      </c>
      <c r="B1179">
        <v>34</v>
      </c>
      <c r="D1179" t="s">
        <v>8221</v>
      </c>
      <c r="E1179">
        <v>1</v>
      </c>
    </row>
    <row r="1180" spans="1:5">
      <c r="A1180" t="s">
        <v>8219</v>
      </c>
      <c r="B1180">
        <v>145</v>
      </c>
      <c r="D1180" t="s">
        <v>8221</v>
      </c>
      <c r="E1180">
        <v>1</v>
      </c>
    </row>
    <row r="1181" spans="1:5">
      <c r="A1181" t="s">
        <v>8219</v>
      </c>
      <c r="B1181">
        <v>19</v>
      </c>
      <c r="D1181" t="s">
        <v>8221</v>
      </c>
      <c r="E1181">
        <v>1</v>
      </c>
    </row>
    <row r="1182" spans="1:5">
      <c r="A1182" t="s">
        <v>8219</v>
      </c>
      <c r="B1182">
        <v>288</v>
      </c>
      <c r="D1182" t="s">
        <v>8221</v>
      </c>
      <c r="E1182">
        <v>1</v>
      </c>
    </row>
    <row r="1183" spans="1:5">
      <c r="A1183" t="s">
        <v>8219</v>
      </c>
      <c r="B1183">
        <v>14</v>
      </c>
      <c r="D1183" t="s">
        <v>8221</v>
      </c>
      <c r="E1183">
        <v>1</v>
      </c>
    </row>
    <row r="1184" spans="1:5">
      <c r="A1184" t="s">
        <v>8219</v>
      </c>
      <c r="B1184">
        <v>7</v>
      </c>
      <c r="D1184" t="s">
        <v>8221</v>
      </c>
      <c r="E1184">
        <v>1</v>
      </c>
    </row>
    <row r="1185" spans="1:5">
      <c r="A1185" t="s">
        <v>8219</v>
      </c>
      <c r="B1185">
        <v>211</v>
      </c>
      <c r="D1185" t="s">
        <v>8221</v>
      </c>
      <c r="E1185">
        <v>1</v>
      </c>
    </row>
    <row r="1186" spans="1:5">
      <c r="A1186" t="s">
        <v>8219</v>
      </c>
      <c r="B1186">
        <v>85</v>
      </c>
      <c r="D1186" t="s">
        <v>8221</v>
      </c>
      <c r="E1186">
        <v>1</v>
      </c>
    </row>
    <row r="1187" spans="1:5">
      <c r="A1187" t="s">
        <v>8219</v>
      </c>
      <c r="B1187">
        <v>103</v>
      </c>
      <c r="D1187" t="s">
        <v>8221</v>
      </c>
      <c r="E1187">
        <v>1</v>
      </c>
    </row>
    <row r="1188" spans="1:5">
      <c r="A1188" t="s">
        <v>8219</v>
      </c>
      <c r="B1188">
        <v>113</v>
      </c>
      <c r="D1188" t="s">
        <v>8221</v>
      </c>
      <c r="E1188">
        <v>1</v>
      </c>
    </row>
    <row r="1189" spans="1:5">
      <c r="A1189" t="s">
        <v>8219</v>
      </c>
      <c r="B1189">
        <v>167</v>
      </c>
      <c r="D1189" t="s">
        <v>8221</v>
      </c>
      <c r="E1189">
        <v>1</v>
      </c>
    </row>
    <row r="1190" spans="1:5">
      <c r="A1190" t="s">
        <v>8219</v>
      </c>
      <c r="B1190">
        <v>73</v>
      </c>
      <c r="D1190" t="s">
        <v>8221</v>
      </c>
      <c r="E1190">
        <v>1</v>
      </c>
    </row>
    <row r="1191" spans="1:5">
      <c r="A1191" t="s">
        <v>8219</v>
      </c>
      <c r="B1191">
        <v>75</v>
      </c>
      <c r="D1191" t="s">
        <v>8221</v>
      </c>
      <c r="E1191">
        <v>1</v>
      </c>
    </row>
    <row r="1192" spans="1:5">
      <c r="A1192" t="s">
        <v>8219</v>
      </c>
      <c r="B1192">
        <v>614</v>
      </c>
      <c r="D1192" t="s">
        <v>8221</v>
      </c>
      <c r="E1192">
        <v>1</v>
      </c>
    </row>
    <row r="1193" spans="1:5">
      <c r="A1193" t="s">
        <v>8219</v>
      </c>
      <c r="B1193">
        <v>107</v>
      </c>
      <c r="D1193" t="s">
        <v>8221</v>
      </c>
      <c r="E1193">
        <v>1</v>
      </c>
    </row>
    <row r="1194" spans="1:5">
      <c r="A1194" t="s">
        <v>8219</v>
      </c>
      <c r="B1194">
        <v>1224</v>
      </c>
      <c r="D1194" t="s">
        <v>8221</v>
      </c>
      <c r="E1194">
        <v>1</v>
      </c>
    </row>
    <row r="1195" spans="1:5">
      <c r="A1195" t="s">
        <v>8219</v>
      </c>
      <c r="B1195">
        <v>104</v>
      </c>
      <c r="D1195" t="s">
        <v>8221</v>
      </c>
      <c r="E1195">
        <v>1</v>
      </c>
    </row>
    <row r="1196" spans="1:5">
      <c r="A1196" t="s">
        <v>8219</v>
      </c>
      <c r="B1196">
        <v>79</v>
      </c>
      <c r="D1196" t="s">
        <v>8221</v>
      </c>
      <c r="E1196">
        <v>1</v>
      </c>
    </row>
    <row r="1197" spans="1:5">
      <c r="A1197" t="s">
        <v>8219</v>
      </c>
      <c r="B1197">
        <v>157</v>
      </c>
      <c r="D1197" t="s">
        <v>8221</v>
      </c>
      <c r="E1197">
        <v>1</v>
      </c>
    </row>
    <row r="1198" spans="1:5">
      <c r="A1198" t="s">
        <v>8219</v>
      </c>
      <c r="B1198">
        <v>50</v>
      </c>
      <c r="D1198" t="s">
        <v>8221</v>
      </c>
      <c r="E1198">
        <v>1</v>
      </c>
    </row>
    <row r="1199" spans="1:5">
      <c r="A1199" t="s">
        <v>8219</v>
      </c>
      <c r="B1199">
        <v>64</v>
      </c>
      <c r="D1199" t="s">
        <v>8221</v>
      </c>
      <c r="E1199">
        <v>1</v>
      </c>
    </row>
    <row r="1200" spans="1:5">
      <c r="A1200" t="s">
        <v>8219</v>
      </c>
      <c r="B1200">
        <v>200</v>
      </c>
      <c r="D1200" t="s">
        <v>8221</v>
      </c>
      <c r="E1200">
        <v>1</v>
      </c>
    </row>
    <row r="1201" spans="1:5">
      <c r="A1201" t="s">
        <v>8219</v>
      </c>
      <c r="B1201">
        <v>22</v>
      </c>
      <c r="D1201" t="s">
        <v>8221</v>
      </c>
      <c r="E1201">
        <v>1</v>
      </c>
    </row>
    <row r="1202" spans="1:5">
      <c r="A1202" t="s">
        <v>8219</v>
      </c>
      <c r="B1202">
        <v>163</v>
      </c>
      <c r="D1202" t="s">
        <v>8221</v>
      </c>
      <c r="E1202">
        <v>1</v>
      </c>
    </row>
    <row r="1203" spans="1:5">
      <c r="A1203" t="s">
        <v>8219</v>
      </c>
      <c r="B1203">
        <v>77</v>
      </c>
      <c r="D1203" t="s">
        <v>8221</v>
      </c>
      <c r="E1203">
        <v>1</v>
      </c>
    </row>
    <row r="1204" spans="1:5">
      <c r="A1204" t="s">
        <v>8219</v>
      </c>
      <c r="B1204">
        <v>89</v>
      </c>
      <c r="D1204" t="s">
        <v>8221</v>
      </c>
      <c r="E1204">
        <v>1</v>
      </c>
    </row>
    <row r="1205" spans="1:5">
      <c r="A1205" t="s">
        <v>8219</v>
      </c>
      <c r="B1205">
        <v>3355</v>
      </c>
      <c r="D1205" t="s">
        <v>8221</v>
      </c>
      <c r="E1205">
        <v>1</v>
      </c>
    </row>
    <row r="1206" spans="1:5">
      <c r="A1206" t="s">
        <v>8219</v>
      </c>
      <c r="B1206">
        <v>537</v>
      </c>
      <c r="D1206" t="s">
        <v>8221</v>
      </c>
      <c r="E1206">
        <v>1</v>
      </c>
    </row>
    <row r="1207" spans="1:5">
      <c r="A1207" t="s">
        <v>8219</v>
      </c>
      <c r="B1207">
        <v>125</v>
      </c>
      <c r="D1207" t="s">
        <v>8221</v>
      </c>
      <c r="E1207">
        <v>1</v>
      </c>
    </row>
    <row r="1208" spans="1:5">
      <c r="A1208" t="s">
        <v>8219</v>
      </c>
      <c r="B1208">
        <v>163</v>
      </c>
      <c r="D1208" t="s">
        <v>8221</v>
      </c>
      <c r="E1208">
        <v>1</v>
      </c>
    </row>
    <row r="1209" spans="1:5">
      <c r="A1209" t="s">
        <v>8219</v>
      </c>
      <c r="B1209">
        <v>283</v>
      </c>
      <c r="D1209" t="s">
        <v>8221</v>
      </c>
      <c r="E1209">
        <v>1</v>
      </c>
    </row>
    <row r="1210" spans="1:5">
      <c r="A1210" t="s">
        <v>8219</v>
      </c>
      <c r="B1210">
        <v>352</v>
      </c>
      <c r="D1210" t="s">
        <v>8221</v>
      </c>
      <c r="E1210">
        <v>1</v>
      </c>
    </row>
    <row r="1211" spans="1:5">
      <c r="A1211" t="s">
        <v>8219</v>
      </c>
      <c r="B1211">
        <v>94</v>
      </c>
      <c r="D1211" t="s">
        <v>8221</v>
      </c>
      <c r="E1211">
        <v>1</v>
      </c>
    </row>
    <row r="1212" spans="1:5">
      <c r="A1212" t="s">
        <v>8219</v>
      </c>
      <c r="B1212">
        <v>67</v>
      </c>
      <c r="D1212" t="s">
        <v>8221</v>
      </c>
      <c r="E1212">
        <v>1</v>
      </c>
    </row>
    <row r="1213" spans="1:5">
      <c r="A1213" t="s">
        <v>8219</v>
      </c>
      <c r="B1213">
        <v>221</v>
      </c>
      <c r="D1213" t="s">
        <v>8221</v>
      </c>
      <c r="E1213">
        <v>1</v>
      </c>
    </row>
    <row r="1214" spans="1:5">
      <c r="A1214" t="s">
        <v>8219</v>
      </c>
      <c r="B1214">
        <v>2165</v>
      </c>
      <c r="D1214" t="s">
        <v>8221</v>
      </c>
      <c r="E1214">
        <v>1</v>
      </c>
    </row>
    <row r="1215" spans="1:5">
      <c r="A1215" t="s">
        <v>8219</v>
      </c>
      <c r="B1215">
        <v>179</v>
      </c>
      <c r="D1215" t="s">
        <v>8221</v>
      </c>
      <c r="E1215">
        <v>1</v>
      </c>
    </row>
    <row r="1216" spans="1:5">
      <c r="A1216" t="s">
        <v>8219</v>
      </c>
      <c r="B1216">
        <v>123</v>
      </c>
      <c r="D1216" t="s">
        <v>8221</v>
      </c>
      <c r="E1216">
        <v>1</v>
      </c>
    </row>
    <row r="1217" spans="1:5">
      <c r="A1217" t="s">
        <v>8219</v>
      </c>
      <c r="B1217">
        <v>1104</v>
      </c>
      <c r="D1217" t="s">
        <v>8221</v>
      </c>
      <c r="E1217">
        <v>1</v>
      </c>
    </row>
    <row r="1218" spans="1:5">
      <c r="A1218" t="s">
        <v>8219</v>
      </c>
      <c r="B1218">
        <v>403</v>
      </c>
      <c r="D1218" t="s">
        <v>8221</v>
      </c>
      <c r="E1218">
        <v>1</v>
      </c>
    </row>
    <row r="1219" spans="1:5">
      <c r="A1219" t="s">
        <v>8219</v>
      </c>
      <c r="B1219">
        <v>109</v>
      </c>
      <c r="D1219" t="s">
        <v>8221</v>
      </c>
      <c r="E1219">
        <v>1</v>
      </c>
    </row>
    <row r="1220" spans="1:5">
      <c r="A1220" t="s">
        <v>8219</v>
      </c>
      <c r="B1220">
        <v>372</v>
      </c>
      <c r="D1220" t="s">
        <v>8221</v>
      </c>
      <c r="E1220">
        <v>1</v>
      </c>
    </row>
    <row r="1221" spans="1:5">
      <c r="A1221" t="s">
        <v>8219</v>
      </c>
      <c r="B1221">
        <v>311</v>
      </c>
      <c r="D1221" t="s">
        <v>8221</v>
      </c>
      <c r="E1221">
        <v>1</v>
      </c>
    </row>
    <row r="1222" spans="1:5">
      <c r="A1222" t="s">
        <v>8219</v>
      </c>
      <c r="B1222">
        <v>61</v>
      </c>
      <c r="D1222" t="s">
        <v>8221</v>
      </c>
      <c r="E1222">
        <v>1</v>
      </c>
    </row>
    <row r="1223" spans="1:5">
      <c r="A1223" t="s">
        <v>8219</v>
      </c>
      <c r="B1223">
        <v>115</v>
      </c>
      <c r="D1223" t="s">
        <v>8221</v>
      </c>
      <c r="E1223">
        <v>1</v>
      </c>
    </row>
    <row r="1224" spans="1:5">
      <c r="A1224" t="s">
        <v>8219</v>
      </c>
      <c r="B1224">
        <v>111</v>
      </c>
      <c r="D1224" t="s">
        <v>8221</v>
      </c>
      <c r="E1224">
        <v>1</v>
      </c>
    </row>
    <row r="1225" spans="1:5">
      <c r="A1225" t="s">
        <v>8219</v>
      </c>
      <c r="B1225">
        <v>337</v>
      </c>
      <c r="D1225" t="s">
        <v>8221</v>
      </c>
      <c r="E1225">
        <v>1</v>
      </c>
    </row>
    <row r="1226" spans="1:5">
      <c r="A1226" t="s">
        <v>8219</v>
      </c>
      <c r="B1226">
        <v>9</v>
      </c>
      <c r="D1226" t="s">
        <v>8221</v>
      </c>
      <c r="E1226">
        <v>1</v>
      </c>
    </row>
    <row r="1227" spans="1:5">
      <c r="A1227" t="s">
        <v>8219</v>
      </c>
      <c r="B1227">
        <v>120</v>
      </c>
      <c r="D1227" t="s">
        <v>8221</v>
      </c>
      <c r="E1227">
        <v>1</v>
      </c>
    </row>
    <row r="1228" spans="1:5">
      <c r="A1228" t="s">
        <v>8219</v>
      </c>
      <c r="B1228">
        <v>102</v>
      </c>
      <c r="D1228" t="s">
        <v>8221</v>
      </c>
      <c r="E1228">
        <v>1</v>
      </c>
    </row>
    <row r="1229" spans="1:5">
      <c r="A1229" t="s">
        <v>8219</v>
      </c>
      <c r="B1229">
        <v>186</v>
      </c>
      <c r="D1229" t="s">
        <v>8221</v>
      </c>
      <c r="E1229">
        <v>1</v>
      </c>
    </row>
    <row r="1230" spans="1:5">
      <c r="A1230" t="s">
        <v>8219</v>
      </c>
      <c r="B1230">
        <v>15</v>
      </c>
      <c r="D1230" t="s">
        <v>8221</v>
      </c>
      <c r="E1230">
        <v>1</v>
      </c>
    </row>
    <row r="1231" spans="1:5">
      <c r="A1231" t="s">
        <v>8219</v>
      </c>
      <c r="B1231">
        <v>67</v>
      </c>
      <c r="D1231" t="s">
        <v>8221</v>
      </c>
      <c r="E1231">
        <v>1</v>
      </c>
    </row>
    <row r="1232" spans="1:5">
      <c r="A1232" t="s">
        <v>8219</v>
      </c>
      <c r="B1232">
        <v>130</v>
      </c>
      <c r="D1232" t="s">
        <v>8221</v>
      </c>
      <c r="E1232">
        <v>1</v>
      </c>
    </row>
    <row r="1233" spans="1:5">
      <c r="A1233" t="s">
        <v>8219</v>
      </c>
      <c r="B1233">
        <v>16</v>
      </c>
      <c r="D1233" t="s">
        <v>8221</v>
      </c>
      <c r="E1233">
        <v>1</v>
      </c>
    </row>
    <row r="1234" spans="1:5">
      <c r="A1234" t="s">
        <v>8219</v>
      </c>
      <c r="B1234">
        <v>67</v>
      </c>
      <c r="D1234" t="s">
        <v>8221</v>
      </c>
      <c r="E1234">
        <v>1</v>
      </c>
    </row>
    <row r="1235" spans="1:5">
      <c r="A1235" t="s">
        <v>8219</v>
      </c>
      <c r="B1235">
        <v>124</v>
      </c>
      <c r="D1235" t="s">
        <v>8221</v>
      </c>
      <c r="E1235">
        <v>1</v>
      </c>
    </row>
    <row r="1236" spans="1:5">
      <c r="A1236" t="s">
        <v>8219</v>
      </c>
      <c r="B1236">
        <v>80</v>
      </c>
      <c r="D1236" t="s">
        <v>8221</v>
      </c>
      <c r="E1236">
        <v>1</v>
      </c>
    </row>
    <row r="1237" spans="1:5">
      <c r="A1237" t="s">
        <v>8219</v>
      </c>
      <c r="B1237">
        <v>282</v>
      </c>
      <c r="D1237" t="s">
        <v>8221</v>
      </c>
      <c r="E1237">
        <v>1</v>
      </c>
    </row>
    <row r="1238" spans="1:5">
      <c r="A1238" t="s">
        <v>8219</v>
      </c>
      <c r="B1238">
        <v>68</v>
      </c>
      <c r="D1238" t="s">
        <v>8221</v>
      </c>
      <c r="E1238">
        <v>1</v>
      </c>
    </row>
    <row r="1239" spans="1:5">
      <c r="A1239" t="s">
        <v>8219</v>
      </c>
      <c r="B1239">
        <v>86</v>
      </c>
      <c r="D1239" t="s">
        <v>8221</v>
      </c>
      <c r="E1239">
        <v>1</v>
      </c>
    </row>
    <row r="1240" spans="1:5">
      <c r="A1240" t="s">
        <v>8219</v>
      </c>
      <c r="B1240">
        <v>115</v>
      </c>
      <c r="D1240" t="s">
        <v>8221</v>
      </c>
      <c r="E1240">
        <v>1</v>
      </c>
    </row>
    <row r="1241" spans="1:5">
      <c r="A1241" t="s">
        <v>8219</v>
      </c>
      <c r="B1241">
        <v>75</v>
      </c>
      <c r="D1241" t="s">
        <v>8221</v>
      </c>
      <c r="E1241">
        <v>1</v>
      </c>
    </row>
    <row r="1242" spans="1:5">
      <c r="A1242" t="s">
        <v>8219</v>
      </c>
      <c r="B1242">
        <v>43</v>
      </c>
      <c r="D1242" t="s">
        <v>8221</v>
      </c>
      <c r="E1242">
        <v>1</v>
      </c>
    </row>
    <row r="1243" spans="1:5">
      <c r="A1243" t="s">
        <v>8219</v>
      </c>
      <c r="B1243">
        <v>48</v>
      </c>
      <c r="D1243" t="s">
        <v>8221</v>
      </c>
      <c r="E1243">
        <v>1</v>
      </c>
    </row>
    <row r="1244" spans="1:5">
      <c r="A1244" t="s">
        <v>8219</v>
      </c>
      <c r="B1244">
        <v>52</v>
      </c>
      <c r="D1244" t="s">
        <v>8221</v>
      </c>
      <c r="E1244">
        <v>1</v>
      </c>
    </row>
    <row r="1245" spans="1:5">
      <c r="A1245" t="s">
        <v>8219</v>
      </c>
      <c r="B1245">
        <v>43</v>
      </c>
      <c r="D1245" t="s">
        <v>8221</v>
      </c>
      <c r="E1245">
        <v>0</v>
      </c>
    </row>
    <row r="1246" spans="1:5">
      <c r="A1246" t="s">
        <v>8219</v>
      </c>
      <c r="B1246">
        <v>58</v>
      </c>
      <c r="D1246" t="s">
        <v>8221</v>
      </c>
      <c r="E1246">
        <v>0</v>
      </c>
    </row>
    <row r="1247" spans="1:5">
      <c r="A1247" t="s">
        <v>8219</v>
      </c>
      <c r="B1247">
        <v>47</v>
      </c>
      <c r="D1247" t="s">
        <v>8221</v>
      </c>
      <c r="E1247">
        <v>0</v>
      </c>
    </row>
    <row r="1248" spans="1:5">
      <c r="A1248" t="s">
        <v>8219</v>
      </c>
      <c r="B1248">
        <v>36</v>
      </c>
      <c r="D1248" t="s">
        <v>8221</v>
      </c>
      <c r="E1248">
        <v>0</v>
      </c>
    </row>
    <row r="1249" spans="1:5">
      <c r="A1249" t="s">
        <v>8219</v>
      </c>
      <c r="B1249">
        <v>17</v>
      </c>
      <c r="D1249" t="s">
        <v>8221</v>
      </c>
      <c r="E1249">
        <v>0</v>
      </c>
    </row>
    <row r="1250" spans="1:5">
      <c r="A1250" t="s">
        <v>8219</v>
      </c>
      <c r="B1250">
        <v>104</v>
      </c>
      <c r="D1250" t="s">
        <v>8221</v>
      </c>
      <c r="E1250">
        <v>0</v>
      </c>
    </row>
    <row r="1251" spans="1:5">
      <c r="A1251" t="s">
        <v>8219</v>
      </c>
      <c r="B1251">
        <v>47</v>
      </c>
      <c r="D1251" t="s">
        <v>8221</v>
      </c>
      <c r="E1251">
        <v>0</v>
      </c>
    </row>
    <row r="1252" spans="1:5">
      <c r="A1252" t="s">
        <v>8219</v>
      </c>
      <c r="B1252">
        <v>38</v>
      </c>
      <c r="D1252" t="s">
        <v>8221</v>
      </c>
      <c r="E1252">
        <v>0</v>
      </c>
    </row>
    <row r="1253" spans="1:5">
      <c r="A1253" t="s">
        <v>8219</v>
      </c>
      <c r="B1253">
        <v>81</v>
      </c>
      <c r="D1253" t="s">
        <v>8221</v>
      </c>
      <c r="E1253">
        <v>0</v>
      </c>
    </row>
    <row r="1254" spans="1:5">
      <c r="A1254" t="s">
        <v>8219</v>
      </c>
      <c r="B1254">
        <v>55</v>
      </c>
      <c r="D1254" t="s">
        <v>8221</v>
      </c>
      <c r="E1254">
        <v>0</v>
      </c>
    </row>
    <row r="1255" spans="1:5">
      <c r="A1255" t="s">
        <v>8219</v>
      </c>
      <c r="B1255">
        <v>41</v>
      </c>
      <c r="D1255" t="s">
        <v>8221</v>
      </c>
      <c r="E1255">
        <v>0</v>
      </c>
    </row>
    <row r="1256" spans="1:5">
      <c r="A1256" t="s">
        <v>8219</v>
      </c>
      <c r="B1256">
        <v>79</v>
      </c>
      <c r="D1256" t="s">
        <v>8221</v>
      </c>
      <c r="E1256">
        <v>0</v>
      </c>
    </row>
    <row r="1257" spans="1:5">
      <c r="A1257" t="s">
        <v>8219</v>
      </c>
      <c r="B1257">
        <v>16</v>
      </c>
      <c r="D1257" t="s">
        <v>8221</v>
      </c>
      <c r="E1257">
        <v>0</v>
      </c>
    </row>
    <row r="1258" spans="1:5">
      <c r="A1258" t="s">
        <v>8219</v>
      </c>
      <c r="B1258">
        <v>8</v>
      </c>
      <c r="D1258" t="s">
        <v>8221</v>
      </c>
      <c r="E1258">
        <v>0</v>
      </c>
    </row>
    <row r="1259" spans="1:5">
      <c r="A1259" t="s">
        <v>8219</v>
      </c>
      <c r="B1259">
        <v>95</v>
      </c>
      <c r="D1259" t="s">
        <v>8221</v>
      </c>
      <c r="E1259">
        <v>0</v>
      </c>
    </row>
    <row r="1260" spans="1:5">
      <c r="A1260" t="s">
        <v>8219</v>
      </c>
      <c r="B1260">
        <v>25</v>
      </c>
      <c r="D1260" t="s">
        <v>8221</v>
      </c>
      <c r="E1260">
        <v>0</v>
      </c>
    </row>
    <row r="1261" spans="1:5">
      <c r="A1261" t="s">
        <v>8219</v>
      </c>
      <c r="B1261">
        <v>19</v>
      </c>
      <c r="D1261" t="s">
        <v>8221</v>
      </c>
      <c r="E1261">
        <v>0</v>
      </c>
    </row>
    <row r="1262" spans="1:5">
      <c r="A1262" t="s">
        <v>8219</v>
      </c>
      <c r="B1262">
        <v>90</v>
      </c>
      <c r="D1262" t="s">
        <v>8221</v>
      </c>
      <c r="E1262">
        <v>0</v>
      </c>
    </row>
    <row r="1263" spans="1:5">
      <c r="A1263" t="s">
        <v>8219</v>
      </c>
      <c r="B1263">
        <v>41</v>
      </c>
      <c r="D1263" t="s">
        <v>8221</v>
      </c>
      <c r="E1263">
        <v>0</v>
      </c>
    </row>
    <row r="1264" spans="1:5">
      <c r="A1264" t="s">
        <v>8219</v>
      </c>
      <c r="B1264">
        <v>30</v>
      </c>
      <c r="D1264" t="s">
        <v>8221</v>
      </c>
      <c r="E1264">
        <v>0</v>
      </c>
    </row>
    <row r="1265" spans="1:5">
      <c r="A1265" t="s">
        <v>8219</v>
      </c>
      <c r="B1265">
        <v>38</v>
      </c>
      <c r="D1265" t="s">
        <v>8221</v>
      </c>
      <c r="E1265">
        <v>0</v>
      </c>
    </row>
    <row r="1266" spans="1:5">
      <c r="A1266" t="s">
        <v>8219</v>
      </c>
      <c r="B1266">
        <v>65</v>
      </c>
      <c r="D1266" t="s">
        <v>8221</v>
      </c>
      <c r="E1266">
        <v>0</v>
      </c>
    </row>
    <row r="1267" spans="1:5">
      <c r="A1267" t="s">
        <v>8219</v>
      </c>
      <c r="B1267">
        <v>75</v>
      </c>
      <c r="D1267" t="s">
        <v>8221</v>
      </c>
      <c r="E1267">
        <v>0</v>
      </c>
    </row>
    <row r="1268" spans="1:5">
      <c r="A1268" t="s">
        <v>8219</v>
      </c>
      <c r="B1268">
        <v>16</v>
      </c>
      <c r="D1268" t="s">
        <v>8221</v>
      </c>
      <c r="E1268">
        <v>0</v>
      </c>
    </row>
    <row r="1269" spans="1:5">
      <c r="A1269" t="s">
        <v>8219</v>
      </c>
      <c r="B1269">
        <v>10</v>
      </c>
      <c r="D1269" t="s">
        <v>8221</v>
      </c>
      <c r="E1269">
        <v>0</v>
      </c>
    </row>
    <row r="1270" spans="1:5">
      <c r="A1270" t="s">
        <v>8219</v>
      </c>
      <c r="B1270">
        <v>27</v>
      </c>
      <c r="D1270" t="s">
        <v>8221</v>
      </c>
      <c r="E1270">
        <v>0</v>
      </c>
    </row>
    <row r="1271" spans="1:5">
      <c r="A1271" t="s">
        <v>8219</v>
      </c>
      <c r="B1271">
        <v>259</v>
      </c>
      <c r="D1271" t="s">
        <v>8221</v>
      </c>
      <c r="E1271">
        <v>0</v>
      </c>
    </row>
    <row r="1272" spans="1:5">
      <c r="A1272" t="s">
        <v>8219</v>
      </c>
      <c r="B1272">
        <v>39</v>
      </c>
      <c r="D1272" t="s">
        <v>8221</v>
      </c>
      <c r="E1272">
        <v>0</v>
      </c>
    </row>
    <row r="1273" spans="1:5">
      <c r="A1273" t="s">
        <v>8219</v>
      </c>
      <c r="B1273">
        <v>42</v>
      </c>
      <c r="D1273" t="s">
        <v>8221</v>
      </c>
      <c r="E1273">
        <v>0</v>
      </c>
    </row>
    <row r="1274" spans="1:5">
      <c r="A1274" t="s">
        <v>8219</v>
      </c>
      <c r="B1274">
        <v>10</v>
      </c>
      <c r="D1274" t="s">
        <v>8221</v>
      </c>
      <c r="E1274">
        <v>0</v>
      </c>
    </row>
    <row r="1275" spans="1:5">
      <c r="A1275" t="s">
        <v>8219</v>
      </c>
      <c r="B1275">
        <v>56</v>
      </c>
      <c r="D1275" t="s">
        <v>8221</v>
      </c>
      <c r="E1275">
        <v>0</v>
      </c>
    </row>
    <row r="1276" spans="1:5">
      <c r="A1276" t="s">
        <v>8219</v>
      </c>
      <c r="B1276">
        <v>20</v>
      </c>
      <c r="D1276" t="s">
        <v>8221</v>
      </c>
      <c r="E1276">
        <v>0</v>
      </c>
    </row>
    <row r="1277" spans="1:5">
      <c r="A1277" t="s">
        <v>8219</v>
      </c>
      <c r="B1277">
        <v>170</v>
      </c>
      <c r="D1277" t="s">
        <v>8221</v>
      </c>
      <c r="E1277">
        <v>0</v>
      </c>
    </row>
    <row r="1278" spans="1:5">
      <c r="A1278" t="s">
        <v>8219</v>
      </c>
      <c r="B1278">
        <v>29</v>
      </c>
      <c r="D1278" t="s">
        <v>8221</v>
      </c>
      <c r="E1278">
        <v>0</v>
      </c>
    </row>
    <row r="1279" spans="1:5">
      <c r="A1279" t="s">
        <v>8219</v>
      </c>
      <c r="B1279">
        <v>132</v>
      </c>
      <c r="D1279" t="s">
        <v>8221</v>
      </c>
      <c r="E1279">
        <v>0</v>
      </c>
    </row>
    <row r="1280" spans="1:5">
      <c r="A1280" t="s">
        <v>8219</v>
      </c>
      <c r="B1280">
        <v>27</v>
      </c>
      <c r="D1280" t="s">
        <v>8221</v>
      </c>
      <c r="E1280">
        <v>0</v>
      </c>
    </row>
    <row r="1281" spans="1:5">
      <c r="A1281" t="s">
        <v>8219</v>
      </c>
      <c r="B1281">
        <v>26</v>
      </c>
      <c r="D1281" t="s">
        <v>8221</v>
      </c>
      <c r="E1281">
        <v>0</v>
      </c>
    </row>
    <row r="1282" spans="1:5">
      <c r="A1282" t="s">
        <v>8219</v>
      </c>
      <c r="B1282">
        <v>43</v>
      </c>
      <c r="D1282" t="s">
        <v>8221</v>
      </c>
      <c r="E1282">
        <v>0</v>
      </c>
    </row>
    <row r="1283" spans="1:5">
      <c r="A1283" t="s">
        <v>8219</v>
      </c>
      <c r="B1283">
        <v>80</v>
      </c>
      <c r="D1283" t="s">
        <v>8221</v>
      </c>
      <c r="E1283">
        <v>0</v>
      </c>
    </row>
    <row r="1284" spans="1:5">
      <c r="A1284" t="s">
        <v>8219</v>
      </c>
      <c r="B1284">
        <v>33</v>
      </c>
      <c r="D1284" t="s">
        <v>8221</v>
      </c>
      <c r="E1284">
        <v>0</v>
      </c>
    </row>
    <row r="1285" spans="1:5">
      <c r="A1285" t="s">
        <v>8219</v>
      </c>
      <c r="B1285">
        <v>71</v>
      </c>
      <c r="D1285" t="s">
        <v>8221</v>
      </c>
      <c r="E1285">
        <v>0</v>
      </c>
    </row>
    <row r="1286" spans="1:5">
      <c r="A1286" t="s">
        <v>8219</v>
      </c>
      <c r="B1286">
        <v>81</v>
      </c>
      <c r="D1286" t="s">
        <v>8221</v>
      </c>
      <c r="E1286">
        <v>0</v>
      </c>
    </row>
    <row r="1287" spans="1:5">
      <c r="A1287" t="s">
        <v>8219</v>
      </c>
      <c r="B1287">
        <v>76</v>
      </c>
      <c r="D1287" t="s">
        <v>8221</v>
      </c>
      <c r="E1287">
        <v>0</v>
      </c>
    </row>
    <row r="1288" spans="1:5">
      <c r="A1288" t="s">
        <v>8219</v>
      </c>
      <c r="B1288">
        <v>48</v>
      </c>
      <c r="D1288" t="s">
        <v>8221</v>
      </c>
      <c r="E1288">
        <v>0</v>
      </c>
    </row>
    <row r="1289" spans="1:5">
      <c r="A1289" t="s">
        <v>8219</v>
      </c>
      <c r="B1289">
        <v>61</v>
      </c>
      <c r="D1289" t="s">
        <v>8221</v>
      </c>
      <c r="E1289">
        <v>0</v>
      </c>
    </row>
    <row r="1290" spans="1:5">
      <c r="A1290" t="s">
        <v>8219</v>
      </c>
      <c r="B1290">
        <v>60</v>
      </c>
      <c r="D1290" t="s">
        <v>8221</v>
      </c>
      <c r="E1290">
        <v>0</v>
      </c>
    </row>
    <row r="1291" spans="1:5">
      <c r="A1291" t="s">
        <v>8219</v>
      </c>
      <c r="B1291">
        <v>136</v>
      </c>
      <c r="D1291" t="s">
        <v>8221</v>
      </c>
      <c r="E1291">
        <v>0</v>
      </c>
    </row>
    <row r="1292" spans="1:5">
      <c r="A1292" t="s">
        <v>8219</v>
      </c>
      <c r="B1292">
        <v>14</v>
      </c>
      <c r="D1292" t="s">
        <v>8221</v>
      </c>
      <c r="E1292">
        <v>0</v>
      </c>
    </row>
    <row r="1293" spans="1:5">
      <c r="A1293" t="s">
        <v>8219</v>
      </c>
      <c r="B1293">
        <v>78</v>
      </c>
      <c r="D1293" t="s">
        <v>8221</v>
      </c>
      <c r="E1293">
        <v>0</v>
      </c>
    </row>
    <row r="1294" spans="1:5">
      <c r="A1294" t="s">
        <v>8219</v>
      </c>
      <c r="B1294">
        <v>4</v>
      </c>
      <c r="D1294" t="s">
        <v>8221</v>
      </c>
      <c r="E1294">
        <v>0</v>
      </c>
    </row>
    <row r="1295" spans="1:5">
      <c r="A1295" t="s">
        <v>8219</v>
      </c>
      <c r="B1295">
        <v>11</v>
      </c>
      <c r="D1295" t="s">
        <v>8221</v>
      </c>
      <c r="E1295">
        <v>0</v>
      </c>
    </row>
    <row r="1296" spans="1:5">
      <c r="A1296" t="s">
        <v>8219</v>
      </c>
      <c r="B1296">
        <v>185</v>
      </c>
      <c r="D1296" t="s">
        <v>8221</v>
      </c>
      <c r="E1296">
        <v>0</v>
      </c>
    </row>
    <row r="1297" spans="1:5">
      <c r="A1297" t="s">
        <v>8219</v>
      </c>
      <c r="B1297">
        <v>59</v>
      </c>
      <c r="D1297" t="s">
        <v>8221</v>
      </c>
      <c r="E1297">
        <v>0</v>
      </c>
    </row>
    <row r="1298" spans="1:5">
      <c r="A1298" t="s">
        <v>8219</v>
      </c>
      <c r="B1298">
        <v>27</v>
      </c>
      <c r="D1298" t="s">
        <v>8221</v>
      </c>
      <c r="E1298">
        <v>0</v>
      </c>
    </row>
    <row r="1299" spans="1:5">
      <c r="A1299" t="s">
        <v>8219</v>
      </c>
      <c r="B1299">
        <v>63</v>
      </c>
      <c r="D1299" t="s">
        <v>8221</v>
      </c>
      <c r="E1299">
        <v>0</v>
      </c>
    </row>
    <row r="1300" spans="1:5">
      <c r="A1300" t="s">
        <v>8219</v>
      </c>
      <c r="B1300">
        <v>13</v>
      </c>
      <c r="D1300" t="s">
        <v>8221</v>
      </c>
      <c r="E1300">
        <v>0</v>
      </c>
    </row>
    <row r="1301" spans="1:5">
      <c r="A1301" t="s">
        <v>8219</v>
      </c>
      <c r="B1301">
        <v>13</v>
      </c>
      <c r="D1301" t="s">
        <v>8221</v>
      </c>
      <c r="E1301">
        <v>0</v>
      </c>
    </row>
    <row r="1302" spans="1:5">
      <c r="A1302" t="s">
        <v>8219</v>
      </c>
      <c r="B1302">
        <v>57</v>
      </c>
      <c r="D1302" t="s">
        <v>8221</v>
      </c>
      <c r="E1302">
        <v>0</v>
      </c>
    </row>
    <row r="1303" spans="1:5">
      <c r="A1303" t="s">
        <v>8219</v>
      </c>
      <c r="B1303">
        <v>61</v>
      </c>
      <c r="D1303" t="s">
        <v>8221</v>
      </c>
      <c r="E1303">
        <v>0</v>
      </c>
    </row>
    <row r="1304" spans="1:5">
      <c r="A1304" t="s">
        <v>8219</v>
      </c>
      <c r="B1304">
        <v>65</v>
      </c>
      <c r="D1304" t="s">
        <v>8221</v>
      </c>
      <c r="E1304">
        <v>0</v>
      </c>
    </row>
    <row r="1305" spans="1:5">
      <c r="A1305" t="s">
        <v>8219</v>
      </c>
      <c r="B1305">
        <v>134</v>
      </c>
      <c r="D1305" t="s">
        <v>8221</v>
      </c>
      <c r="E1305">
        <v>0</v>
      </c>
    </row>
    <row r="1306" spans="1:5">
      <c r="A1306" t="s">
        <v>8219</v>
      </c>
      <c r="B1306">
        <v>37</v>
      </c>
      <c r="D1306" t="s">
        <v>8221</v>
      </c>
      <c r="E1306">
        <v>0</v>
      </c>
    </row>
    <row r="1307" spans="1:5">
      <c r="A1307" t="s">
        <v>8219</v>
      </c>
      <c r="B1307">
        <v>37</v>
      </c>
      <c r="D1307" t="s">
        <v>8221</v>
      </c>
      <c r="E1307">
        <v>0</v>
      </c>
    </row>
    <row r="1308" spans="1:5">
      <c r="A1308" t="s">
        <v>8219</v>
      </c>
      <c r="B1308">
        <v>150</v>
      </c>
      <c r="D1308" t="s">
        <v>8221</v>
      </c>
      <c r="E1308">
        <v>0</v>
      </c>
    </row>
    <row r="1309" spans="1:5">
      <c r="A1309" t="s">
        <v>8219</v>
      </c>
      <c r="B1309">
        <v>56</v>
      </c>
      <c r="D1309" t="s">
        <v>8221</v>
      </c>
      <c r="E1309">
        <v>0</v>
      </c>
    </row>
    <row r="1310" spans="1:5">
      <c r="A1310" t="s">
        <v>8219</v>
      </c>
      <c r="B1310">
        <v>18</v>
      </c>
      <c r="D1310" t="s">
        <v>8221</v>
      </c>
      <c r="E1310">
        <v>0</v>
      </c>
    </row>
    <row r="1311" spans="1:5">
      <c r="A1311" t="s">
        <v>8219</v>
      </c>
      <c r="B1311">
        <v>60</v>
      </c>
      <c r="D1311" t="s">
        <v>8221</v>
      </c>
      <c r="E1311">
        <v>0</v>
      </c>
    </row>
    <row r="1312" spans="1:5">
      <c r="A1312" t="s">
        <v>8219</v>
      </c>
      <c r="B1312">
        <v>67</v>
      </c>
      <c r="D1312" t="s">
        <v>8221</v>
      </c>
      <c r="E1312">
        <v>0</v>
      </c>
    </row>
    <row r="1313" spans="1:5">
      <c r="A1313" t="s">
        <v>8219</v>
      </c>
      <c r="B1313">
        <v>35</v>
      </c>
      <c r="D1313" t="s">
        <v>8221</v>
      </c>
      <c r="E1313">
        <v>0</v>
      </c>
    </row>
    <row r="1314" spans="1:5">
      <c r="A1314" t="s">
        <v>8219</v>
      </c>
      <c r="B1314">
        <v>34</v>
      </c>
      <c r="D1314" t="s">
        <v>8221</v>
      </c>
      <c r="E1314">
        <v>0</v>
      </c>
    </row>
    <row r="1315" spans="1:5">
      <c r="A1315" t="s">
        <v>8219</v>
      </c>
      <c r="B1315">
        <v>36</v>
      </c>
      <c r="D1315" t="s">
        <v>8221</v>
      </c>
      <c r="E1315">
        <v>0</v>
      </c>
    </row>
    <row r="1316" spans="1:5">
      <c r="A1316" t="s">
        <v>8219</v>
      </c>
      <c r="B1316">
        <v>18</v>
      </c>
      <c r="D1316" t="s">
        <v>8221</v>
      </c>
      <c r="E1316">
        <v>0</v>
      </c>
    </row>
    <row r="1317" spans="1:5">
      <c r="A1317" t="s">
        <v>8219</v>
      </c>
      <c r="B1317">
        <v>25</v>
      </c>
      <c r="D1317" t="s">
        <v>8221</v>
      </c>
      <c r="E1317">
        <v>0</v>
      </c>
    </row>
    <row r="1318" spans="1:5">
      <c r="A1318" t="s">
        <v>8219</v>
      </c>
      <c r="B1318">
        <v>21</v>
      </c>
      <c r="D1318" t="s">
        <v>8221</v>
      </c>
      <c r="E1318">
        <v>0</v>
      </c>
    </row>
    <row r="1319" spans="1:5">
      <c r="A1319" t="s">
        <v>8219</v>
      </c>
      <c r="B1319">
        <v>151</v>
      </c>
      <c r="D1319" t="s">
        <v>8221</v>
      </c>
      <c r="E1319">
        <v>0</v>
      </c>
    </row>
    <row r="1320" spans="1:5">
      <c r="A1320" t="s">
        <v>8219</v>
      </c>
      <c r="B1320">
        <v>489</v>
      </c>
      <c r="D1320" t="s">
        <v>8221</v>
      </c>
      <c r="E1320">
        <v>0</v>
      </c>
    </row>
    <row r="1321" spans="1:5">
      <c r="A1321" t="s">
        <v>8219</v>
      </c>
      <c r="B1321">
        <v>50</v>
      </c>
      <c r="D1321" t="s">
        <v>8221</v>
      </c>
      <c r="E1321">
        <v>0</v>
      </c>
    </row>
    <row r="1322" spans="1:5">
      <c r="A1322" t="s">
        <v>8219</v>
      </c>
      <c r="B1322">
        <v>321</v>
      </c>
      <c r="D1322" t="s">
        <v>8221</v>
      </c>
      <c r="E1322">
        <v>0</v>
      </c>
    </row>
    <row r="1323" spans="1:5">
      <c r="A1323" t="s">
        <v>8219</v>
      </c>
      <c r="B1323">
        <v>1762</v>
      </c>
      <c r="D1323" t="s">
        <v>8221</v>
      </c>
      <c r="E1323">
        <v>0</v>
      </c>
    </row>
    <row r="1324" spans="1:5">
      <c r="A1324" t="s">
        <v>8219</v>
      </c>
      <c r="B1324">
        <v>385</v>
      </c>
      <c r="D1324" t="s">
        <v>8221</v>
      </c>
      <c r="E1324">
        <v>0</v>
      </c>
    </row>
    <row r="1325" spans="1:5">
      <c r="A1325" t="s">
        <v>8219</v>
      </c>
      <c r="B1325">
        <v>398</v>
      </c>
      <c r="D1325" t="s">
        <v>8221</v>
      </c>
      <c r="E1325">
        <v>0</v>
      </c>
    </row>
    <row r="1326" spans="1:5">
      <c r="A1326" t="s">
        <v>8219</v>
      </c>
      <c r="B1326">
        <v>304</v>
      </c>
      <c r="D1326" t="s">
        <v>8221</v>
      </c>
      <c r="E1326">
        <v>0</v>
      </c>
    </row>
    <row r="1327" spans="1:5">
      <c r="A1327" t="s">
        <v>8219</v>
      </c>
      <c r="B1327">
        <v>676</v>
      </c>
      <c r="D1327" t="s">
        <v>8221</v>
      </c>
      <c r="E1327">
        <v>0</v>
      </c>
    </row>
    <row r="1328" spans="1:5">
      <c r="A1328" t="s">
        <v>8219</v>
      </c>
      <c r="B1328">
        <v>577</v>
      </c>
      <c r="D1328" t="s">
        <v>8221</v>
      </c>
      <c r="E1328">
        <v>0</v>
      </c>
    </row>
    <row r="1329" spans="1:5">
      <c r="A1329" t="s">
        <v>8219</v>
      </c>
      <c r="B1329">
        <v>3663</v>
      </c>
      <c r="D1329" t="s">
        <v>8221</v>
      </c>
      <c r="E1329">
        <v>0</v>
      </c>
    </row>
    <row r="1330" spans="1:5">
      <c r="A1330" t="s">
        <v>8219</v>
      </c>
      <c r="B1330">
        <v>294</v>
      </c>
      <c r="D1330" t="s">
        <v>8221</v>
      </c>
      <c r="E1330">
        <v>0</v>
      </c>
    </row>
    <row r="1331" spans="1:5">
      <c r="A1331" t="s">
        <v>8219</v>
      </c>
      <c r="B1331">
        <v>28</v>
      </c>
      <c r="D1331" t="s">
        <v>8221</v>
      </c>
      <c r="E1331">
        <v>0</v>
      </c>
    </row>
    <row r="1332" spans="1:5">
      <c r="A1332" t="s">
        <v>8219</v>
      </c>
      <c r="B1332">
        <v>100</v>
      </c>
      <c r="D1332" t="s">
        <v>8221</v>
      </c>
      <c r="E1332">
        <v>0</v>
      </c>
    </row>
    <row r="1333" spans="1:5">
      <c r="A1333" t="s">
        <v>8219</v>
      </c>
      <c r="B1333">
        <v>72</v>
      </c>
      <c r="D1333" t="s">
        <v>8221</v>
      </c>
      <c r="E1333">
        <v>0</v>
      </c>
    </row>
    <row r="1334" spans="1:5">
      <c r="A1334" t="s">
        <v>8219</v>
      </c>
      <c r="B1334">
        <v>238</v>
      </c>
      <c r="D1334" t="s">
        <v>8221</v>
      </c>
      <c r="E1334">
        <v>0</v>
      </c>
    </row>
    <row r="1335" spans="1:5">
      <c r="A1335" t="s">
        <v>8219</v>
      </c>
      <c r="B1335">
        <v>159</v>
      </c>
      <c r="D1335" t="s">
        <v>8221</v>
      </c>
      <c r="E1335">
        <v>0</v>
      </c>
    </row>
    <row r="1336" spans="1:5">
      <c r="A1336" t="s">
        <v>8219</v>
      </c>
      <c r="B1336">
        <v>77</v>
      </c>
      <c r="D1336" t="s">
        <v>8221</v>
      </c>
      <c r="E1336">
        <v>0</v>
      </c>
    </row>
    <row r="1337" spans="1:5">
      <c r="A1337" t="s">
        <v>8219</v>
      </c>
      <c r="B1337">
        <v>53</v>
      </c>
      <c r="D1337" t="s">
        <v>8221</v>
      </c>
      <c r="E1337">
        <v>0</v>
      </c>
    </row>
    <row r="1338" spans="1:5">
      <c r="A1338" t="s">
        <v>8219</v>
      </c>
      <c r="B1338">
        <v>1251</v>
      </c>
      <c r="D1338" t="s">
        <v>8221</v>
      </c>
      <c r="E1338">
        <v>0</v>
      </c>
    </row>
    <row r="1339" spans="1:5">
      <c r="A1339" t="s">
        <v>8219</v>
      </c>
      <c r="B1339">
        <v>465</v>
      </c>
      <c r="D1339" t="s">
        <v>8221</v>
      </c>
      <c r="E1339">
        <v>0</v>
      </c>
    </row>
    <row r="1340" spans="1:5">
      <c r="A1340" t="s">
        <v>8219</v>
      </c>
      <c r="B1340">
        <v>74</v>
      </c>
      <c r="D1340" t="s">
        <v>8221</v>
      </c>
      <c r="E1340">
        <v>0</v>
      </c>
    </row>
    <row r="1341" spans="1:5">
      <c r="A1341" t="s">
        <v>8219</v>
      </c>
      <c r="B1341">
        <v>62</v>
      </c>
      <c r="D1341" t="s">
        <v>8221</v>
      </c>
      <c r="E1341">
        <v>0</v>
      </c>
    </row>
    <row r="1342" spans="1:5">
      <c r="A1342" t="s">
        <v>8219</v>
      </c>
      <c r="B1342">
        <v>3468</v>
      </c>
      <c r="D1342" t="s">
        <v>8221</v>
      </c>
      <c r="E1342">
        <v>0</v>
      </c>
    </row>
    <row r="1343" spans="1:5">
      <c r="A1343" t="s">
        <v>8219</v>
      </c>
      <c r="B1343">
        <v>52</v>
      </c>
      <c r="D1343" t="s">
        <v>8221</v>
      </c>
      <c r="E1343">
        <v>0</v>
      </c>
    </row>
    <row r="1344" spans="1:5">
      <c r="A1344" t="s">
        <v>8219</v>
      </c>
      <c r="B1344">
        <v>50</v>
      </c>
      <c r="D1344" t="s">
        <v>8221</v>
      </c>
      <c r="E1344">
        <v>0</v>
      </c>
    </row>
    <row r="1345" spans="1:5">
      <c r="A1345" t="s">
        <v>8219</v>
      </c>
      <c r="B1345">
        <v>45</v>
      </c>
      <c r="D1345" t="s">
        <v>8221</v>
      </c>
      <c r="E1345">
        <v>0</v>
      </c>
    </row>
    <row r="1346" spans="1:5">
      <c r="A1346" t="s">
        <v>8219</v>
      </c>
      <c r="B1346">
        <v>21</v>
      </c>
      <c r="D1346" t="s">
        <v>8221</v>
      </c>
      <c r="E1346">
        <v>0</v>
      </c>
    </row>
    <row r="1347" spans="1:5">
      <c r="A1347" t="s">
        <v>8219</v>
      </c>
      <c r="B1347">
        <v>100</v>
      </c>
      <c r="D1347" t="s">
        <v>8221</v>
      </c>
      <c r="E1347">
        <v>0</v>
      </c>
    </row>
    <row r="1348" spans="1:5">
      <c r="A1348" t="s">
        <v>8219</v>
      </c>
      <c r="B1348">
        <v>81</v>
      </c>
      <c r="D1348" t="s">
        <v>8221</v>
      </c>
      <c r="E1348">
        <v>0</v>
      </c>
    </row>
    <row r="1349" spans="1:5">
      <c r="A1349" t="s">
        <v>8219</v>
      </c>
      <c r="B1349">
        <v>286</v>
      </c>
      <c r="D1349" t="s">
        <v>8221</v>
      </c>
      <c r="E1349">
        <v>0</v>
      </c>
    </row>
    <row r="1350" spans="1:5">
      <c r="A1350" t="s">
        <v>8219</v>
      </c>
      <c r="B1350">
        <v>42</v>
      </c>
      <c r="D1350" t="s">
        <v>8221</v>
      </c>
      <c r="E1350">
        <v>0</v>
      </c>
    </row>
    <row r="1351" spans="1:5">
      <c r="A1351" t="s">
        <v>8219</v>
      </c>
      <c r="B1351">
        <v>199</v>
      </c>
      <c r="D1351" t="s">
        <v>8221</v>
      </c>
      <c r="E1351">
        <v>0</v>
      </c>
    </row>
    <row r="1352" spans="1:5">
      <c r="A1352" t="s">
        <v>8219</v>
      </c>
      <c r="B1352">
        <v>25</v>
      </c>
      <c r="D1352" t="s">
        <v>8221</v>
      </c>
      <c r="E1352">
        <v>0</v>
      </c>
    </row>
    <row r="1353" spans="1:5">
      <c r="A1353" t="s">
        <v>8219</v>
      </c>
      <c r="B1353">
        <v>84</v>
      </c>
      <c r="D1353" t="s">
        <v>8221</v>
      </c>
      <c r="E1353">
        <v>0</v>
      </c>
    </row>
    <row r="1354" spans="1:5">
      <c r="A1354" t="s">
        <v>8219</v>
      </c>
      <c r="B1354">
        <v>50</v>
      </c>
      <c r="D1354" t="s">
        <v>8221</v>
      </c>
      <c r="E1354">
        <v>0</v>
      </c>
    </row>
    <row r="1355" spans="1:5">
      <c r="A1355" t="s">
        <v>8219</v>
      </c>
      <c r="B1355">
        <v>26</v>
      </c>
      <c r="D1355" t="s">
        <v>8221</v>
      </c>
      <c r="E1355">
        <v>0</v>
      </c>
    </row>
    <row r="1356" spans="1:5">
      <c r="A1356" t="s">
        <v>8219</v>
      </c>
      <c r="B1356">
        <v>14</v>
      </c>
      <c r="D1356" t="s">
        <v>8221</v>
      </c>
      <c r="E1356">
        <v>0</v>
      </c>
    </row>
    <row r="1357" spans="1:5">
      <c r="A1357" t="s">
        <v>8219</v>
      </c>
      <c r="B1357">
        <v>49</v>
      </c>
      <c r="D1357" t="s">
        <v>8221</v>
      </c>
      <c r="E1357">
        <v>0</v>
      </c>
    </row>
    <row r="1358" spans="1:5">
      <c r="A1358" t="s">
        <v>8219</v>
      </c>
      <c r="B1358">
        <v>69</v>
      </c>
      <c r="D1358" t="s">
        <v>8221</v>
      </c>
      <c r="E1358">
        <v>0</v>
      </c>
    </row>
    <row r="1359" spans="1:5">
      <c r="A1359" t="s">
        <v>8219</v>
      </c>
      <c r="B1359">
        <v>60</v>
      </c>
      <c r="D1359" t="s">
        <v>8221</v>
      </c>
      <c r="E1359">
        <v>0</v>
      </c>
    </row>
    <row r="1360" spans="1:5">
      <c r="A1360" t="s">
        <v>8219</v>
      </c>
      <c r="B1360">
        <v>80</v>
      </c>
      <c r="D1360" t="s">
        <v>8221</v>
      </c>
      <c r="E1360">
        <v>0</v>
      </c>
    </row>
    <row r="1361" spans="1:5">
      <c r="A1361" t="s">
        <v>8219</v>
      </c>
      <c r="B1361">
        <v>56</v>
      </c>
      <c r="D1361" t="s">
        <v>8221</v>
      </c>
      <c r="E1361">
        <v>0</v>
      </c>
    </row>
    <row r="1362" spans="1:5">
      <c r="A1362" t="s">
        <v>8219</v>
      </c>
      <c r="B1362">
        <v>104</v>
      </c>
      <c r="D1362" t="s">
        <v>8221</v>
      </c>
      <c r="E1362">
        <v>0</v>
      </c>
    </row>
    <row r="1363" spans="1:5">
      <c r="A1363" t="s">
        <v>8219</v>
      </c>
      <c r="B1363">
        <v>46</v>
      </c>
      <c r="D1363" t="s">
        <v>8221</v>
      </c>
      <c r="E1363">
        <v>0</v>
      </c>
    </row>
    <row r="1364" spans="1:5">
      <c r="A1364" t="s">
        <v>8219</v>
      </c>
      <c r="B1364">
        <v>206</v>
      </c>
      <c r="D1364" t="s">
        <v>8221</v>
      </c>
      <c r="E1364">
        <v>0</v>
      </c>
    </row>
    <row r="1365" spans="1:5">
      <c r="A1365" t="s">
        <v>8219</v>
      </c>
      <c r="B1365">
        <v>18</v>
      </c>
      <c r="D1365" t="s">
        <v>8221</v>
      </c>
      <c r="E1365">
        <v>0</v>
      </c>
    </row>
    <row r="1366" spans="1:5">
      <c r="A1366" t="s">
        <v>8219</v>
      </c>
      <c r="B1366">
        <v>28</v>
      </c>
      <c r="D1366" t="s">
        <v>8221</v>
      </c>
      <c r="E1366">
        <v>0</v>
      </c>
    </row>
    <row r="1367" spans="1:5">
      <c r="A1367" t="s">
        <v>8219</v>
      </c>
      <c r="B1367">
        <v>11</v>
      </c>
      <c r="D1367" t="s">
        <v>8221</v>
      </c>
      <c r="E1367">
        <v>0</v>
      </c>
    </row>
    <row r="1368" spans="1:5">
      <c r="A1368" t="s">
        <v>8219</v>
      </c>
      <c r="B1368">
        <v>263</v>
      </c>
      <c r="D1368" t="s">
        <v>8221</v>
      </c>
      <c r="E1368">
        <v>0</v>
      </c>
    </row>
    <row r="1369" spans="1:5">
      <c r="A1369" t="s">
        <v>8219</v>
      </c>
      <c r="B1369">
        <v>394</v>
      </c>
      <c r="D1369" t="s">
        <v>8221</v>
      </c>
      <c r="E1369">
        <v>0</v>
      </c>
    </row>
    <row r="1370" spans="1:5">
      <c r="A1370" t="s">
        <v>8219</v>
      </c>
      <c r="B1370">
        <v>1049</v>
      </c>
      <c r="D1370" t="s">
        <v>8221</v>
      </c>
      <c r="E1370">
        <v>0</v>
      </c>
    </row>
    <row r="1371" spans="1:5">
      <c r="A1371" t="s">
        <v>8219</v>
      </c>
      <c r="B1371">
        <v>308</v>
      </c>
      <c r="D1371" t="s">
        <v>8221</v>
      </c>
      <c r="E1371">
        <v>0</v>
      </c>
    </row>
    <row r="1372" spans="1:5">
      <c r="A1372" t="s">
        <v>8219</v>
      </c>
      <c r="B1372">
        <v>1088</v>
      </c>
      <c r="D1372" t="s">
        <v>8221</v>
      </c>
      <c r="E1372">
        <v>0</v>
      </c>
    </row>
    <row r="1373" spans="1:5">
      <c r="A1373" t="s">
        <v>8219</v>
      </c>
      <c r="B1373">
        <v>73</v>
      </c>
      <c r="D1373" t="s">
        <v>8221</v>
      </c>
      <c r="E1373">
        <v>0</v>
      </c>
    </row>
    <row r="1374" spans="1:5">
      <c r="A1374" t="s">
        <v>8219</v>
      </c>
      <c r="B1374">
        <v>143</v>
      </c>
      <c r="D1374" t="s">
        <v>8221</v>
      </c>
      <c r="E1374">
        <v>0</v>
      </c>
    </row>
    <row r="1375" spans="1:5">
      <c r="A1375" t="s">
        <v>8219</v>
      </c>
      <c r="B1375">
        <v>1420</v>
      </c>
      <c r="D1375" t="s">
        <v>8221</v>
      </c>
      <c r="E1375">
        <v>0</v>
      </c>
    </row>
    <row r="1376" spans="1:5">
      <c r="A1376" t="s">
        <v>8219</v>
      </c>
      <c r="B1376">
        <v>305</v>
      </c>
      <c r="D1376" t="s">
        <v>8221</v>
      </c>
      <c r="E1376">
        <v>0</v>
      </c>
    </row>
    <row r="1377" spans="1:5">
      <c r="A1377" t="s">
        <v>8219</v>
      </c>
      <c r="B1377">
        <v>551</v>
      </c>
      <c r="D1377" t="s">
        <v>8221</v>
      </c>
      <c r="E1377">
        <v>0</v>
      </c>
    </row>
    <row r="1378" spans="1:5">
      <c r="A1378" t="s">
        <v>8219</v>
      </c>
      <c r="B1378">
        <v>187</v>
      </c>
      <c r="D1378" t="s">
        <v>8221</v>
      </c>
      <c r="E1378">
        <v>0</v>
      </c>
    </row>
    <row r="1379" spans="1:5">
      <c r="A1379" t="s">
        <v>8219</v>
      </c>
      <c r="B1379">
        <v>325</v>
      </c>
      <c r="D1379" t="s">
        <v>8221</v>
      </c>
      <c r="E1379">
        <v>0</v>
      </c>
    </row>
    <row r="1380" spans="1:5">
      <c r="A1380" t="s">
        <v>8219</v>
      </c>
      <c r="B1380">
        <v>148</v>
      </c>
      <c r="D1380" t="s">
        <v>8221</v>
      </c>
      <c r="E1380">
        <v>0</v>
      </c>
    </row>
    <row r="1381" spans="1:5">
      <c r="A1381" t="s">
        <v>8219</v>
      </c>
      <c r="B1381">
        <v>69</v>
      </c>
      <c r="D1381" t="s">
        <v>8221</v>
      </c>
      <c r="E1381">
        <v>0</v>
      </c>
    </row>
    <row r="1382" spans="1:5">
      <c r="A1382" t="s">
        <v>8219</v>
      </c>
      <c r="B1382">
        <v>173</v>
      </c>
      <c r="D1382" t="s">
        <v>8221</v>
      </c>
      <c r="E1382">
        <v>0</v>
      </c>
    </row>
    <row r="1383" spans="1:5">
      <c r="A1383" t="s">
        <v>8219</v>
      </c>
      <c r="B1383">
        <v>269</v>
      </c>
      <c r="D1383" t="s">
        <v>8221</v>
      </c>
      <c r="E1383">
        <v>0</v>
      </c>
    </row>
    <row r="1384" spans="1:5">
      <c r="A1384" t="s">
        <v>8219</v>
      </c>
      <c r="B1384">
        <v>185</v>
      </c>
      <c r="D1384" t="s">
        <v>8221</v>
      </c>
      <c r="E1384">
        <v>0</v>
      </c>
    </row>
    <row r="1385" spans="1:5">
      <c r="A1385" t="s">
        <v>8219</v>
      </c>
      <c r="B1385">
        <v>176</v>
      </c>
      <c r="D1385" t="s">
        <v>8221</v>
      </c>
      <c r="E1385">
        <v>0</v>
      </c>
    </row>
    <row r="1386" spans="1:5">
      <c r="A1386" t="s">
        <v>8219</v>
      </c>
      <c r="B1386">
        <v>1019</v>
      </c>
      <c r="D1386" t="s">
        <v>8221</v>
      </c>
      <c r="E1386">
        <v>0</v>
      </c>
    </row>
    <row r="1387" spans="1:5">
      <c r="A1387" t="s">
        <v>8219</v>
      </c>
      <c r="B1387">
        <v>113</v>
      </c>
      <c r="D1387" t="s">
        <v>8221</v>
      </c>
      <c r="E1387">
        <v>0</v>
      </c>
    </row>
    <row r="1388" spans="1:5">
      <c r="A1388" t="s">
        <v>8219</v>
      </c>
      <c r="B1388">
        <v>404</v>
      </c>
      <c r="D1388" t="s">
        <v>8221</v>
      </c>
      <c r="E1388">
        <v>0</v>
      </c>
    </row>
    <row r="1389" spans="1:5">
      <c r="A1389" t="s">
        <v>8219</v>
      </c>
      <c r="B1389">
        <v>707</v>
      </c>
      <c r="D1389" t="s">
        <v>8221</v>
      </c>
      <c r="E1389">
        <v>0</v>
      </c>
    </row>
    <row r="1390" spans="1:5">
      <c r="A1390" t="s">
        <v>8219</v>
      </c>
      <c r="B1390">
        <v>392</v>
      </c>
      <c r="D1390" t="s">
        <v>8221</v>
      </c>
      <c r="E1390">
        <v>0</v>
      </c>
    </row>
    <row r="1391" spans="1:5">
      <c r="A1391" t="s">
        <v>8219</v>
      </c>
      <c r="B1391">
        <v>23</v>
      </c>
      <c r="D1391" t="s">
        <v>8221</v>
      </c>
      <c r="E1391">
        <v>0</v>
      </c>
    </row>
    <row r="1392" spans="1:5">
      <c r="A1392" t="s">
        <v>8219</v>
      </c>
      <c r="B1392">
        <v>682</v>
      </c>
      <c r="D1392" t="s">
        <v>8221</v>
      </c>
      <c r="E1392">
        <v>0</v>
      </c>
    </row>
    <row r="1393" spans="1:5">
      <c r="A1393" t="s">
        <v>8219</v>
      </c>
      <c r="B1393">
        <v>37</v>
      </c>
      <c r="D1393" t="s">
        <v>8221</v>
      </c>
      <c r="E1393">
        <v>0</v>
      </c>
    </row>
    <row r="1394" spans="1:5">
      <c r="A1394" t="s">
        <v>8219</v>
      </c>
      <c r="B1394">
        <v>146</v>
      </c>
      <c r="D1394" t="s">
        <v>8221</v>
      </c>
      <c r="E1394">
        <v>0</v>
      </c>
    </row>
    <row r="1395" spans="1:5">
      <c r="A1395" t="s">
        <v>8219</v>
      </c>
      <c r="B1395">
        <v>119</v>
      </c>
      <c r="D1395" t="s">
        <v>8221</v>
      </c>
      <c r="E1395">
        <v>0</v>
      </c>
    </row>
    <row r="1396" spans="1:5">
      <c r="A1396" t="s">
        <v>8219</v>
      </c>
      <c r="B1396">
        <v>163</v>
      </c>
      <c r="D1396" t="s">
        <v>8221</v>
      </c>
      <c r="E1396">
        <v>0</v>
      </c>
    </row>
    <row r="1397" spans="1:5">
      <c r="A1397" t="s">
        <v>8219</v>
      </c>
      <c r="B1397">
        <v>339</v>
      </c>
      <c r="D1397" t="s">
        <v>8221</v>
      </c>
      <c r="E1397">
        <v>0</v>
      </c>
    </row>
    <row r="1398" spans="1:5">
      <c r="A1398" t="s">
        <v>8219</v>
      </c>
      <c r="B1398">
        <v>58</v>
      </c>
      <c r="D1398" t="s">
        <v>8221</v>
      </c>
      <c r="E1398">
        <v>0</v>
      </c>
    </row>
    <row r="1399" spans="1:5">
      <c r="A1399" t="s">
        <v>8219</v>
      </c>
      <c r="B1399">
        <v>456</v>
      </c>
      <c r="D1399" t="s">
        <v>8221</v>
      </c>
      <c r="E1399">
        <v>0</v>
      </c>
    </row>
    <row r="1400" spans="1:5">
      <c r="A1400" t="s">
        <v>8219</v>
      </c>
      <c r="B1400">
        <v>15</v>
      </c>
      <c r="D1400" t="s">
        <v>8221</v>
      </c>
      <c r="E1400">
        <v>0</v>
      </c>
    </row>
    <row r="1401" spans="1:5">
      <c r="A1401" t="s">
        <v>8219</v>
      </c>
      <c r="B1401">
        <v>191</v>
      </c>
      <c r="D1401" t="s">
        <v>8221</v>
      </c>
      <c r="E1401">
        <v>0</v>
      </c>
    </row>
    <row r="1402" spans="1:5">
      <c r="A1402" t="s">
        <v>8219</v>
      </c>
      <c r="B1402">
        <v>17</v>
      </c>
      <c r="D1402" t="s">
        <v>8221</v>
      </c>
      <c r="E1402">
        <v>0</v>
      </c>
    </row>
    <row r="1403" spans="1:5">
      <c r="A1403" t="s">
        <v>8219</v>
      </c>
      <c r="B1403">
        <v>28</v>
      </c>
      <c r="D1403" t="s">
        <v>8221</v>
      </c>
      <c r="E1403">
        <v>0</v>
      </c>
    </row>
    <row r="1404" spans="1:5">
      <c r="A1404" t="s">
        <v>8219</v>
      </c>
      <c r="B1404">
        <v>18</v>
      </c>
      <c r="D1404" t="s">
        <v>8221</v>
      </c>
      <c r="E1404">
        <v>0</v>
      </c>
    </row>
    <row r="1405" spans="1:5">
      <c r="A1405" t="s">
        <v>8219</v>
      </c>
      <c r="B1405">
        <v>61</v>
      </c>
      <c r="D1405" t="s">
        <v>8221</v>
      </c>
      <c r="E1405">
        <v>0</v>
      </c>
    </row>
    <row r="1406" spans="1:5">
      <c r="A1406" t="s">
        <v>8219</v>
      </c>
      <c r="B1406">
        <v>108</v>
      </c>
      <c r="D1406" t="s">
        <v>8221</v>
      </c>
      <c r="E1406">
        <v>0</v>
      </c>
    </row>
    <row r="1407" spans="1:5">
      <c r="A1407" t="s">
        <v>8219</v>
      </c>
      <c r="B1407">
        <v>142</v>
      </c>
      <c r="D1407" t="s">
        <v>8221</v>
      </c>
      <c r="E1407">
        <v>0</v>
      </c>
    </row>
    <row r="1408" spans="1:5">
      <c r="A1408" t="s">
        <v>8219</v>
      </c>
      <c r="B1408">
        <v>74</v>
      </c>
      <c r="D1408" t="s">
        <v>8221</v>
      </c>
      <c r="E1408">
        <v>0</v>
      </c>
    </row>
    <row r="1409" spans="1:5">
      <c r="A1409" t="s">
        <v>8219</v>
      </c>
      <c r="B1409">
        <v>38</v>
      </c>
      <c r="D1409" t="s">
        <v>8221</v>
      </c>
      <c r="E1409">
        <v>0</v>
      </c>
    </row>
    <row r="1410" spans="1:5">
      <c r="A1410" t="s">
        <v>8219</v>
      </c>
      <c r="B1410">
        <v>20</v>
      </c>
      <c r="D1410" t="s">
        <v>8221</v>
      </c>
      <c r="E1410">
        <v>0</v>
      </c>
    </row>
    <row r="1411" spans="1:5">
      <c r="A1411" t="s">
        <v>8219</v>
      </c>
      <c r="B1411">
        <v>24</v>
      </c>
      <c r="D1411" t="s">
        <v>8221</v>
      </c>
      <c r="E1411">
        <v>0</v>
      </c>
    </row>
    <row r="1412" spans="1:5">
      <c r="A1412" t="s">
        <v>8219</v>
      </c>
      <c r="B1412">
        <v>66</v>
      </c>
      <c r="D1412" t="s">
        <v>8221</v>
      </c>
      <c r="E1412">
        <v>0</v>
      </c>
    </row>
    <row r="1413" spans="1:5">
      <c r="A1413" t="s">
        <v>8219</v>
      </c>
      <c r="B1413">
        <v>28</v>
      </c>
      <c r="D1413" t="s">
        <v>8221</v>
      </c>
      <c r="E1413">
        <v>0</v>
      </c>
    </row>
    <row r="1414" spans="1:5">
      <c r="A1414" t="s">
        <v>8219</v>
      </c>
      <c r="B1414">
        <v>24</v>
      </c>
      <c r="D1414" t="s">
        <v>8221</v>
      </c>
      <c r="E1414">
        <v>0</v>
      </c>
    </row>
    <row r="1415" spans="1:5">
      <c r="A1415" t="s">
        <v>8219</v>
      </c>
      <c r="B1415">
        <v>73</v>
      </c>
      <c r="D1415" t="s">
        <v>8221</v>
      </c>
      <c r="E1415">
        <v>0</v>
      </c>
    </row>
    <row r="1416" spans="1:5">
      <c r="A1416" t="s">
        <v>8219</v>
      </c>
      <c r="B1416">
        <v>3</v>
      </c>
      <c r="D1416" t="s">
        <v>8221</v>
      </c>
      <c r="E1416">
        <v>0</v>
      </c>
    </row>
    <row r="1417" spans="1:5">
      <c r="A1417" t="s">
        <v>8219</v>
      </c>
      <c r="B1417">
        <v>20</v>
      </c>
      <c r="D1417" t="s">
        <v>8221</v>
      </c>
      <c r="E1417">
        <v>0</v>
      </c>
    </row>
    <row r="1418" spans="1:5">
      <c r="A1418" t="s">
        <v>8219</v>
      </c>
      <c r="B1418">
        <v>21</v>
      </c>
      <c r="D1418" t="s">
        <v>8221</v>
      </c>
      <c r="E1418">
        <v>0</v>
      </c>
    </row>
    <row r="1419" spans="1:5">
      <c r="A1419" t="s">
        <v>8219</v>
      </c>
      <c r="B1419">
        <v>94</v>
      </c>
      <c r="D1419" t="s">
        <v>8221</v>
      </c>
      <c r="E1419">
        <v>0</v>
      </c>
    </row>
    <row r="1420" spans="1:5">
      <c r="A1420" t="s">
        <v>8219</v>
      </c>
      <c r="B1420">
        <v>139</v>
      </c>
      <c r="D1420" t="s">
        <v>8221</v>
      </c>
      <c r="E1420">
        <v>0</v>
      </c>
    </row>
    <row r="1421" spans="1:5">
      <c r="A1421" t="s">
        <v>8219</v>
      </c>
      <c r="B1421">
        <v>130</v>
      </c>
      <c r="D1421" t="s">
        <v>8221</v>
      </c>
      <c r="E1421">
        <v>0</v>
      </c>
    </row>
    <row r="1422" spans="1:5">
      <c r="A1422" t="s">
        <v>8219</v>
      </c>
      <c r="B1422">
        <v>31</v>
      </c>
      <c r="D1422" t="s">
        <v>8221</v>
      </c>
      <c r="E1422">
        <v>0</v>
      </c>
    </row>
    <row r="1423" spans="1:5">
      <c r="A1423" t="s">
        <v>8219</v>
      </c>
      <c r="B1423">
        <v>13</v>
      </c>
      <c r="D1423" t="s">
        <v>8221</v>
      </c>
      <c r="E1423">
        <v>0</v>
      </c>
    </row>
    <row r="1424" spans="1:5">
      <c r="A1424" t="s">
        <v>8219</v>
      </c>
      <c r="B1424">
        <v>90</v>
      </c>
      <c r="D1424" t="s">
        <v>8221</v>
      </c>
      <c r="E1424">
        <v>0</v>
      </c>
    </row>
    <row r="1425" spans="1:5">
      <c r="A1425" t="s">
        <v>8219</v>
      </c>
      <c r="B1425">
        <v>141</v>
      </c>
      <c r="D1425" t="s">
        <v>8221</v>
      </c>
      <c r="E1425">
        <v>0</v>
      </c>
    </row>
    <row r="1426" spans="1:5">
      <c r="A1426" t="s">
        <v>8219</v>
      </c>
      <c r="B1426">
        <v>23</v>
      </c>
      <c r="D1426" t="s">
        <v>8221</v>
      </c>
      <c r="E1426">
        <v>0</v>
      </c>
    </row>
    <row r="1427" spans="1:5">
      <c r="A1427" t="s">
        <v>8219</v>
      </c>
      <c r="B1427">
        <v>18</v>
      </c>
      <c r="D1427" t="s">
        <v>8221</v>
      </c>
      <c r="E1427">
        <v>0</v>
      </c>
    </row>
    <row r="1428" spans="1:5">
      <c r="A1428" t="s">
        <v>8219</v>
      </c>
      <c r="B1428">
        <v>76</v>
      </c>
      <c r="D1428" t="s">
        <v>8221</v>
      </c>
      <c r="E1428">
        <v>0</v>
      </c>
    </row>
    <row r="1429" spans="1:5">
      <c r="A1429" t="s">
        <v>8219</v>
      </c>
      <c r="B1429">
        <v>93</v>
      </c>
      <c r="D1429" t="s">
        <v>8221</v>
      </c>
      <c r="E1429">
        <v>0</v>
      </c>
    </row>
    <row r="1430" spans="1:5">
      <c r="A1430" t="s">
        <v>8219</v>
      </c>
      <c r="B1430">
        <v>69</v>
      </c>
      <c r="D1430" t="s">
        <v>8221</v>
      </c>
      <c r="E1430">
        <v>0</v>
      </c>
    </row>
    <row r="1431" spans="1:5">
      <c r="A1431" t="s">
        <v>8219</v>
      </c>
      <c r="B1431">
        <v>21</v>
      </c>
      <c r="D1431" t="s">
        <v>8221</v>
      </c>
      <c r="E1431">
        <v>0</v>
      </c>
    </row>
    <row r="1432" spans="1:5">
      <c r="A1432" t="s">
        <v>8219</v>
      </c>
      <c r="B1432">
        <v>57</v>
      </c>
      <c r="D1432" t="s">
        <v>8221</v>
      </c>
      <c r="E1432">
        <v>0</v>
      </c>
    </row>
    <row r="1433" spans="1:5">
      <c r="A1433" t="s">
        <v>8219</v>
      </c>
      <c r="B1433">
        <v>108</v>
      </c>
      <c r="D1433" t="s">
        <v>8221</v>
      </c>
      <c r="E1433">
        <v>0</v>
      </c>
    </row>
    <row r="1434" spans="1:5">
      <c r="A1434" t="s">
        <v>8219</v>
      </c>
      <c r="B1434">
        <v>83</v>
      </c>
      <c r="D1434" t="s">
        <v>8221</v>
      </c>
      <c r="E1434">
        <v>0</v>
      </c>
    </row>
    <row r="1435" spans="1:5">
      <c r="A1435" t="s">
        <v>8219</v>
      </c>
      <c r="B1435">
        <v>96</v>
      </c>
      <c r="D1435" t="s">
        <v>8221</v>
      </c>
      <c r="E1435">
        <v>0</v>
      </c>
    </row>
    <row r="1436" spans="1:5">
      <c r="A1436" t="s">
        <v>8219</v>
      </c>
      <c r="B1436">
        <v>64</v>
      </c>
      <c r="D1436" t="s">
        <v>8221</v>
      </c>
      <c r="E1436">
        <v>0</v>
      </c>
    </row>
    <row r="1437" spans="1:5">
      <c r="A1437" t="s">
        <v>8219</v>
      </c>
      <c r="B1437">
        <v>14</v>
      </c>
      <c r="D1437" t="s">
        <v>8221</v>
      </c>
      <c r="E1437">
        <v>0</v>
      </c>
    </row>
    <row r="1438" spans="1:5">
      <c r="A1438" t="s">
        <v>8219</v>
      </c>
      <c r="B1438">
        <v>169</v>
      </c>
      <c r="D1438" t="s">
        <v>8221</v>
      </c>
      <c r="E1438">
        <v>0</v>
      </c>
    </row>
    <row r="1439" spans="1:5">
      <c r="A1439" t="s">
        <v>8219</v>
      </c>
      <c r="B1439">
        <v>33</v>
      </c>
      <c r="D1439" t="s">
        <v>8221</v>
      </c>
      <c r="E1439">
        <v>0</v>
      </c>
    </row>
    <row r="1440" spans="1:5">
      <c r="A1440" t="s">
        <v>8219</v>
      </c>
      <c r="B1440">
        <v>102</v>
      </c>
      <c r="D1440" t="s">
        <v>8221</v>
      </c>
      <c r="E1440">
        <v>0</v>
      </c>
    </row>
    <row r="1441" spans="1:5">
      <c r="A1441" t="s">
        <v>8219</v>
      </c>
      <c r="B1441">
        <v>104</v>
      </c>
      <c r="D1441" t="s">
        <v>8221</v>
      </c>
      <c r="E1441">
        <v>0</v>
      </c>
    </row>
    <row r="1442" spans="1:5">
      <c r="A1442" t="s">
        <v>8219</v>
      </c>
      <c r="B1442">
        <v>20</v>
      </c>
      <c r="D1442" t="s">
        <v>8221</v>
      </c>
      <c r="E1442">
        <v>0</v>
      </c>
    </row>
    <row r="1443" spans="1:5">
      <c r="A1443" t="s">
        <v>8219</v>
      </c>
      <c r="B1443">
        <v>35</v>
      </c>
      <c r="D1443" t="s">
        <v>8221</v>
      </c>
      <c r="E1443">
        <v>0</v>
      </c>
    </row>
    <row r="1444" spans="1:5">
      <c r="A1444" t="s">
        <v>8219</v>
      </c>
      <c r="B1444">
        <v>94</v>
      </c>
      <c r="D1444" t="s">
        <v>8221</v>
      </c>
      <c r="E1444">
        <v>0</v>
      </c>
    </row>
    <row r="1445" spans="1:5">
      <c r="A1445" t="s">
        <v>8219</v>
      </c>
      <c r="B1445">
        <v>14</v>
      </c>
      <c r="D1445" t="s">
        <v>8221</v>
      </c>
      <c r="E1445">
        <v>0</v>
      </c>
    </row>
    <row r="1446" spans="1:5">
      <c r="A1446" t="s">
        <v>8219</v>
      </c>
      <c r="B1446">
        <v>15</v>
      </c>
      <c r="D1446" t="s">
        <v>8221</v>
      </c>
      <c r="E1446">
        <v>0</v>
      </c>
    </row>
    <row r="1447" spans="1:5">
      <c r="A1447" t="s">
        <v>8219</v>
      </c>
      <c r="B1447">
        <v>51</v>
      </c>
      <c r="D1447" t="s">
        <v>8221</v>
      </c>
      <c r="E1447">
        <v>0</v>
      </c>
    </row>
    <row r="1448" spans="1:5">
      <c r="A1448" t="s">
        <v>8219</v>
      </c>
      <c r="B1448">
        <v>19</v>
      </c>
      <c r="D1448" t="s">
        <v>8221</v>
      </c>
      <c r="E1448">
        <v>0</v>
      </c>
    </row>
    <row r="1449" spans="1:5">
      <c r="A1449" t="s">
        <v>8219</v>
      </c>
      <c r="B1449">
        <v>23</v>
      </c>
      <c r="D1449" t="s">
        <v>8221</v>
      </c>
      <c r="E1449">
        <v>0</v>
      </c>
    </row>
    <row r="1450" spans="1:5">
      <c r="A1450" t="s">
        <v>8219</v>
      </c>
      <c r="B1450">
        <v>97</v>
      </c>
      <c r="D1450" t="s">
        <v>8221</v>
      </c>
      <c r="E1450">
        <v>0</v>
      </c>
    </row>
    <row r="1451" spans="1:5">
      <c r="A1451" t="s">
        <v>8219</v>
      </c>
      <c r="B1451">
        <v>76</v>
      </c>
      <c r="D1451" t="s">
        <v>8221</v>
      </c>
      <c r="E1451">
        <v>0</v>
      </c>
    </row>
    <row r="1452" spans="1:5">
      <c r="A1452" t="s">
        <v>8219</v>
      </c>
      <c r="B1452">
        <v>11</v>
      </c>
      <c r="D1452" t="s">
        <v>8221</v>
      </c>
      <c r="E1452">
        <v>0</v>
      </c>
    </row>
    <row r="1453" spans="1:5">
      <c r="A1453" t="s">
        <v>8219</v>
      </c>
      <c r="B1453">
        <v>52</v>
      </c>
      <c r="D1453" t="s">
        <v>8221</v>
      </c>
      <c r="E1453">
        <v>0</v>
      </c>
    </row>
    <row r="1454" spans="1:5">
      <c r="A1454" t="s">
        <v>8219</v>
      </c>
      <c r="B1454">
        <v>95</v>
      </c>
      <c r="D1454" t="s">
        <v>8221</v>
      </c>
      <c r="E1454">
        <v>0</v>
      </c>
    </row>
    <row r="1455" spans="1:5">
      <c r="A1455" t="s">
        <v>8219</v>
      </c>
      <c r="B1455">
        <v>35</v>
      </c>
      <c r="D1455" t="s">
        <v>8221</v>
      </c>
      <c r="E1455">
        <v>0</v>
      </c>
    </row>
    <row r="1456" spans="1:5">
      <c r="A1456" t="s">
        <v>8219</v>
      </c>
      <c r="B1456">
        <v>21</v>
      </c>
      <c r="D1456" t="s">
        <v>8221</v>
      </c>
      <c r="E1456">
        <v>0</v>
      </c>
    </row>
    <row r="1457" spans="1:5">
      <c r="A1457" t="s">
        <v>8219</v>
      </c>
      <c r="B1457">
        <v>93</v>
      </c>
      <c r="D1457" t="s">
        <v>8221</v>
      </c>
      <c r="E1457">
        <v>0</v>
      </c>
    </row>
    <row r="1458" spans="1:5">
      <c r="A1458" t="s">
        <v>8219</v>
      </c>
      <c r="B1458">
        <v>11</v>
      </c>
      <c r="D1458" t="s">
        <v>8221</v>
      </c>
      <c r="E1458">
        <v>0</v>
      </c>
    </row>
    <row r="1459" spans="1:5">
      <c r="A1459" t="s">
        <v>8219</v>
      </c>
      <c r="B1459">
        <v>21</v>
      </c>
      <c r="D1459" t="s">
        <v>8221</v>
      </c>
      <c r="E1459">
        <v>0</v>
      </c>
    </row>
    <row r="1460" spans="1:5">
      <c r="A1460" t="s">
        <v>8219</v>
      </c>
      <c r="B1460">
        <v>54</v>
      </c>
      <c r="D1460" t="s">
        <v>8221</v>
      </c>
      <c r="E1460">
        <v>0</v>
      </c>
    </row>
    <row r="1461" spans="1:5">
      <c r="A1461" t="s">
        <v>8219</v>
      </c>
      <c r="B1461">
        <v>31</v>
      </c>
      <c r="D1461" t="s">
        <v>8221</v>
      </c>
      <c r="E1461">
        <v>0</v>
      </c>
    </row>
    <row r="1462" spans="1:5">
      <c r="A1462" t="s">
        <v>8219</v>
      </c>
      <c r="B1462">
        <v>132</v>
      </c>
      <c r="D1462" t="s">
        <v>8221</v>
      </c>
      <c r="E1462">
        <v>0</v>
      </c>
    </row>
    <row r="1463" spans="1:5">
      <c r="A1463" t="s">
        <v>8219</v>
      </c>
      <c r="B1463">
        <v>3</v>
      </c>
      <c r="D1463" t="s">
        <v>8221</v>
      </c>
      <c r="E1463">
        <v>0</v>
      </c>
    </row>
    <row r="1464" spans="1:5">
      <c r="A1464" t="s">
        <v>8219</v>
      </c>
      <c r="B1464">
        <v>6</v>
      </c>
      <c r="D1464" t="s">
        <v>8221</v>
      </c>
      <c r="E1464">
        <v>0</v>
      </c>
    </row>
    <row r="1465" spans="1:5">
      <c r="A1465" t="s">
        <v>8219</v>
      </c>
      <c r="B1465">
        <v>10</v>
      </c>
      <c r="D1465" t="s">
        <v>8221</v>
      </c>
      <c r="E1465">
        <v>0</v>
      </c>
    </row>
    <row r="1466" spans="1:5">
      <c r="A1466" t="s">
        <v>8219</v>
      </c>
      <c r="B1466">
        <v>147</v>
      </c>
      <c r="D1466" t="s">
        <v>8221</v>
      </c>
      <c r="E1466">
        <v>0</v>
      </c>
    </row>
    <row r="1467" spans="1:5">
      <c r="A1467" t="s">
        <v>8219</v>
      </c>
      <c r="B1467">
        <v>199</v>
      </c>
      <c r="D1467" t="s">
        <v>8221</v>
      </c>
      <c r="E1467">
        <v>0</v>
      </c>
    </row>
    <row r="1468" spans="1:5">
      <c r="A1468" t="s">
        <v>8219</v>
      </c>
      <c r="B1468">
        <v>50</v>
      </c>
      <c r="D1468" t="s">
        <v>8221</v>
      </c>
      <c r="E1468">
        <v>0</v>
      </c>
    </row>
    <row r="1469" spans="1:5">
      <c r="A1469" t="s">
        <v>8219</v>
      </c>
      <c r="B1469">
        <v>21</v>
      </c>
      <c r="D1469" t="s">
        <v>8221</v>
      </c>
      <c r="E1469">
        <v>0</v>
      </c>
    </row>
    <row r="1470" spans="1:5">
      <c r="A1470" t="s">
        <v>8219</v>
      </c>
      <c r="B1470">
        <v>24</v>
      </c>
      <c r="D1470" t="s">
        <v>8221</v>
      </c>
      <c r="E1470">
        <v>0</v>
      </c>
    </row>
    <row r="1471" spans="1:5">
      <c r="A1471" t="s">
        <v>8219</v>
      </c>
      <c r="B1471">
        <v>32</v>
      </c>
      <c r="D1471" t="s">
        <v>8221</v>
      </c>
      <c r="E1471">
        <v>0</v>
      </c>
    </row>
    <row r="1472" spans="1:5">
      <c r="A1472" t="s">
        <v>8219</v>
      </c>
      <c r="B1472">
        <v>62</v>
      </c>
      <c r="D1472" t="s">
        <v>8221</v>
      </c>
      <c r="E1472">
        <v>0</v>
      </c>
    </row>
    <row r="1473" spans="1:5">
      <c r="A1473" t="s">
        <v>8219</v>
      </c>
      <c r="B1473">
        <v>9</v>
      </c>
      <c r="D1473" t="s">
        <v>8221</v>
      </c>
      <c r="E1473">
        <v>0</v>
      </c>
    </row>
    <row r="1474" spans="1:5">
      <c r="A1474" t="s">
        <v>8219</v>
      </c>
      <c r="B1474">
        <v>38</v>
      </c>
      <c r="D1474" t="s">
        <v>8221</v>
      </c>
      <c r="E1474">
        <v>0</v>
      </c>
    </row>
    <row r="1475" spans="1:5">
      <c r="A1475" t="s">
        <v>8219</v>
      </c>
      <c r="B1475">
        <v>54</v>
      </c>
      <c r="D1475" t="s">
        <v>8221</v>
      </c>
      <c r="E1475">
        <v>0</v>
      </c>
    </row>
    <row r="1476" spans="1:5">
      <c r="A1476" t="s">
        <v>8219</v>
      </c>
      <c r="B1476">
        <v>37</v>
      </c>
      <c r="D1476" t="s">
        <v>8221</v>
      </c>
      <c r="E1476">
        <v>0</v>
      </c>
    </row>
    <row r="1477" spans="1:5">
      <c r="A1477" t="s">
        <v>8219</v>
      </c>
      <c r="B1477">
        <v>39</v>
      </c>
      <c r="D1477" t="s">
        <v>8221</v>
      </c>
      <c r="E1477">
        <v>0</v>
      </c>
    </row>
    <row r="1478" spans="1:5">
      <c r="A1478" t="s">
        <v>8219</v>
      </c>
      <c r="B1478">
        <v>34</v>
      </c>
      <c r="D1478" t="s">
        <v>8221</v>
      </c>
      <c r="E1478">
        <v>0</v>
      </c>
    </row>
    <row r="1479" spans="1:5">
      <c r="A1479" t="s">
        <v>8219</v>
      </c>
      <c r="B1479">
        <v>55</v>
      </c>
      <c r="D1479" t="s">
        <v>8221</v>
      </c>
      <c r="E1479">
        <v>0</v>
      </c>
    </row>
    <row r="1480" spans="1:5">
      <c r="A1480" t="s">
        <v>8219</v>
      </c>
      <c r="B1480">
        <v>32</v>
      </c>
      <c r="D1480" t="s">
        <v>8221</v>
      </c>
      <c r="E1480">
        <v>0</v>
      </c>
    </row>
    <row r="1481" spans="1:5">
      <c r="A1481" t="s">
        <v>8219</v>
      </c>
      <c r="B1481">
        <v>25</v>
      </c>
      <c r="D1481" t="s">
        <v>8221</v>
      </c>
      <c r="E1481">
        <v>0</v>
      </c>
    </row>
    <row r="1482" spans="1:5">
      <c r="A1482" t="s">
        <v>8219</v>
      </c>
      <c r="B1482">
        <v>33</v>
      </c>
      <c r="D1482" t="s">
        <v>8221</v>
      </c>
      <c r="E1482">
        <v>0</v>
      </c>
    </row>
    <row r="1483" spans="1:5">
      <c r="A1483" t="s">
        <v>8219</v>
      </c>
      <c r="B1483">
        <v>108</v>
      </c>
      <c r="D1483" t="s">
        <v>8221</v>
      </c>
      <c r="E1483">
        <v>0</v>
      </c>
    </row>
    <row r="1484" spans="1:5">
      <c r="A1484" t="s">
        <v>8219</v>
      </c>
      <c r="B1484">
        <v>20</v>
      </c>
      <c r="D1484" t="s">
        <v>8221</v>
      </c>
      <c r="E1484">
        <v>0</v>
      </c>
    </row>
    <row r="1485" spans="1:5">
      <c r="A1485" t="s">
        <v>8219</v>
      </c>
      <c r="B1485">
        <v>98</v>
      </c>
      <c r="D1485" t="s">
        <v>8221</v>
      </c>
      <c r="E1485">
        <v>0</v>
      </c>
    </row>
    <row r="1486" spans="1:5">
      <c r="A1486" t="s">
        <v>8219</v>
      </c>
      <c r="B1486">
        <v>196</v>
      </c>
      <c r="D1486" t="s">
        <v>8221</v>
      </c>
      <c r="E1486">
        <v>0</v>
      </c>
    </row>
    <row r="1487" spans="1:5">
      <c r="A1487" t="s">
        <v>8219</v>
      </c>
      <c r="B1487">
        <v>39</v>
      </c>
      <c r="D1487" t="s">
        <v>8221</v>
      </c>
      <c r="E1487">
        <v>0</v>
      </c>
    </row>
    <row r="1488" spans="1:5">
      <c r="A1488" t="s">
        <v>8219</v>
      </c>
      <c r="B1488">
        <v>128</v>
      </c>
      <c r="D1488" t="s">
        <v>8221</v>
      </c>
      <c r="E1488">
        <v>0</v>
      </c>
    </row>
    <row r="1489" spans="1:5">
      <c r="A1489" t="s">
        <v>8219</v>
      </c>
      <c r="B1489">
        <v>71</v>
      </c>
      <c r="D1489" t="s">
        <v>8221</v>
      </c>
      <c r="E1489">
        <v>0</v>
      </c>
    </row>
    <row r="1490" spans="1:5">
      <c r="A1490" t="s">
        <v>8219</v>
      </c>
      <c r="B1490">
        <v>47</v>
      </c>
      <c r="D1490" t="s">
        <v>8221</v>
      </c>
      <c r="E1490">
        <v>0</v>
      </c>
    </row>
    <row r="1491" spans="1:5">
      <c r="A1491" t="s">
        <v>8219</v>
      </c>
      <c r="B1491">
        <v>17</v>
      </c>
      <c r="D1491" t="s">
        <v>8221</v>
      </c>
      <c r="E1491">
        <v>0</v>
      </c>
    </row>
    <row r="1492" spans="1:5">
      <c r="A1492" t="s">
        <v>8219</v>
      </c>
      <c r="B1492">
        <v>91</v>
      </c>
      <c r="D1492" t="s">
        <v>8221</v>
      </c>
      <c r="E1492">
        <v>0</v>
      </c>
    </row>
    <row r="1493" spans="1:5">
      <c r="A1493" t="s">
        <v>8219</v>
      </c>
      <c r="B1493">
        <v>43</v>
      </c>
      <c r="D1493" t="s">
        <v>8221</v>
      </c>
      <c r="E1493">
        <v>0</v>
      </c>
    </row>
    <row r="1494" spans="1:5">
      <c r="A1494" t="s">
        <v>8219</v>
      </c>
      <c r="B1494">
        <v>17</v>
      </c>
      <c r="D1494" t="s">
        <v>8221</v>
      </c>
      <c r="E1494">
        <v>0</v>
      </c>
    </row>
    <row r="1495" spans="1:5">
      <c r="A1495" t="s">
        <v>8219</v>
      </c>
      <c r="B1495">
        <v>33</v>
      </c>
      <c r="D1495" t="s">
        <v>8221</v>
      </c>
      <c r="E1495">
        <v>0</v>
      </c>
    </row>
    <row r="1496" spans="1:5">
      <c r="A1496" t="s">
        <v>8219</v>
      </c>
      <c r="B1496">
        <v>87</v>
      </c>
      <c r="D1496" t="s">
        <v>8221</v>
      </c>
      <c r="E1496">
        <v>0</v>
      </c>
    </row>
    <row r="1497" spans="1:5">
      <c r="A1497" t="s">
        <v>8219</v>
      </c>
      <c r="B1497">
        <v>113</v>
      </c>
      <c r="D1497" t="s">
        <v>8221</v>
      </c>
      <c r="E1497">
        <v>0</v>
      </c>
    </row>
    <row r="1498" spans="1:5">
      <c r="A1498" t="s">
        <v>8219</v>
      </c>
      <c r="B1498">
        <v>14</v>
      </c>
      <c r="D1498" t="s">
        <v>8221</v>
      </c>
      <c r="E1498">
        <v>0</v>
      </c>
    </row>
    <row r="1499" spans="1:5">
      <c r="A1499" t="s">
        <v>8219</v>
      </c>
      <c r="B1499">
        <v>30</v>
      </c>
      <c r="D1499" t="s">
        <v>8221</v>
      </c>
      <c r="E1499">
        <v>0</v>
      </c>
    </row>
    <row r="1500" spans="1:5">
      <c r="A1500" t="s">
        <v>8219</v>
      </c>
      <c r="B1500">
        <v>16</v>
      </c>
      <c r="D1500" t="s">
        <v>8221</v>
      </c>
      <c r="E1500">
        <v>0</v>
      </c>
    </row>
    <row r="1501" spans="1:5">
      <c r="A1501" t="s">
        <v>8219</v>
      </c>
      <c r="B1501">
        <v>46</v>
      </c>
      <c r="D1501" t="s">
        <v>8221</v>
      </c>
      <c r="E1501">
        <v>0</v>
      </c>
    </row>
    <row r="1502" spans="1:5">
      <c r="A1502" t="s">
        <v>8219</v>
      </c>
      <c r="B1502">
        <v>24</v>
      </c>
      <c r="D1502" t="s">
        <v>8221</v>
      </c>
      <c r="E1502">
        <v>0</v>
      </c>
    </row>
    <row r="1503" spans="1:5">
      <c r="A1503" t="s">
        <v>8219</v>
      </c>
      <c r="B1503">
        <v>97</v>
      </c>
      <c r="D1503" t="s">
        <v>8221</v>
      </c>
      <c r="E1503">
        <v>0</v>
      </c>
    </row>
    <row r="1504" spans="1:5">
      <c r="A1504" t="s">
        <v>8219</v>
      </c>
      <c r="B1504">
        <v>59</v>
      </c>
      <c r="D1504" t="s">
        <v>8221</v>
      </c>
      <c r="E1504">
        <v>0</v>
      </c>
    </row>
    <row r="1505" spans="1:5">
      <c r="A1505" t="s">
        <v>8219</v>
      </c>
      <c r="B1505">
        <v>1095</v>
      </c>
      <c r="D1505" t="s">
        <v>8221</v>
      </c>
      <c r="E1505">
        <v>0</v>
      </c>
    </row>
    <row r="1506" spans="1:5">
      <c r="A1506" t="s">
        <v>8219</v>
      </c>
      <c r="B1506">
        <v>218</v>
      </c>
      <c r="D1506" t="s">
        <v>8221</v>
      </c>
      <c r="E1506">
        <v>0</v>
      </c>
    </row>
    <row r="1507" spans="1:5">
      <c r="A1507" t="s">
        <v>8219</v>
      </c>
      <c r="B1507">
        <v>111</v>
      </c>
      <c r="D1507" t="s">
        <v>8221</v>
      </c>
      <c r="E1507">
        <v>0</v>
      </c>
    </row>
    <row r="1508" spans="1:5">
      <c r="A1508" t="s">
        <v>8219</v>
      </c>
      <c r="B1508">
        <v>56</v>
      </c>
      <c r="D1508" t="s">
        <v>8221</v>
      </c>
      <c r="E1508">
        <v>0</v>
      </c>
    </row>
    <row r="1509" spans="1:5">
      <c r="A1509" t="s">
        <v>8219</v>
      </c>
      <c r="B1509">
        <v>265</v>
      </c>
      <c r="D1509" t="s">
        <v>8221</v>
      </c>
      <c r="E1509">
        <v>0</v>
      </c>
    </row>
    <row r="1510" spans="1:5">
      <c r="A1510" t="s">
        <v>8219</v>
      </c>
      <c r="B1510">
        <v>28</v>
      </c>
      <c r="D1510" t="s">
        <v>8221</v>
      </c>
      <c r="E1510">
        <v>0</v>
      </c>
    </row>
    <row r="1511" spans="1:5">
      <c r="A1511" t="s">
        <v>8219</v>
      </c>
      <c r="B1511">
        <v>364</v>
      </c>
      <c r="D1511" t="s">
        <v>8221</v>
      </c>
      <c r="E1511">
        <v>0</v>
      </c>
    </row>
    <row r="1512" spans="1:5">
      <c r="A1512" t="s">
        <v>8219</v>
      </c>
      <c r="B1512">
        <v>27</v>
      </c>
      <c r="D1512" t="s">
        <v>8221</v>
      </c>
      <c r="E1512">
        <v>0</v>
      </c>
    </row>
    <row r="1513" spans="1:5">
      <c r="A1513" t="s">
        <v>8219</v>
      </c>
      <c r="B1513">
        <v>93</v>
      </c>
      <c r="D1513" t="s">
        <v>8221</v>
      </c>
      <c r="E1513">
        <v>0</v>
      </c>
    </row>
    <row r="1514" spans="1:5">
      <c r="A1514" t="s">
        <v>8219</v>
      </c>
      <c r="B1514">
        <v>64</v>
      </c>
      <c r="D1514" t="s">
        <v>8221</v>
      </c>
      <c r="E1514">
        <v>0</v>
      </c>
    </row>
    <row r="1515" spans="1:5">
      <c r="A1515" t="s">
        <v>8219</v>
      </c>
      <c r="B1515">
        <v>22</v>
      </c>
      <c r="D1515" t="s">
        <v>8221</v>
      </c>
      <c r="E1515">
        <v>0</v>
      </c>
    </row>
    <row r="1516" spans="1:5">
      <c r="A1516" t="s">
        <v>8219</v>
      </c>
      <c r="B1516">
        <v>59</v>
      </c>
      <c r="D1516" t="s">
        <v>8221</v>
      </c>
      <c r="E1516">
        <v>0</v>
      </c>
    </row>
    <row r="1517" spans="1:5">
      <c r="A1517" t="s">
        <v>8219</v>
      </c>
      <c r="B1517">
        <v>249</v>
      </c>
      <c r="D1517" t="s">
        <v>8221</v>
      </c>
      <c r="E1517">
        <v>0</v>
      </c>
    </row>
    <row r="1518" spans="1:5">
      <c r="A1518" t="s">
        <v>8219</v>
      </c>
      <c r="B1518">
        <v>392</v>
      </c>
      <c r="D1518" t="s">
        <v>8221</v>
      </c>
      <c r="E1518">
        <v>0</v>
      </c>
    </row>
    <row r="1519" spans="1:5">
      <c r="A1519" t="s">
        <v>8219</v>
      </c>
      <c r="B1519">
        <v>115</v>
      </c>
      <c r="D1519" t="s">
        <v>8221</v>
      </c>
      <c r="E1519">
        <v>0</v>
      </c>
    </row>
    <row r="1520" spans="1:5">
      <c r="A1520" t="s">
        <v>8219</v>
      </c>
      <c r="B1520">
        <v>433</v>
      </c>
      <c r="D1520" t="s">
        <v>8221</v>
      </c>
      <c r="E1520">
        <v>0</v>
      </c>
    </row>
    <row r="1521" spans="1:5">
      <c r="A1521" t="s">
        <v>8219</v>
      </c>
      <c r="B1521">
        <v>20</v>
      </c>
      <c r="D1521" t="s">
        <v>8221</v>
      </c>
      <c r="E1521">
        <v>0</v>
      </c>
    </row>
    <row r="1522" spans="1:5">
      <c r="A1522" t="s">
        <v>8219</v>
      </c>
      <c r="B1522">
        <v>8</v>
      </c>
      <c r="D1522" t="s">
        <v>8221</v>
      </c>
      <c r="E1522">
        <v>0</v>
      </c>
    </row>
    <row r="1523" spans="1:5">
      <c r="A1523" t="s">
        <v>8219</v>
      </c>
      <c r="B1523">
        <v>175</v>
      </c>
      <c r="D1523" t="s">
        <v>8221</v>
      </c>
      <c r="E1523">
        <v>0</v>
      </c>
    </row>
    <row r="1524" spans="1:5">
      <c r="A1524" t="s">
        <v>8219</v>
      </c>
      <c r="B1524">
        <v>104</v>
      </c>
      <c r="D1524" t="s">
        <v>8221</v>
      </c>
      <c r="E1524">
        <v>0</v>
      </c>
    </row>
    <row r="1525" spans="1:5">
      <c r="A1525" t="s">
        <v>8219</v>
      </c>
      <c r="B1525">
        <v>17</v>
      </c>
      <c r="D1525" t="s">
        <v>8221</v>
      </c>
      <c r="E1525">
        <v>0</v>
      </c>
    </row>
    <row r="1526" spans="1:5">
      <c r="A1526" t="s">
        <v>8219</v>
      </c>
      <c r="B1526">
        <v>277</v>
      </c>
      <c r="D1526" t="s">
        <v>8221</v>
      </c>
      <c r="E1526">
        <v>0</v>
      </c>
    </row>
    <row r="1527" spans="1:5">
      <c r="A1527" t="s">
        <v>8219</v>
      </c>
      <c r="B1527">
        <v>118</v>
      </c>
      <c r="D1527" t="s">
        <v>8221</v>
      </c>
      <c r="E1527">
        <v>0</v>
      </c>
    </row>
    <row r="1528" spans="1:5">
      <c r="A1528" t="s">
        <v>8219</v>
      </c>
      <c r="B1528">
        <v>97</v>
      </c>
      <c r="D1528" t="s">
        <v>8221</v>
      </c>
      <c r="E1528">
        <v>0</v>
      </c>
    </row>
    <row r="1529" spans="1:5">
      <c r="A1529" t="s">
        <v>8219</v>
      </c>
      <c r="B1529">
        <v>20</v>
      </c>
      <c r="D1529" t="s">
        <v>8221</v>
      </c>
      <c r="E1529">
        <v>0</v>
      </c>
    </row>
    <row r="1530" spans="1:5">
      <c r="A1530" t="s">
        <v>8219</v>
      </c>
      <c r="B1530">
        <v>26</v>
      </c>
      <c r="D1530" t="s">
        <v>8221</v>
      </c>
      <c r="E1530">
        <v>0</v>
      </c>
    </row>
    <row r="1531" spans="1:5">
      <c r="A1531" t="s">
        <v>8219</v>
      </c>
      <c r="B1531">
        <v>128</v>
      </c>
      <c r="D1531" t="s">
        <v>8221</v>
      </c>
      <c r="E1531">
        <v>0</v>
      </c>
    </row>
    <row r="1532" spans="1:5">
      <c r="A1532" t="s">
        <v>8219</v>
      </c>
      <c r="B1532">
        <v>15</v>
      </c>
    </row>
    <row r="1533" spans="1:5">
      <c r="A1533" t="s">
        <v>8219</v>
      </c>
      <c r="B1533">
        <v>25</v>
      </c>
    </row>
    <row r="1534" spans="1:5">
      <c r="A1534" t="s">
        <v>8219</v>
      </c>
      <c r="B1534">
        <v>55</v>
      </c>
    </row>
    <row r="1535" spans="1:5">
      <c r="A1535" t="s">
        <v>8219</v>
      </c>
      <c r="B1535">
        <v>107</v>
      </c>
    </row>
    <row r="1536" spans="1:5">
      <c r="A1536" t="s">
        <v>8219</v>
      </c>
      <c r="B1536">
        <v>557</v>
      </c>
    </row>
    <row r="1537" spans="1:2">
      <c r="A1537" t="s">
        <v>8219</v>
      </c>
      <c r="B1537">
        <v>40</v>
      </c>
    </row>
    <row r="1538" spans="1:2">
      <c r="A1538" t="s">
        <v>8219</v>
      </c>
      <c r="B1538">
        <v>36</v>
      </c>
    </row>
    <row r="1539" spans="1:2">
      <c r="A1539" t="s">
        <v>8219</v>
      </c>
      <c r="B1539">
        <v>159</v>
      </c>
    </row>
    <row r="1540" spans="1:2">
      <c r="A1540" t="s">
        <v>8219</v>
      </c>
      <c r="B1540">
        <v>41</v>
      </c>
    </row>
    <row r="1541" spans="1:2">
      <c r="A1541" t="s">
        <v>8219</v>
      </c>
      <c r="B1541">
        <v>226</v>
      </c>
    </row>
    <row r="1542" spans="1:2">
      <c r="A1542" t="s">
        <v>8219</v>
      </c>
      <c r="B1542">
        <v>30</v>
      </c>
    </row>
    <row r="1543" spans="1:2">
      <c r="A1543" t="s">
        <v>8219</v>
      </c>
      <c r="B1543">
        <v>103</v>
      </c>
    </row>
    <row r="1544" spans="1:2">
      <c r="A1544" t="s">
        <v>8219</v>
      </c>
      <c r="B1544">
        <v>62</v>
      </c>
    </row>
    <row r="1545" spans="1:2">
      <c r="A1545" t="s">
        <v>8219</v>
      </c>
      <c r="B1545">
        <v>6</v>
      </c>
    </row>
    <row r="1546" spans="1:2">
      <c r="A1546" t="s">
        <v>8219</v>
      </c>
      <c r="B1546">
        <v>182</v>
      </c>
    </row>
    <row r="1547" spans="1:2">
      <c r="A1547" t="s">
        <v>8219</v>
      </c>
      <c r="B1547">
        <v>145</v>
      </c>
    </row>
    <row r="1548" spans="1:2">
      <c r="A1548" t="s">
        <v>8219</v>
      </c>
      <c r="B1548">
        <v>25</v>
      </c>
    </row>
    <row r="1549" spans="1:2">
      <c r="A1549" t="s">
        <v>8219</v>
      </c>
      <c r="B1549">
        <v>320</v>
      </c>
    </row>
    <row r="1550" spans="1:2">
      <c r="A1550" t="s">
        <v>8219</v>
      </c>
      <c r="B1550">
        <v>99</v>
      </c>
    </row>
    <row r="1551" spans="1:2">
      <c r="A1551" t="s">
        <v>8219</v>
      </c>
      <c r="B1551">
        <v>348</v>
      </c>
    </row>
    <row r="1552" spans="1:2">
      <c r="A1552" t="s">
        <v>8219</v>
      </c>
      <c r="B1552">
        <v>41</v>
      </c>
    </row>
    <row r="1553" spans="1:2">
      <c r="A1553" t="s">
        <v>8219</v>
      </c>
      <c r="B1553">
        <v>29</v>
      </c>
    </row>
    <row r="1554" spans="1:2">
      <c r="A1554" t="s">
        <v>8219</v>
      </c>
      <c r="B1554">
        <v>25</v>
      </c>
    </row>
    <row r="1555" spans="1:2">
      <c r="A1555" t="s">
        <v>8219</v>
      </c>
      <c r="B1555">
        <v>23</v>
      </c>
    </row>
    <row r="1556" spans="1:2">
      <c r="A1556" t="s">
        <v>8219</v>
      </c>
      <c r="B1556">
        <v>1260</v>
      </c>
    </row>
    <row r="1557" spans="1:2">
      <c r="A1557" t="s">
        <v>8219</v>
      </c>
      <c r="B1557">
        <v>307</v>
      </c>
    </row>
    <row r="1558" spans="1:2">
      <c r="A1558" t="s">
        <v>8219</v>
      </c>
      <c r="B1558">
        <v>329</v>
      </c>
    </row>
    <row r="1559" spans="1:2">
      <c r="A1559" t="s">
        <v>8219</v>
      </c>
      <c r="B1559">
        <v>32</v>
      </c>
    </row>
    <row r="1560" spans="1:2">
      <c r="A1560" t="s">
        <v>8219</v>
      </c>
      <c r="B1560">
        <v>27</v>
      </c>
    </row>
    <row r="1561" spans="1:2">
      <c r="A1561" t="s">
        <v>8219</v>
      </c>
      <c r="B1561">
        <v>236</v>
      </c>
    </row>
    <row r="1562" spans="1:2">
      <c r="A1562" t="s">
        <v>8219</v>
      </c>
      <c r="B1562">
        <v>42</v>
      </c>
    </row>
    <row r="1563" spans="1:2">
      <c r="A1563" t="s">
        <v>8219</v>
      </c>
      <c r="B1563">
        <v>95</v>
      </c>
    </row>
    <row r="1564" spans="1:2">
      <c r="A1564" t="s">
        <v>8219</v>
      </c>
      <c r="B1564">
        <v>37</v>
      </c>
    </row>
    <row r="1565" spans="1:2">
      <c r="A1565" t="s">
        <v>8219</v>
      </c>
      <c r="B1565">
        <v>128</v>
      </c>
    </row>
    <row r="1566" spans="1:2">
      <c r="A1566" t="s">
        <v>8219</v>
      </c>
      <c r="B1566">
        <v>156</v>
      </c>
    </row>
    <row r="1567" spans="1:2">
      <c r="A1567" t="s">
        <v>8219</v>
      </c>
      <c r="B1567">
        <v>64</v>
      </c>
    </row>
    <row r="1568" spans="1:2">
      <c r="A1568" t="s">
        <v>8219</v>
      </c>
      <c r="B1568">
        <v>58</v>
      </c>
    </row>
    <row r="1569" spans="1:2">
      <c r="A1569" t="s">
        <v>8219</v>
      </c>
      <c r="B1569">
        <v>20</v>
      </c>
    </row>
    <row r="1570" spans="1:2">
      <c r="A1570" t="s">
        <v>8219</v>
      </c>
      <c r="B1570">
        <v>47</v>
      </c>
    </row>
    <row r="1571" spans="1:2">
      <c r="A1571" t="s">
        <v>8219</v>
      </c>
      <c r="B1571">
        <v>54</v>
      </c>
    </row>
    <row r="1572" spans="1:2">
      <c r="A1572" t="s">
        <v>8219</v>
      </c>
      <c r="B1572">
        <v>9</v>
      </c>
    </row>
    <row r="1573" spans="1:2">
      <c r="A1573" t="s">
        <v>8219</v>
      </c>
      <c r="B1573">
        <v>213</v>
      </c>
    </row>
    <row r="1574" spans="1:2">
      <c r="A1574" t="s">
        <v>8219</v>
      </c>
      <c r="B1574">
        <v>57</v>
      </c>
    </row>
    <row r="1575" spans="1:2">
      <c r="A1575" t="s">
        <v>8219</v>
      </c>
      <c r="B1575">
        <v>25</v>
      </c>
    </row>
    <row r="1576" spans="1:2">
      <c r="A1576" t="s">
        <v>8219</v>
      </c>
      <c r="B1576">
        <v>104</v>
      </c>
    </row>
    <row r="1577" spans="1:2">
      <c r="A1577" t="s">
        <v>8219</v>
      </c>
      <c r="B1577">
        <v>34</v>
      </c>
    </row>
    <row r="1578" spans="1:2">
      <c r="A1578" t="s">
        <v>8219</v>
      </c>
      <c r="B1578">
        <v>67</v>
      </c>
    </row>
    <row r="1579" spans="1:2">
      <c r="A1579" t="s">
        <v>8219</v>
      </c>
      <c r="B1579">
        <v>241</v>
      </c>
    </row>
    <row r="1580" spans="1:2">
      <c r="A1580" t="s">
        <v>8219</v>
      </c>
      <c r="B1580">
        <v>123</v>
      </c>
    </row>
    <row r="1581" spans="1:2">
      <c r="A1581" t="s">
        <v>8219</v>
      </c>
      <c r="B1581">
        <v>302</v>
      </c>
    </row>
    <row r="1582" spans="1:2">
      <c r="A1582" t="s">
        <v>8219</v>
      </c>
      <c r="B1582">
        <v>89</v>
      </c>
    </row>
    <row r="1583" spans="1:2">
      <c r="A1583" t="s">
        <v>8219</v>
      </c>
      <c r="B1583">
        <v>41</v>
      </c>
    </row>
    <row r="1584" spans="1:2">
      <c r="A1584" t="s">
        <v>8219</v>
      </c>
      <c r="B1584">
        <v>69</v>
      </c>
    </row>
    <row r="1585" spans="1:2">
      <c r="A1585" t="s">
        <v>8219</v>
      </c>
      <c r="B1585">
        <v>52</v>
      </c>
    </row>
    <row r="1586" spans="1:2">
      <c r="A1586" t="s">
        <v>8219</v>
      </c>
      <c r="B1586">
        <v>57</v>
      </c>
    </row>
    <row r="1587" spans="1:2">
      <c r="A1587" t="s">
        <v>8219</v>
      </c>
      <c r="B1587">
        <v>74</v>
      </c>
    </row>
    <row r="1588" spans="1:2">
      <c r="A1588" t="s">
        <v>8219</v>
      </c>
      <c r="B1588">
        <v>63</v>
      </c>
    </row>
    <row r="1589" spans="1:2">
      <c r="A1589" t="s">
        <v>8219</v>
      </c>
      <c r="B1589">
        <v>72</v>
      </c>
    </row>
    <row r="1590" spans="1:2">
      <c r="A1590" t="s">
        <v>8219</v>
      </c>
      <c r="B1590">
        <v>71</v>
      </c>
    </row>
    <row r="1591" spans="1:2">
      <c r="A1591" t="s">
        <v>8219</v>
      </c>
      <c r="B1591">
        <v>21</v>
      </c>
    </row>
    <row r="1592" spans="1:2">
      <c r="A1592" t="s">
        <v>8219</v>
      </c>
      <c r="B1592">
        <v>930</v>
      </c>
    </row>
    <row r="1593" spans="1:2">
      <c r="A1593" t="s">
        <v>8219</v>
      </c>
      <c r="B1593">
        <v>55</v>
      </c>
    </row>
    <row r="1594" spans="1:2">
      <c r="A1594" t="s">
        <v>8219</v>
      </c>
      <c r="B1594">
        <v>61</v>
      </c>
    </row>
    <row r="1595" spans="1:2">
      <c r="A1595" t="s">
        <v>8219</v>
      </c>
      <c r="B1595">
        <v>82</v>
      </c>
    </row>
    <row r="1596" spans="1:2">
      <c r="A1596" t="s">
        <v>8219</v>
      </c>
      <c r="B1596">
        <v>71</v>
      </c>
    </row>
    <row r="1597" spans="1:2">
      <c r="A1597" t="s">
        <v>8219</v>
      </c>
      <c r="B1597">
        <v>117</v>
      </c>
    </row>
    <row r="1598" spans="1:2">
      <c r="A1598" t="s">
        <v>8219</v>
      </c>
      <c r="B1598">
        <v>29</v>
      </c>
    </row>
    <row r="1599" spans="1:2">
      <c r="A1599" t="s">
        <v>8219</v>
      </c>
      <c r="B1599">
        <v>74</v>
      </c>
    </row>
    <row r="1600" spans="1:2">
      <c r="A1600" t="s">
        <v>8219</v>
      </c>
      <c r="B1600">
        <v>23</v>
      </c>
    </row>
    <row r="1601" spans="1:2">
      <c r="A1601" t="s">
        <v>8219</v>
      </c>
      <c r="B1601">
        <v>60</v>
      </c>
    </row>
    <row r="1602" spans="1:2">
      <c r="A1602" t="s">
        <v>8219</v>
      </c>
      <c r="B1602">
        <v>55</v>
      </c>
    </row>
    <row r="1603" spans="1:2">
      <c r="A1603" t="s">
        <v>8219</v>
      </c>
      <c r="B1603">
        <v>51</v>
      </c>
    </row>
    <row r="1604" spans="1:2">
      <c r="A1604" t="s">
        <v>8219</v>
      </c>
      <c r="B1604">
        <v>78</v>
      </c>
    </row>
    <row r="1605" spans="1:2">
      <c r="A1605" t="s">
        <v>8219</v>
      </c>
      <c r="B1605">
        <v>62</v>
      </c>
    </row>
    <row r="1606" spans="1:2">
      <c r="A1606" t="s">
        <v>8219</v>
      </c>
      <c r="B1606">
        <v>45</v>
      </c>
    </row>
    <row r="1607" spans="1:2">
      <c r="A1607" t="s">
        <v>8219</v>
      </c>
      <c r="B1607">
        <v>15</v>
      </c>
    </row>
    <row r="1608" spans="1:2">
      <c r="A1608" t="s">
        <v>8219</v>
      </c>
      <c r="B1608">
        <v>151</v>
      </c>
    </row>
    <row r="1609" spans="1:2">
      <c r="A1609" t="s">
        <v>8219</v>
      </c>
      <c r="B1609">
        <v>68</v>
      </c>
    </row>
    <row r="1610" spans="1:2">
      <c r="A1610" t="s">
        <v>8219</v>
      </c>
      <c r="B1610">
        <v>46</v>
      </c>
    </row>
    <row r="1611" spans="1:2">
      <c r="A1611" t="s">
        <v>8219</v>
      </c>
      <c r="B1611">
        <v>24</v>
      </c>
    </row>
    <row r="1612" spans="1:2">
      <c r="A1612" t="s">
        <v>8219</v>
      </c>
      <c r="B1612">
        <v>70</v>
      </c>
    </row>
    <row r="1613" spans="1:2">
      <c r="A1613" t="s">
        <v>8219</v>
      </c>
      <c r="B1613">
        <v>244</v>
      </c>
    </row>
    <row r="1614" spans="1:2">
      <c r="A1614" t="s">
        <v>8219</v>
      </c>
      <c r="B1614">
        <v>82</v>
      </c>
    </row>
    <row r="1615" spans="1:2">
      <c r="A1615" t="s">
        <v>8219</v>
      </c>
      <c r="B1615">
        <v>226</v>
      </c>
    </row>
    <row r="1616" spans="1:2">
      <c r="A1616" t="s">
        <v>8219</v>
      </c>
      <c r="B1616">
        <v>60</v>
      </c>
    </row>
    <row r="1617" spans="1:2">
      <c r="A1617" t="s">
        <v>8219</v>
      </c>
      <c r="B1617">
        <v>322</v>
      </c>
    </row>
    <row r="1618" spans="1:2">
      <c r="A1618" t="s">
        <v>8219</v>
      </c>
      <c r="B1618">
        <v>94</v>
      </c>
    </row>
    <row r="1619" spans="1:2">
      <c r="A1619" t="s">
        <v>8219</v>
      </c>
      <c r="B1619">
        <v>47</v>
      </c>
    </row>
    <row r="1620" spans="1:2">
      <c r="A1620" t="s">
        <v>8219</v>
      </c>
      <c r="B1620">
        <v>115</v>
      </c>
    </row>
    <row r="1621" spans="1:2">
      <c r="A1621" t="s">
        <v>8219</v>
      </c>
      <c r="B1621">
        <v>134</v>
      </c>
    </row>
    <row r="1622" spans="1:2">
      <c r="A1622" t="s">
        <v>8219</v>
      </c>
      <c r="B1622">
        <v>35</v>
      </c>
    </row>
    <row r="1623" spans="1:2">
      <c r="A1623" t="s">
        <v>8219</v>
      </c>
      <c r="B1623">
        <v>104</v>
      </c>
    </row>
    <row r="1624" spans="1:2">
      <c r="A1624" t="s">
        <v>8219</v>
      </c>
      <c r="B1624">
        <v>184</v>
      </c>
    </row>
    <row r="1625" spans="1:2">
      <c r="A1625" t="s">
        <v>8219</v>
      </c>
      <c r="B1625">
        <v>119</v>
      </c>
    </row>
    <row r="1626" spans="1:2">
      <c r="A1626" t="s">
        <v>8219</v>
      </c>
      <c r="B1626">
        <v>59</v>
      </c>
    </row>
    <row r="1627" spans="1:2">
      <c r="A1627" t="s">
        <v>8219</v>
      </c>
      <c r="B1627">
        <v>113</v>
      </c>
    </row>
    <row r="1628" spans="1:2">
      <c r="A1628" t="s">
        <v>8219</v>
      </c>
      <c r="B1628">
        <v>84</v>
      </c>
    </row>
    <row r="1629" spans="1:2">
      <c r="A1629" t="s">
        <v>8219</v>
      </c>
      <c r="B1629">
        <v>74</v>
      </c>
    </row>
    <row r="1630" spans="1:2">
      <c r="A1630" t="s">
        <v>8219</v>
      </c>
      <c r="B1630">
        <v>216</v>
      </c>
    </row>
    <row r="1631" spans="1:2">
      <c r="A1631" t="s">
        <v>8219</v>
      </c>
      <c r="B1631">
        <v>39</v>
      </c>
    </row>
    <row r="1632" spans="1:2">
      <c r="A1632" t="s">
        <v>8219</v>
      </c>
      <c r="B1632">
        <v>21</v>
      </c>
    </row>
    <row r="1633" spans="1:2">
      <c r="A1633" t="s">
        <v>8219</v>
      </c>
      <c r="B1633">
        <v>30</v>
      </c>
    </row>
    <row r="1634" spans="1:2">
      <c r="A1634" t="s">
        <v>8219</v>
      </c>
      <c r="B1634">
        <v>37</v>
      </c>
    </row>
    <row r="1635" spans="1:2">
      <c r="A1635" t="s">
        <v>8219</v>
      </c>
      <c r="B1635">
        <v>202</v>
      </c>
    </row>
    <row r="1636" spans="1:2">
      <c r="A1636" t="s">
        <v>8219</v>
      </c>
      <c r="B1636">
        <v>37</v>
      </c>
    </row>
    <row r="1637" spans="1:2">
      <c r="A1637" t="s">
        <v>8219</v>
      </c>
      <c r="B1637">
        <v>28</v>
      </c>
    </row>
    <row r="1638" spans="1:2">
      <c r="A1638" t="s">
        <v>8219</v>
      </c>
      <c r="B1638">
        <v>26</v>
      </c>
    </row>
    <row r="1639" spans="1:2">
      <c r="A1639" t="s">
        <v>8219</v>
      </c>
      <c r="B1639">
        <v>61</v>
      </c>
    </row>
    <row r="1640" spans="1:2">
      <c r="A1640" t="s">
        <v>8219</v>
      </c>
      <c r="B1640">
        <v>115</v>
      </c>
    </row>
    <row r="1641" spans="1:2">
      <c r="A1641" t="s">
        <v>8219</v>
      </c>
      <c r="B1641">
        <v>181</v>
      </c>
    </row>
    <row r="1642" spans="1:2">
      <c r="A1642" t="s">
        <v>8219</v>
      </c>
      <c r="B1642">
        <v>110</v>
      </c>
    </row>
    <row r="1643" spans="1:2">
      <c r="A1643" t="s">
        <v>8219</v>
      </c>
      <c r="B1643">
        <v>269</v>
      </c>
    </row>
    <row r="1644" spans="1:2">
      <c r="A1644" t="s">
        <v>8219</v>
      </c>
      <c r="B1644">
        <v>79</v>
      </c>
    </row>
    <row r="1645" spans="1:2">
      <c r="A1645" t="s">
        <v>8219</v>
      </c>
      <c r="B1645">
        <v>104</v>
      </c>
    </row>
    <row r="1646" spans="1:2">
      <c r="A1646" t="s">
        <v>8219</v>
      </c>
      <c r="B1646">
        <v>34</v>
      </c>
    </row>
    <row r="1647" spans="1:2">
      <c r="A1647" t="s">
        <v>8219</v>
      </c>
      <c r="B1647">
        <v>167</v>
      </c>
    </row>
    <row r="1648" spans="1:2">
      <c r="A1648" t="s">
        <v>8219</v>
      </c>
      <c r="B1648">
        <v>183</v>
      </c>
    </row>
    <row r="1649" spans="1:2">
      <c r="A1649" t="s">
        <v>8219</v>
      </c>
      <c r="B1649">
        <v>71</v>
      </c>
    </row>
    <row r="1650" spans="1:2">
      <c r="A1650" t="s">
        <v>8219</v>
      </c>
      <c r="B1650">
        <v>69</v>
      </c>
    </row>
    <row r="1651" spans="1:2">
      <c r="A1651" t="s">
        <v>8219</v>
      </c>
      <c r="B1651">
        <v>270</v>
      </c>
    </row>
    <row r="1652" spans="1:2">
      <c r="A1652" t="s">
        <v>8219</v>
      </c>
      <c r="B1652">
        <v>193</v>
      </c>
    </row>
    <row r="1653" spans="1:2">
      <c r="A1653" t="s">
        <v>8219</v>
      </c>
      <c r="B1653">
        <v>57</v>
      </c>
    </row>
    <row r="1654" spans="1:2">
      <c r="A1654" t="s">
        <v>8219</v>
      </c>
      <c r="B1654">
        <v>200</v>
      </c>
    </row>
    <row r="1655" spans="1:2">
      <c r="A1655" t="s">
        <v>8219</v>
      </c>
      <c r="B1655">
        <v>88</v>
      </c>
    </row>
    <row r="1656" spans="1:2">
      <c r="A1656" t="s">
        <v>8219</v>
      </c>
      <c r="B1656">
        <v>213</v>
      </c>
    </row>
    <row r="1657" spans="1:2">
      <c r="A1657" t="s">
        <v>8219</v>
      </c>
      <c r="B1657">
        <v>20</v>
      </c>
    </row>
    <row r="1658" spans="1:2">
      <c r="A1658" t="s">
        <v>8219</v>
      </c>
      <c r="B1658">
        <v>50</v>
      </c>
    </row>
    <row r="1659" spans="1:2">
      <c r="A1659" t="s">
        <v>8219</v>
      </c>
      <c r="B1659">
        <v>115</v>
      </c>
    </row>
    <row r="1660" spans="1:2">
      <c r="A1660" t="s">
        <v>8219</v>
      </c>
      <c r="B1660">
        <v>186</v>
      </c>
    </row>
    <row r="1661" spans="1:2">
      <c r="A1661" t="s">
        <v>8219</v>
      </c>
      <c r="B1661">
        <v>18</v>
      </c>
    </row>
    <row r="1662" spans="1:2">
      <c r="A1662" t="s">
        <v>8219</v>
      </c>
      <c r="B1662">
        <v>176</v>
      </c>
    </row>
    <row r="1663" spans="1:2">
      <c r="A1663" t="s">
        <v>8219</v>
      </c>
      <c r="B1663">
        <v>41</v>
      </c>
    </row>
    <row r="1664" spans="1:2">
      <c r="A1664" t="s">
        <v>8219</v>
      </c>
      <c r="B1664">
        <v>75</v>
      </c>
    </row>
    <row r="1665" spans="1:2">
      <c r="A1665" t="s">
        <v>8219</v>
      </c>
      <c r="B1665">
        <v>97</v>
      </c>
    </row>
    <row r="1666" spans="1:2">
      <c r="A1666" t="s">
        <v>8219</v>
      </c>
      <c r="B1666">
        <v>73</v>
      </c>
    </row>
    <row r="1667" spans="1:2">
      <c r="A1667" t="s">
        <v>8219</v>
      </c>
      <c r="B1667">
        <v>49</v>
      </c>
    </row>
    <row r="1668" spans="1:2">
      <c r="A1668" t="s">
        <v>8219</v>
      </c>
      <c r="B1668">
        <v>134</v>
      </c>
    </row>
    <row r="1669" spans="1:2">
      <c r="A1669" t="s">
        <v>8219</v>
      </c>
      <c r="B1669">
        <v>68</v>
      </c>
    </row>
    <row r="1670" spans="1:2">
      <c r="A1670" t="s">
        <v>8219</v>
      </c>
      <c r="B1670">
        <v>49</v>
      </c>
    </row>
    <row r="1671" spans="1:2">
      <c r="A1671" t="s">
        <v>8219</v>
      </c>
      <c r="B1671">
        <v>63</v>
      </c>
    </row>
    <row r="1672" spans="1:2">
      <c r="A1672" t="s">
        <v>8219</v>
      </c>
      <c r="B1672">
        <v>163</v>
      </c>
    </row>
    <row r="1673" spans="1:2">
      <c r="A1673" t="s">
        <v>8219</v>
      </c>
      <c r="B1673">
        <v>288</v>
      </c>
    </row>
    <row r="1674" spans="1:2">
      <c r="A1674" t="s">
        <v>8219</v>
      </c>
      <c r="B1674">
        <v>42</v>
      </c>
    </row>
    <row r="1675" spans="1:2">
      <c r="A1675" t="s">
        <v>8219</v>
      </c>
      <c r="B1675">
        <v>70</v>
      </c>
    </row>
    <row r="1676" spans="1:2">
      <c r="A1676" t="s">
        <v>8219</v>
      </c>
      <c r="B1676">
        <v>30</v>
      </c>
    </row>
    <row r="1677" spans="1:2">
      <c r="A1677" t="s">
        <v>8219</v>
      </c>
      <c r="B1677">
        <v>51</v>
      </c>
    </row>
    <row r="1678" spans="1:2">
      <c r="A1678" t="s">
        <v>8219</v>
      </c>
      <c r="B1678">
        <v>145</v>
      </c>
    </row>
    <row r="1679" spans="1:2">
      <c r="A1679" t="s">
        <v>8219</v>
      </c>
      <c r="B1679">
        <v>21</v>
      </c>
    </row>
    <row r="1680" spans="1:2">
      <c r="A1680" t="s">
        <v>8219</v>
      </c>
      <c r="B1680">
        <v>286</v>
      </c>
    </row>
    <row r="1681" spans="1:2">
      <c r="A1681" t="s">
        <v>8219</v>
      </c>
      <c r="B1681">
        <v>12</v>
      </c>
    </row>
    <row r="1682" spans="1:2">
      <c r="A1682" t="s">
        <v>8219</v>
      </c>
      <c r="B1682">
        <v>100</v>
      </c>
    </row>
    <row r="1683" spans="1:2">
      <c r="A1683" t="s">
        <v>8219</v>
      </c>
      <c r="B1683">
        <v>100</v>
      </c>
    </row>
    <row r="1684" spans="1:2">
      <c r="A1684" t="s">
        <v>8219</v>
      </c>
      <c r="B1684">
        <v>34</v>
      </c>
    </row>
    <row r="1685" spans="1:2">
      <c r="A1685" t="s">
        <v>8219</v>
      </c>
      <c r="B1685">
        <v>63</v>
      </c>
    </row>
    <row r="1686" spans="1:2">
      <c r="A1686" t="s">
        <v>8219</v>
      </c>
      <c r="B1686">
        <v>30</v>
      </c>
    </row>
    <row r="1687" spans="1:2">
      <c r="A1687" t="s">
        <v>8219</v>
      </c>
      <c r="B1687">
        <v>47</v>
      </c>
    </row>
    <row r="1688" spans="1:2">
      <c r="A1688" t="s">
        <v>8219</v>
      </c>
      <c r="B1688">
        <v>237</v>
      </c>
    </row>
    <row r="1689" spans="1:2">
      <c r="A1689" t="s">
        <v>8219</v>
      </c>
      <c r="B1689">
        <v>47</v>
      </c>
    </row>
    <row r="1690" spans="1:2">
      <c r="A1690" t="s">
        <v>8219</v>
      </c>
      <c r="B1690">
        <v>15</v>
      </c>
    </row>
    <row r="1691" spans="1:2">
      <c r="A1691" t="s">
        <v>8219</v>
      </c>
      <c r="B1691">
        <v>81</v>
      </c>
    </row>
    <row r="1692" spans="1:2">
      <c r="A1692" t="s">
        <v>8219</v>
      </c>
      <c r="B1692">
        <v>122</v>
      </c>
    </row>
    <row r="1693" spans="1:2">
      <c r="A1693" t="s">
        <v>8219</v>
      </c>
      <c r="B1693">
        <v>34</v>
      </c>
    </row>
    <row r="1694" spans="1:2">
      <c r="A1694" t="s">
        <v>8219</v>
      </c>
      <c r="B1694">
        <v>207</v>
      </c>
    </row>
    <row r="1695" spans="1:2">
      <c r="A1695" t="s">
        <v>8219</v>
      </c>
      <c r="B1695">
        <v>25</v>
      </c>
    </row>
    <row r="1696" spans="1:2">
      <c r="A1696" t="s">
        <v>8219</v>
      </c>
      <c r="B1696">
        <v>72</v>
      </c>
    </row>
    <row r="1697" spans="1:2">
      <c r="A1697" t="s">
        <v>8219</v>
      </c>
      <c r="B1697">
        <v>14</v>
      </c>
    </row>
    <row r="1698" spans="1:2">
      <c r="A1698" t="s">
        <v>8219</v>
      </c>
      <c r="B1698">
        <v>15</v>
      </c>
    </row>
    <row r="1699" spans="1:2">
      <c r="A1699" t="s">
        <v>8219</v>
      </c>
      <c r="B1699">
        <v>91</v>
      </c>
    </row>
    <row r="1700" spans="1:2">
      <c r="A1700" t="s">
        <v>8219</v>
      </c>
      <c r="B1700">
        <v>24</v>
      </c>
    </row>
    <row r="1701" spans="1:2">
      <c r="A1701" t="s">
        <v>8219</v>
      </c>
      <c r="B1701">
        <v>27</v>
      </c>
    </row>
    <row r="1702" spans="1:2">
      <c r="A1702" t="s">
        <v>8219</v>
      </c>
      <c r="B1702">
        <v>47</v>
      </c>
    </row>
    <row r="1703" spans="1:2">
      <c r="A1703" t="s">
        <v>8219</v>
      </c>
      <c r="B1703">
        <v>44</v>
      </c>
    </row>
    <row r="1704" spans="1:2">
      <c r="A1704" t="s">
        <v>8219</v>
      </c>
      <c r="B1704">
        <v>72</v>
      </c>
    </row>
    <row r="1705" spans="1:2">
      <c r="A1705" t="s">
        <v>8219</v>
      </c>
      <c r="B1705">
        <v>63</v>
      </c>
    </row>
    <row r="1706" spans="1:2">
      <c r="A1706" t="s">
        <v>8219</v>
      </c>
      <c r="B1706">
        <v>88</v>
      </c>
    </row>
    <row r="1707" spans="1:2">
      <c r="A1707" t="s">
        <v>8219</v>
      </c>
      <c r="B1707">
        <v>70</v>
      </c>
    </row>
    <row r="1708" spans="1:2">
      <c r="A1708" t="s">
        <v>8219</v>
      </c>
      <c r="B1708">
        <v>50</v>
      </c>
    </row>
    <row r="1709" spans="1:2">
      <c r="A1709" t="s">
        <v>8219</v>
      </c>
      <c r="B1709">
        <v>35</v>
      </c>
    </row>
    <row r="1710" spans="1:2">
      <c r="A1710" t="s">
        <v>8219</v>
      </c>
      <c r="B1710">
        <v>175</v>
      </c>
    </row>
    <row r="1711" spans="1:2">
      <c r="A1711" t="s">
        <v>8219</v>
      </c>
      <c r="B1711">
        <v>20</v>
      </c>
    </row>
    <row r="1712" spans="1:2">
      <c r="A1712" t="s">
        <v>8219</v>
      </c>
      <c r="B1712">
        <v>54</v>
      </c>
    </row>
    <row r="1713" spans="1:2">
      <c r="A1713" t="s">
        <v>8219</v>
      </c>
      <c r="B1713">
        <v>20</v>
      </c>
    </row>
    <row r="1714" spans="1:2">
      <c r="A1714" t="s">
        <v>8219</v>
      </c>
      <c r="B1714">
        <v>57</v>
      </c>
    </row>
    <row r="1715" spans="1:2">
      <c r="A1715" t="s">
        <v>8219</v>
      </c>
      <c r="B1715">
        <v>31</v>
      </c>
    </row>
    <row r="1716" spans="1:2">
      <c r="A1716" t="s">
        <v>8219</v>
      </c>
      <c r="B1716">
        <v>31</v>
      </c>
    </row>
    <row r="1717" spans="1:2">
      <c r="A1717" t="s">
        <v>8219</v>
      </c>
      <c r="B1717">
        <v>45</v>
      </c>
    </row>
    <row r="1718" spans="1:2">
      <c r="A1718" t="s">
        <v>8219</v>
      </c>
      <c r="B1718">
        <v>41</v>
      </c>
    </row>
    <row r="1719" spans="1:2">
      <c r="A1719" t="s">
        <v>8219</v>
      </c>
      <c r="B1719">
        <v>29</v>
      </c>
    </row>
    <row r="1720" spans="1:2">
      <c r="A1720" t="s">
        <v>8219</v>
      </c>
      <c r="B1720">
        <v>58</v>
      </c>
    </row>
    <row r="1721" spans="1:2">
      <c r="A1721" t="s">
        <v>8219</v>
      </c>
      <c r="B1721">
        <v>89</v>
      </c>
    </row>
    <row r="1722" spans="1:2">
      <c r="A1722" t="s">
        <v>8219</v>
      </c>
      <c r="B1722">
        <v>125</v>
      </c>
    </row>
    <row r="1723" spans="1:2">
      <c r="A1723" t="s">
        <v>8219</v>
      </c>
      <c r="B1723">
        <v>18</v>
      </c>
    </row>
    <row r="1724" spans="1:2">
      <c r="A1724" t="s">
        <v>8219</v>
      </c>
      <c r="B1724">
        <v>32</v>
      </c>
    </row>
    <row r="1725" spans="1:2">
      <c r="A1725" t="s">
        <v>8219</v>
      </c>
      <c r="B1725">
        <v>16</v>
      </c>
    </row>
    <row r="1726" spans="1:2">
      <c r="A1726" t="s">
        <v>8219</v>
      </c>
      <c r="B1726">
        <v>38</v>
      </c>
    </row>
    <row r="1727" spans="1:2">
      <c r="A1727" t="s">
        <v>8219</v>
      </c>
      <c r="B1727">
        <v>15</v>
      </c>
    </row>
    <row r="1728" spans="1:2">
      <c r="A1728" t="s">
        <v>8219</v>
      </c>
      <c r="B1728">
        <v>23</v>
      </c>
    </row>
    <row r="1729" spans="1:2">
      <c r="A1729" t="s">
        <v>8219</v>
      </c>
      <c r="B1729">
        <v>49</v>
      </c>
    </row>
    <row r="1730" spans="1:2">
      <c r="A1730" t="s">
        <v>8219</v>
      </c>
      <c r="B1730">
        <v>10</v>
      </c>
    </row>
    <row r="1731" spans="1:2">
      <c r="A1731" t="s">
        <v>8219</v>
      </c>
      <c r="B1731">
        <v>15</v>
      </c>
    </row>
    <row r="1732" spans="1:2">
      <c r="A1732" t="s">
        <v>8219</v>
      </c>
      <c r="B1732">
        <v>57</v>
      </c>
    </row>
    <row r="1733" spans="1:2">
      <c r="A1733" t="s">
        <v>8219</v>
      </c>
      <c r="B1733">
        <v>33</v>
      </c>
    </row>
    <row r="1734" spans="1:2">
      <c r="A1734" t="s">
        <v>8219</v>
      </c>
      <c r="B1734">
        <v>9</v>
      </c>
    </row>
    <row r="1735" spans="1:2">
      <c r="A1735" t="s">
        <v>8219</v>
      </c>
      <c r="B1735">
        <v>26</v>
      </c>
    </row>
    <row r="1736" spans="1:2">
      <c r="A1736" t="s">
        <v>8219</v>
      </c>
      <c r="B1736">
        <v>69</v>
      </c>
    </row>
    <row r="1737" spans="1:2">
      <c r="A1737" t="s">
        <v>8219</v>
      </c>
      <c r="B1737">
        <v>65</v>
      </c>
    </row>
    <row r="1738" spans="1:2">
      <c r="A1738" t="s">
        <v>8219</v>
      </c>
      <c r="B1738">
        <v>83</v>
      </c>
    </row>
    <row r="1739" spans="1:2">
      <c r="A1739" t="s">
        <v>8219</v>
      </c>
      <c r="B1739">
        <v>111</v>
      </c>
    </row>
    <row r="1740" spans="1:2">
      <c r="A1740" t="s">
        <v>8219</v>
      </c>
      <c r="B1740">
        <v>46</v>
      </c>
    </row>
    <row r="1741" spans="1:2">
      <c r="A1741" t="s">
        <v>8219</v>
      </c>
      <c r="B1741">
        <v>63</v>
      </c>
    </row>
    <row r="1742" spans="1:2">
      <c r="A1742" t="s">
        <v>8219</v>
      </c>
      <c r="B1742">
        <v>9</v>
      </c>
    </row>
    <row r="1743" spans="1:2">
      <c r="A1743" t="s">
        <v>8219</v>
      </c>
      <c r="B1743">
        <v>34</v>
      </c>
    </row>
    <row r="1744" spans="1:2">
      <c r="A1744" t="s">
        <v>8219</v>
      </c>
      <c r="B1744">
        <v>112</v>
      </c>
    </row>
    <row r="1745" spans="1:2">
      <c r="A1745" t="s">
        <v>8219</v>
      </c>
      <c r="B1745">
        <v>47</v>
      </c>
    </row>
    <row r="1746" spans="1:2">
      <c r="A1746" t="s">
        <v>8219</v>
      </c>
      <c r="B1746">
        <v>38</v>
      </c>
    </row>
    <row r="1747" spans="1:2">
      <c r="A1747" t="s">
        <v>8219</v>
      </c>
      <c r="B1747">
        <v>28</v>
      </c>
    </row>
    <row r="1748" spans="1:2">
      <c r="A1748" t="s">
        <v>8219</v>
      </c>
      <c r="B1748">
        <v>78</v>
      </c>
    </row>
    <row r="1749" spans="1:2">
      <c r="A1749" t="s">
        <v>8219</v>
      </c>
      <c r="B1749">
        <v>23</v>
      </c>
    </row>
    <row r="1750" spans="1:2">
      <c r="A1750" t="s">
        <v>8219</v>
      </c>
      <c r="B1750">
        <v>40</v>
      </c>
    </row>
    <row r="1751" spans="1:2">
      <c r="A1751" t="s">
        <v>8219</v>
      </c>
      <c r="B1751">
        <v>13</v>
      </c>
    </row>
    <row r="1752" spans="1:2">
      <c r="A1752" t="s">
        <v>8219</v>
      </c>
      <c r="B1752">
        <v>18</v>
      </c>
    </row>
    <row r="1753" spans="1:2">
      <c r="A1753" t="s">
        <v>8219</v>
      </c>
      <c r="B1753">
        <v>22</v>
      </c>
    </row>
    <row r="1754" spans="1:2">
      <c r="A1754" t="s">
        <v>8219</v>
      </c>
      <c r="B1754">
        <v>79</v>
      </c>
    </row>
    <row r="1755" spans="1:2">
      <c r="A1755" t="s">
        <v>8219</v>
      </c>
      <c r="B1755">
        <v>14</v>
      </c>
    </row>
    <row r="1756" spans="1:2">
      <c r="A1756" t="s">
        <v>8219</v>
      </c>
      <c r="B1756">
        <v>51</v>
      </c>
    </row>
    <row r="1757" spans="1:2">
      <c r="A1757" t="s">
        <v>8219</v>
      </c>
      <c r="B1757">
        <v>54</v>
      </c>
    </row>
    <row r="1758" spans="1:2">
      <c r="A1758" t="s">
        <v>8219</v>
      </c>
      <c r="B1758">
        <v>70</v>
      </c>
    </row>
    <row r="1759" spans="1:2">
      <c r="A1759" t="s">
        <v>8219</v>
      </c>
      <c r="B1759">
        <v>44</v>
      </c>
    </row>
    <row r="1760" spans="1:2">
      <c r="A1760" t="s">
        <v>8219</v>
      </c>
      <c r="B1760">
        <v>55</v>
      </c>
    </row>
    <row r="1761" spans="1:2">
      <c r="A1761" t="s">
        <v>8219</v>
      </c>
      <c r="B1761">
        <v>15</v>
      </c>
    </row>
    <row r="1762" spans="1:2">
      <c r="A1762" t="s">
        <v>8219</v>
      </c>
      <c r="B1762">
        <v>27</v>
      </c>
    </row>
    <row r="1763" spans="1:2">
      <c r="A1763" t="s">
        <v>8219</v>
      </c>
      <c r="B1763">
        <v>21</v>
      </c>
    </row>
    <row r="1764" spans="1:2">
      <c r="A1764" t="s">
        <v>8219</v>
      </c>
      <c r="B1764">
        <v>162</v>
      </c>
    </row>
    <row r="1765" spans="1:2">
      <c r="A1765" t="s">
        <v>8219</v>
      </c>
      <c r="B1765">
        <v>23</v>
      </c>
    </row>
    <row r="1766" spans="1:2">
      <c r="A1766" t="s">
        <v>8219</v>
      </c>
      <c r="B1766">
        <v>72</v>
      </c>
    </row>
    <row r="1767" spans="1:2">
      <c r="A1767" t="s">
        <v>8219</v>
      </c>
      <c r="B1767">
        <v>68</v>
      </c>
    </row>
    <row r="1768" spans="1:2">
      <c r="A1768" t="s">
        <v>8219</v>
      </c>
      <c r="B1768">
        <v>20</v>
      </c>
    </row>
    <row r="1769" spans="1:2">
      <c r="A1769" t="s">
        <v>8219</v>
      </c>
      <c r="B1769">
        <v>26</v>
      </c>
    </row>
    <row r="1770" spans="1:2">
      <c r="A1770" t="s">
        <v>8219</v>
      </c>
      <c r="B1770">
        <v>72</v>
      </c>
    </row>
    <row r="1771" spans="1:2">
      <c r="A1771" t="s">
        <v>8219</v>
      </c>
      <c r="B1771">
        <v>3</v>
      </c>
    </row>
    <row r="1772" spans="1:2">
      <c r="A1772" t="s">
        <v>8219</v>
      </c>
      <c r="B1772">
        <v>18</v>
      </c>
    </row>
    <row r="1773" spans="1:2">
      <c r="A1773" t="s">
        <v>8219</v>
      </c>
      <c r="B1773">
        <v>30</v>
      </c>
    </row>
    <row r="1774" spans="1:2">
      <c r="A1774" t="s">
        <v>8219</v>
      </c>
      <c r="B1774">
        <v>23</v>
      </c>
    </row>
    <row r="1775" spans="1:2">
      <c r="A1775" t="s">
        <v>8219</v>
      </c>
      <c r="B1775">
        <v>54</v>
      </c>
    </row>
    <row r="1776" spans="1:2">
      <c r="A1776" t="s">
        <v>8219</v>
      </c>
      <c r="B1776">
        <v>26</v>
      </c>
    </row>
    <row r="1777" spans="1:2">
      <c r="A1777" t="s">
        <v>8219</v>
      </c>
      <c r="B1777">
        <v>9</v>
      </c>
    </row>
    <row r="1778" spans="1:2">
      <c r="A1778" t="s">
        <v>8219</v>
      </c>
      <c r="B1778">
        <v>27</v>
      </c>
    </row>
    <row r="1779" spans="1:2">
      <c r="A1779" t="s">
        <v>8219</v>
      </c>
      <c r="B1779">
        <v>30</v>
      </c>
    </row>
    <row r="1780" spans="1:2">
      <c r="A1780" t="s">
        <v>8219</v>
      </c>
      <c r="B1780">
        <v>52</v>
      </c>
    </row>
    <row r="1781" spans="1:2">
      <c r="A1781" t="s">
        <v>8219</v>
      </c>
      <c r="B1781">
        <v>17</v>
      </c>
    </row>
    <row r="1782" spans="1:2">
      <c r="A1782" t="s">
        <v>8219</v>
      </c>
      <c r="B1782">
        <v>19</v>
      </c>
    </row>
    <row r="1783" spans="1:2">
      <c r="A1783" t="s">
        <v>8219</v>
      </c>
      <c r="B1783">
        <v>77</v>
      </c>
    </row>
    <row r="1784" spans="1:2">
      <c r="A1784" t="s">
        <v>8219</v>
      </c>
      <c r="B1784">
        <v>21</v>
      </c>
    </row>
    <row r="1785" spans="1:2">
      <c r="A1785" t="s">
        <v>8219</v>
      </c>
      <c r="B1785">
        <v>38</v>
      </c>
    </row>
    <row r="1786" spans="1:2">
      <c r="A1786" t="s">
        <v>8219</v>
      </c>
      <c r="B1786">
        <v>28</v>
      </c>
    </row>
    <row r="1787" spans="1:2">
      <c r="A1787" t="s">
        <v>8219</v>
      </c>
      <c r="B1787">
        <v>48</v>
      </c>
    </row>
    <row r="1788" spans="1:2">
      <c r="A1788" t="s">
        <v>8219</v>
      </c>
      <c r="B1788">
        <v>46</v>
      </c>
    </row>
    <row r="1789" spans="1:2">
      <c r="A1789" t="s">
        <v>8219</v>
      </c>
      <c r="B1789">
        <v>30</v>
      </c>
    </row>
    <row r="1790" spans="1:2">
      <c r="A1790" t="s">
        <v>8219</v>
      </c>
      <c r="B1790">
        <v>64</v>
      </c>
    </row>
    <row r="1791" spans="1:2">
      <c r="A1791" t="s">
        <v>8219</v>
      </c>
      <c r="B1791">
        <v>15</v>
      </c>
    </row>
    <row r="1792" spans="1:2">
      <c r="A1792" t="s">
        <v>8219</v>
      </c>
      <c r="B1792">
        <v>41</v>
      </c>
    </row>
    <row r="1793" spans="1:2">
      <c r="A1793" t="s">
        <v>8219</v>
      </c>
      <c r="B1793">
        <v>35</v>
      </c>
    </row>
    <row r="1794" spans="1:2">
      <c r="A1794" t="s">
        <v>8219</v>
      </c>
      <c r="B1794">
        <v>45</v>
      </c>
    </row>
    <row r="1795" spans="1:2">
      <c r="A1795" t="s">
        <v>8219</v>
      </c>
      <c r="B1795">
        <v>62</v>
      </c>
    </row>
    <row r="1796" spans="1:2">
      <c r="A1796" t="s">
        <v>8219</v>
      </c>
      <c r="B1796">
        <v>22</v>
      </c>
    </row>
    <row r="1797" spans="1:2">
      <c r="A1797" t="s">
        <v>8219</v>
      </c>
      <c r="B1797">
        <v>18</v>
      </c>
    </row>
    <row r="1798" spans="1:2">
      <c r="A1798" t="s">
        <v>8219</v>
      </c>
      <c r="B1798">
        <v>12</v>
      </c>
    </row>
    <row r="1799" spans="1:2">
      <c r="A1799" t="s">
        <v>8219</v>
      </c>
      <c r="B1799">
        <v>44</v>
      </c>
    </row>
    <row r="1800" spans="1:2">
      <c r="A1800" t="s">
        <v>8219</v>
      </c>
      <c r="B1800">
        <v>27</v>
      </c>
    </row>
    <row r="1801" spans="1:2">
      <c r="A1801" t="s">
        <v>8219</v>
      </c>
      <c r="B1801">
        <v>38</v>
      </c>
    </row>
    <row r="1802" spans="1:2">
      <c r="A1802" t="s">
        <v>8219</v>
      </c>
      <c r="B1802">
        <v>28</v>
      </c>
    </row>
    <row r="1803" spans="1:2">
      <c r="A1803" t="s">
        <v>8219</v>
      </c>
      <c r="B1803">
        <v>24</v>
      </c>
    </row>
    <row r="1804" spans="1:2">
      <c r="A1804" t="s">
        <v>8219</v>
      </c>
      <c r="B1804">
        <v>65</v>
      </c>
    </row>
    <row r="1805" spans="1:2">
      <c r="A1805" t="s">
        <v>8219</v>
      </c>
      <c r="B1805">
        <v>46</v>
      </c>
    </row>
    <row r="1806" spans="1:2">
      <c r="A1806" t="s">
        <v>8219</v>
      </c>
      <c r="B1806">
        <v>85</v>
      </c>
    </row>
    <row r="1807" spans="1:2">
      <c r="A1807" t="s">
        <v>8219</v>
      </c>
      <c r="B1807">
        <v>66</v>
      </c>
    </row>
    <row r="1808" spans="1:2">
      <c r="A1808" t="s">
        <v>8219</v>
      </c>
      <c r="B1808">
        <v>165</v>
      </c>
    </row>
    <row r="1809" spans="1:2">
      <c r="A1809" t="s">
        <v>8219</v>
      </c>
      <c r="B1809">
        <v>17</v>
      </c>
    </row>
    <row r="1810" spans="1:2">
      <c r="A1810" t="s">
        <v>8219</v>
      </c>
      <c r="B1810">
        <v>3</v>
      </c>
    </row>
    <row r="1811" spans="1:2">
      <c r="A1811" t="s">
        <v>8219</v>
      </c>
      <c r="B1811">
        <v>17</v>
      </c>
    </row>
    <row r="1812" spans="1:2">
      <c r="A1812" t="s">
        <v>8219</v>
      </c>
      <c r="B1812">
        <v>91</v>
      </c>
    </row>
    <row r="1813" spans="1:2">
      <c r="A1813" t="s">
        <v>8219</v>
      </c>
      <c r="B1813">
        <v>67</v>
      </c>
    </row>
    <row r="1814" spans="1:2">
      <c r="A1814" t="s">
        <v>8219</v>
      </c>
      <c r="B1814">
        <v>18</v>
      </c>
    </row>
    <row r="1815" spans="1:2">
      <c r="A1815" t="s">
        <v>8219</v>
      </c>
      <c r="B1815">
        <v>21</v>
      </c>
    </row>
    <row r="1816" spans="1:2">
      <c r="A1816" t="s">
        <v>8219</v>
      </c>
      <c r="B1816">
        <v>40</v>
      </c>
    </row>
    <row r="1817" spans="1:2">
      <c r="A1817" t="s">
        <v>8219</v>
      </c>
      <c r="B1817">
        <v>78</v>
      </c>
    </row>
    <row r="1818" spans="1:2">
      <c r="A1818" t="s">
        <v>8219</v>
      </c>
      <c r="B1818">
        <v>26</v>
      </c>
    </row>
    <row r="1819" spans="1:2">
      <c r="A1819" t="s">
        <v>8219</v>
      </c>
      <c r="B1819">
        <v>14</v>
      </c>
    </row>
    <row r="1820" spans="1:2">
      <c r="A1820" t="s">
        <v>8219</v>
      </c>
      <c r="B1820">
        <v>44</v>
      </c>
    </row>
    <row r="1821" spans="1:2">
      <c r="A1821" t="s">
        <v>8219</v>
      </c>
      <c r="B1821">
        <v>9</v>
      </c>
    </row>
    <row r="1822" spans="1:2">
      <c r="A1822" t="s">
        <v>8219</v>
      </c>
      <c r="B1822">
        <v>30</v>
      </c>
    </row>
    <row r="1823" spans="1:2">
      <c r="A1823" t="s">
        <v>8219</v>
      </c>
      <c r="B1823">
        <v>45</v>
      </c>
    </row>
    <row r="1824" spans="1:2">
      <c r="A1824" t="s">
        <v>8219</v>
      </c>
      <c r="B1824">
        <v>56</v>
      </c>
    </row>
    <row r="1825" spans="1:2">
      <c r="A1825" t="s">
        <v>8219</v>
      </c>
      <c r="B1825">
        <v>46</v>
      </c>
    </row>
    <row r="1826" spans="1:2">
      <c r="A1826" t="s">
        <v>8219</v>
      </c>
      <c r="B1826">
        <v>34</v>
      </c>
    </row>
    <row r="1827" spans="1:2">
      <c r="A1827" t="s">
        <v>8219</v>
      </c>
      <c r="B1827">
        <v>98</v>
      </c>
    </row>
    <row r="1828" spans="1:2">
      <c r="A1828" t="s">
        <v>8219</v>
      </c>
      <c r="B1828">
        <v>46</v>
      </c>
    </row>
    <row r="1829" spans="1:2">
      <c r="A1829" t="s">
        <v>8219</v>
      </c>
      <c r="B1829">
        <v>10</v>
      </c>
    </row>
    <row r="1830" spans="1:2">
      <c r="A1830" t="s">
        <v>8219</v>
      </c>
      <c r="B1830">
        <v>76</v>
      </c>
    </row>
    <row r="1831" spans="1:2">
      <c r="A1831" t="s">
        <v>8219</v>
      </c>
      <c r="B1831">
        <v>104</v>
      </c>
    </row>
    <row r="1832" spans="1:2">
      <c r="A1832" t="s">
        <v>8219</v>
      </c>
      <c r="B1832">
        <v>87</v>
      </c>
    </row>
    <row r="1833" spans="1:2">
      <c r="A1833" t="s">
        <v>8219</v>
      </c>
      <c r="B1833">
        <v>29</v>
      </c>
    </row>
    <row r="1834" spans="1:2">
      <c r="A1834" t="s">
        <v>8219</v>
      </c>
      <c r="B1834">
        <v>51</v>
      </c>
    </row>
    <row r="1835" spans="1:2">
      <c r="A1835" t="s">
        <v>8219</v>
      </c>
      <c r="B1835">
        <v>12</v>
      </c>
    </row>
    <row r="1836" spans="1:2">
      <c r="A1836" t="s">
        <v>8219</v>
      </c>
      <c r="B1836">
        <v>72</v>
      </c>
    </row>
    <row r="1837" spans="1:2">
      <c r="A1837" t="s">
        <v>8219</v>
      </c>
      <c r="B1837">
        <v>21</v>
      </c>
    </row>
    <row r="1838" spans="1:2">
      <c r="A1838" t="s">
        <v>8219</v>
      </c>
      <c r="B1838">
        <v>42</v>
      </c>
    </row>
    <row r="1839" spans="1:2">
      <c r="A1839" t="s">
        <v>8219</v>
      </c>
      <c r="B1839">
        <v>71</v>
      </c>
    </row>
    <row r="1840" spans="1:2">
      <c r="A1840" t="s">
        <v>8219</v>
      </c>
      <c r="B1840">
        <v>168</v>
      </c>
    </row>
    <row r="1841" spans="1:2">
      <c r="A1841" t="s">
        <v>8219</v>
      </c>
      <c r="B1841">
        <v>19</v>
      </c>
    </row>
    <row r="1842" spans="1:2">
      <c r="A1842" t="s">
        <v>8219</v>
      </c>
      <c r="B1842">
        <v>37</v>
      </c>
    </row>
    <row r="1843" spans="1:2">
      <c r="A1843" t="s">
        <v>8219</v>
      </c>
      <c r="B1843">
        <v>36</v>
      </c>
    </row>
    <row r="1844" spans="1:2">
      <c r="A1844" t="s">
        <v>8219</v>
      </c>
      <c r="B1844">
        <v>14</v>
      </c>
    </row>
    <row r="1845" spans="1:2">
      <c r="A1845" t="s">
        <v>8219</v>
      </c>
      <c r="B1845">
        <v>18</v>
      </c>
    </row>
    <row r="1846" spans="1:2">
      <c r="A1846" t="s">
        <v>8219</v>
      </c>
      <c r="B1846">
        <v>82</v>
      </c>
    </row>
    <row r="1847" spans="1:2">
      <c r="A1847" t="s">
        <v>8219</v>
      </c>
      <c r="B1847">
        <v>43</v>
      </c>
    </row>
    <row r="1848" spans="1:2">
      <c r="A1848" t="s">
        <v>8219</v>
      </c>
      <c r="B1848">
        <v>8</v>
      </c>
    </row>
    <row r="1849" spans="1:2">
      <c r="A1849" t="s">
        <v>8219</v>
      </c>
      <c r="B1849">
        <v>45</v>
      </c>
    </row>
    <row r="1850" spans="1:2">
      <c r="A1850" t="s">
        <v>8219</v>
      </c>
      <c r="B1850">
        <v>20</v>
      </c>
    </row>
    <row r="1851" spans="1:2">
      <c r="A1851" t="s">
        <v>8219</v>
      </c>
      <c r="B1851">
        <v>31</v>
      </c>
    </row>
    <row r="1852" spans="1:2">
      <c r="A1852" t="s">
        <v>8219</v>
      </c>
      <c r="B1852">
        <v>25</v>
      </c>
    </row>
    <row r="1853" spans="1:2">
      <c r="A1853" t="s">
        <v>8219</v>
      </c>
      <c r="B1853">
        <v>14</v>
      </c>
    </row>
    <row r="1854" spans="1:2">
      <c r="A1854" t="s">
        <v>8219</v>
      </c>
      <c r="B1854">
        <v>45</v>
      </c>
    </row>
    <row r="1855" spans="1:2">
      <c r="A1855" t="s">
        <v>8219</v>
      </c>
      <c r="B1855">
        <v>20</v>
      </c>
    </row>
    <row r="1856" spans="1:2">
      <c r="A1856" t="s">
        <v>8219</v>
      </c>
      <c r="B1856">
        <v>39</v>
      </c>
    </row>
    <row r="1857" spans="1:2">
      <c r="A1857" t="s">
        <v>8219</v>
      </c>
      <c r="B1857">
        <v>16</v>
      </c>
    </row>
    <row r="1858" spans="1:2">
      <c r="A1858" t="s">
        <v>8219</v>
      </c>
      <c r="B1858">
        <v>37</v>
      </c>
    </row>
    <row r="1859" spans="1:2">
      <c r="A1859" t="s">
        <v>8219</v>
      </c>
      <c r="B1859">
        <v>14</v>
      </c>
    </row>
    <row r="1860" spans="1:2">
      <c r="A1860" t="s">
        <v>8219</v>
      </c>
      <c r="B1860">
        <v>21</v>
      </c>
    </row>
    <row r="1861" spans="1:2">
      <c r="A1861" t="s">
        <v>8219</v>
      </c>
      <c r="B1861">
        <v>69</v>
      </c>
    </row>
    <row r="1862" spans="1:2">
      <c r="A1862" t="s">
        <v>8219</v>
      </c>
      <c r="B1862">
        <v>16</v>
      </c>
    </row>
    <row r="1863" spans="1:2">
      <c r="A1863" t="s">
        <v>8219</v>
      </c>
      <c r="B1863">
        <v>55</v>
      </c>
    </row>
    <row r="1864" spans="1:2">
      <c r="A1864" t="s">
        <v>8219</v>
      </c>
      <c r="B1864">
        <v>27</v>
      </c>
    </row>
    <row r="1865" spans="1:2">
      <c r="A1865" t="s">
        <v>8219</v>
      </c>
      <c r="B1865">
        <v>36</v>
      </c>
    </row>
    <row r="1866" spans="1:2">
      <c r="A1866" t="s">
        <v>8219</v>
      </c>
      <c r="B1866">
        <v>19</v>
      </c>
    </row>
    <row r="1867" spans="1:2">
      <c r="A1867" t="s">
        <v>8219</v>
      </c>
      <c r="B1867">
        <v>12</v>
      </c>
    </row>
    <row r="1868" spans="1:2">
      <c r="A1868" t="s">
        <v>8219</v>
      </c>
      <c r="B1868">
        <v>17</v>
      </c>
    </row>
    <row r="1869" spans="1:2">
      <c r="A1869" t="s">
        <v>8219</v>
      </c>
      <c r="B1869">
        <v>114</v>
      </c>
    </row>
    <row r="1870" spans="1:2">
      <c r="A1870" t="s">
        <v>8219</v>
      </c>
      <c r="B1870">
        <v>93</v>
      </c>
    </row>
    <row r="1871" spans="1:2">
      <c r="A1871" t="s">
        <v>8219</v>
      </c>
      <c r="B1871">
        <v>36</v>
      </c>
    </row>
    <row r="1872" spans="1:2">
      <c r="A1872" t="s">
        <v>8219</v>
      </c>
      <c r="B1872">
        <v>61</v>
      </c>
    </row>
    <row r="1873" spans="1:2">
      <c r="A1873" t="s">
        <v>8219</v>
      </c>
      <c r="B1873">
        <v>47</v>
      </c>
    </row>
    <row r="1874" spans="1:2">
      <c r="A1874" t="s">
        <v>8219</v>
      </c>
      <c r="B1874">
        <v>17</v>
      </c>
    </row>
    <row r="1875" spans="1:2">
      <c r="A1875" t="s">
        <v>8219</v>
      </c>
      <c r="B1875">
        <v>63</v>
      </c>
    </row>
    <row r="1876" spans="1:2">
      <c r="A1876" t="s">
        <v>8219</v>
      </c>
      <c r="B1876">
        <v>9</v>
      </c>
    </row>
    <row r="1877" spans="1:2">
      <c r="A1877" t="s">
        <v>8219</v>
      </c>
      <c r="B1877">
        <v>30</v>
      </c>
    </row>
    <row r="1878" spans="1:2">
      <c r="A1878" t="s">
        <v>8219</v>
      </c>
      <c r="B1878">
        <v>23</v>
      </c>
    </row>
    <row r="1879" spans="1:2">
      <c r="A1879" t="s">
        <v>8219</v>
      </c>
      <c r="B1879">
        <v>33</v>
      </c>
    </row>
    <row r="1880" spans="1:2">
      <c r="A1880" t="s">
        <v>8219</v>
      </c>
      <c r="B1880">
        <v>39</v>
      </c>
    </row>
    <row r="1881" spans="1:2">
      <c r="A1881" t="s">
        <v>8219</v>
      </c>
      <c r="B1881">
        <v>17</v>
      </c>
    </row>
    <row r="1882" spans="1:2">
      <c r="A1882" t="s">
        <v>8219</v>
      </c>
      <c r="B1882">
        <v>6</v>
      </c>
    </row>
    <row r="1883" spans="1:2">
      <c r="A1883" t="s">
        <v>8219</v>
      </c>
      <c r="B1883">
        <v>39</v>
      </c>
    </row>
    <row r="1884" spans="1:2">
      <c r="A1884" t="s">
        <v>8219</v>
      </c>
      <c r="B1884">
        <v>57</v>
      </c>
    </row>
    <row r="1885" spans="1:2">
      <c r="A1885" t="s">
        <v>8219</v>
      </c>
      <c r="B1885">
        <v>56</v>
      </c>
    </row>
    <row r="1886" spans="1:2">
      <c r="A1886" t="s">
        <v>8219</v>
      </c>
      <c r="B1886">
        <v>13</v>
      </c>
    </row>
    <row r="1887" spans="1:2">
      <c r="A1887" t="s">
        <v>8219</v>
      </c>
      <c r="B1887">
        <v>95</v>
      </c>
    </row>
    <row r="1888" spans="1:2">
      <c r="A1888" t="s">
        <v>8219</v>
      </c>
      <c r="B1888">
        <v>80</v>
      </c>
    </row>
    <row r="1889" spans="1:2">
      <c r="A1889" t="s">
        <v>8219</v>
      </c>
      <c r="B1889">
        <v>133</v>
      </c>
    </row>
    <row r="1890" spans="1:2">
      <c r="A1890" t="s">
        <v>8219</v>
      </c>
      <c r="B1890">
        <v>44</v>
      </c>
    </row>
    <row r="1891" spans="1:2">
      <c r="A1891" t="s">
        <v>8219</v>
      </c>
      <c r="B1891">
        <v>30</v>
      </c>
    </row>
    <row r="1892" spans="1:2">
      <c r="A1892" t="s">
        <v>8219</v>
      </c>
      <c r="B1892">
        <v>56</v>
      </c>
    </row>
    <row r="1893" spans="1:2">
      <c r="A1893" t="s">
        <v>8219</v>
      </c>
      <c r="B1893">
        <v>66</v>
      </c>
    </row>
    <row r="1894" spans="1:2">
      <c r="A1894" t="s">
        <v>8219</v>
      </c>
      <c r="B1894">
        <v>29</v>
      </c>
    </row>
    <row r="1895" spans="1:2">
      <c r="A1895" t="s">
        <v>8219</v>
      </c>
      <c r="B1895">
        <v>72</v>
      </c>
    </row>
    <row r="1896" spans="1:2">
      <c r="A1896" t="s">
        <v>8219</v>
      </c>
      <c r="B1896">
        <v>27</v>
      </c>
    </row>
    <row r="1897" spans="1:2">
      <c r="A1897" t="s">
        <v>8219</v>
      </c>
      <c r="B1897">
        <v>10</v>
      </c>
    </row>
    <row r="1898" spans="1:2">
      <c r="A1898" t="s">
        <v>8219</v>
      </c>
      <c r="B1898">
        <v>35</v>
      </c>
    </row>
    <row r="1899" spans="1:2">
      <c r="A1899" t="s">
        <v>8219</v>
      </c>
      <c r="B1899">
        <v>29</v>
      </c>
    </row>
    <row r="1900" spans="1:2">
      <c r="A1900" t="s">
        <v>8219</v>
      </c>
      <c r="B1900">
        <v>13</v>
      </c>
    </row>
    <row r="1901" spans="1:2">
      <c r="A1901" t="s">
        <v>8219</v>
      </c>
      <c r="B1901">
        <v>72</v>
      </c>
    </row>
    <row r="1902" spans="1:2">
      <c r="A1902" t="s">
        <v>8219</v>
      </c>
      <c r="B1902">
        <v>78</v>
      </c>
    </row>
    <row r="1903" spans="1:2">
      <c r="A1903" t="s">
        <v>8219</v>
      </c>
      <c r="B1903">
        <v>49</v>
      </c>
    </row>
    <row r="1904" spans="1:2">
      <c r="A1904" t="s">
        <v>8219</v>
      </c>
      <c r="B1904">
        <v>42</v>
      </c>
    </row>
    <row r="1905" spans="1:2">
      <c r="A1905" t="s">
        <v>8219</v>
      </c>
      <c r="B1905">
        <v>35</v>
      </c>
    </row>
    <row r="1906" spans="1:2">
      <c r="A1906" t="s">
        <v>8219</v>
      </c>
      <c r="B1906">
        <v>42</v>
      </c>
    </row>
    <row r="1907" spans="1:2">
      <c r="A1907" t="s">
        <v>8219</v>
      </c>
      <c r="B1907">
        <v>42</v>
      </c>
    </row>
    <row r="1908" spans="1:2">
      <c r="A1908" t="s">
        <v>8219</v>
      </c>
      <c r="B1908">
        <v>31</v>
      </c>
    </row>
    <row r="1909" spans="1:2">
      <c r="A1909" t="s">
        <v>8219</v>
      </c>
      <c r="B1909">
        <v>38</v>
      </c>
    </row>
    <row r="1910" spans="1:2">
      <c r="A1910" t="s">
        <v>8219</v>
      </c>
      <c r="B1910">
        <v>8</v>
      </c>
    </row>
    <row r="1911" spans="1:2">
      <c r="A1911" t="s">
        <v>8219</v>
      </c>
      <c r="B1911">
        <v>39</v>
      </c>
    </row>
    <row r="1912" spans="1:2">
      <c r="A1912" t="s">
        <v>8219</v>
      </c>
      <c r="B1912">
        <v>29</v>
      </c>
    </row>
    <row r="1913" spans="1:2">
      <c r="A1913" t="s">
        <v>8219</v>
      </c>
      <c r="B1913">
        <v>72</v>
      </c>
    </row>
    <row r="1914" spans="1:2">
      <c r="A1914" t="s">
        <v>8219</v>
      </c>
      <c r="B1914">
        <v>15</v>
      </c>
    </row>
    <row r="1915" spans="1:2">
      <c r="A1915" t="s">
        <v>8219</v>
      </c>
      <c r="B1915">
        <v>33</v>
      </c>
    </row>
    <row r="1916" spans="1:2">
      <c r="A1916" t="s">
        <v>8219</v>
      </c>
      <c r="B1916">
        <v>15</v>
      </c>
    </row>
    <row r="1917" spans="1:2">
      <c r="A1917" t="s">
        <v>8219</v>
      </c>
      <c r="B1917">
        <v>19</v>
      </c>
    </row>
    <row r="1918" spans="1:2">
      <c r="A1918" t="s">
        <v>8219</v>
      </c>
      <c r="B1918">
        <v>17</v>
      </c>
    </row>
    <row r="1919" spans="1:2">
      <c r="A1919" t="s">
        <v>8219</v>
      </c>
      <c r="B1919">
        <v>44</v>
      </c>
    </row>
    <row r="1920" spans="1:2">
      <c r="A1920" t="s">
        <v>8219</v>
      </c>
      <c r="B1920">
        <v>10</v>
      </c>
    </row>
    <row r="1921" spans="1:2">
      <c r="A1921" t="s">
        <v>8219</v>
      </c>
      <c r="B1921">
        <v>46</v>
      </c>
    </row>
    <row r="1922" spans="1:2">
      <c r="A1922" t="s">
        <v>8219</v>
      </c>
      <c r="B1922">
        <v>11</v>
      </c>
    </row>
    <row r="1923" spans="1:2">
      <c r="A1923" t="s">
        <v>8219</v>
      </c>
      <c r="B1923">
        <v>13</v>
      </c>
    </row>
    <row r="1924" spans="1:2">
      <c r="A1924" t="s">
        <v>8219</v>
      </c>
      <c r="B1924">
        <v>33</v>
      </c>
    </row>
    <row r="1925" spans="1:2">
      <c r="A1925" t="s">
        <v>8219</v>
      </c>
      <c r="B1925">
        <v>28</v>
      </c>
    </row>
    <row r="1926" spans="1:2">
      <c r="A1926" t="s">
        <v>8219</v>
      </c>
      <c r="B1926">
        <v>21</v>
      </c>
    </row>
    <row r="1927" spans="1:2">
      <c r="A1927" t="s">
        <v>8219</v>
      </c>
      <c r="B1927">
        <v>13</v>
      </c>
    </row>
    <row r="1928" spans="1:2">
      <c r="A1928" t="s">
        <v>8219</v>
      </c>
      <c r="B1928">
        <v>34</v>
      </c>
    </row>
    <row r="1929" spans="1:2">
      <c r="A1929" t="s">
        <v>8219</v>
      </c>
      <c r="B1929">
        <v>80</v>
      </c>
    </row>
    <row r="1930" spans="1:2">
      <c r="A1930" t="s">
        <v>8219</v>
      </c>
      <c r="B1930">
        <v>74</v>
      </c>
    </row>
    <row r="1931" spans="1:2">
      <c r="A1931" t="s">
        <v>8219</v>
      </c>
      <c r="B1931">
        <v>7</v>
      </c>
    </row>
    <row r="1932" spans="1:2">
      <c r="A1932" t="s">
        <v>8219</v>
      </c>
      <c r="B1932">
        <v>34</v>
      </c>
    </row>
    <row r="1933" spans="1:2">
      <c r="A1933" t="s">
        <v>8219</v>
      </c>
      <c r="B1933">
        <v>86</v>
      </c>
    </row>
    <row r="1934" spans="1:2">
      <c r="A1934" t="s">
        <v>8219</v>
      </c>
      <c r="B1934">
        <v>37</v>
      </c>
    </row>
    <row r="1935" spans="1:2">
      <c r="A1935" t="s">
        <v>8219</v>
      </c>
      <c r="B1935">
        <v>18</v>
      </c>
    </row>
    <row r="1936" spans="1:2">
      <c r="A1936" t="s">
        <v>8219</v>
      </c>
      <c r="B1936">
        <v>22</v>
      </c>
    </row>
    <row r="1937" spans="1:2">
      <c r="A1937" t="s">
        <v>8219</v>
      </c>
      <c r="B1937">
        <v>26</v>
      </c>
    </row>
    <row r="1938" spans="1:2">
      <c r="A1938" t="s">
        <v>8219</v>
      </c>
      <c r="B1938">
        <v>27</v>
      </c>
    </row>
    <row r="1939" spans="1:2">
      <c r="A1939" t="s">
        <v>8219</v>
      </c>
      <c r="B1939">
        <v>8</v>
      </c>
    </row>
    <row r="1940" spans="1:2">
      <c r="A1940" t="s">
        <v>8219</v>
      </c>
      <c r="B1940">
        <v>204</v>
      </c>
    </row>
    <row r="1941" spans="1:2">
      <c r="A1941" t="s">
        <v>8219</v>
      </c>
      <c r="B1941">
        <v>46</v>
      </c>
    </row>
    <row r="1942" spans="1:2">
      <c r="A1942" t="s">
        <v>8219</v>
      </c>
      <c r="B1942">
        <v>17</v>
      </c>
    </row>
    <row r="1943" spans="1:2">
      <c r="A1943" t="s">
        <v>8219</v>
      </c>
      <c r="B1943">
        <v>28</v>
      </c>
    </row>
    <row r="1944" spans="1:2">
      <c r="A1944" t="s">
        <v>8219</v>
      </c>
      <c r="B1944">
        <v>83</v>
      </c>
    </row>
    <row r="1945" spans="1:2">
      <c r="A1945" t="s">
        <v>8219</v>
      </c>
      <c r="B1945">
        <v>13</v>
      </c>
    </row>
    <row r="1946" spans="1:2">
      <c r="A1946" t="s">
        <v>8219</v>
      </c>
      <c r="B1946">
        <v>8</v>
      </c>
    </row>
    <row r="1947" spans="1:2">
      <c r="A1947" t="s">
        <v>8219</v>
      </c>
      <c r="B1947">
        <v>32</v>
      </c>
    </row>
    <row r="1948" spans="1:2">
      <c r="A1948" t="s">
        <v>8219</v>
      </c>
      <c r="B1948">
        <v>85</v>
      </c>
    </row>
    <row r="1949" spans="1:2">
      <c r="A1949" t="s">
        <v>8219</v>
      </c>
      <c r="B1949">
        <v>29</v>
      </c>
    </row>
    <row r="1950" spans="1:2">
      <c r="A1950" t="s">
        <v>8219</v>
      </c>
      <c r="B1950">
        <v>24</v>
      </c>
    </row>
    <row r="1951" spans="1:2">
      <c r="A1951" t="s">
        <v>8219</v>
      </c>
      <c r="B1951">
        <v>8</v>
      </c>
    </row>
    <row r="1952" spans="1:2">
      <c r="A1952" t="s">
        <v>8219</v>
      </c>
      <c r="B1952">
        <v>19</v>
      </c>
    </row>
    <row r="1953" spans="1:2">
      <c r="A1953" t="s">
        <v>8219</v>
      </c>
      <c r="B1953">
        <v>336</v>
      </c>
    </row>
    <row r="1954" spans="1:2">
      <c r="A1954" t="s">
        <v>8219</v>
      </c>
      <c r="B1954">
        <v>13</v>
      </c>
    </row>
    <row r="1955" spans="1:2">
      <c r="A1955" t="s">
        <v>8219</v>
      </c>
      <c r="B1955">
        <v>42</v>
      </c>
    </row>
    <row r="1956" spans="1:2">
      <c r="A1956" t="s">
        <v>8219</v>
      </c>
      <c r="B1956">
        <v>64</v>
      </c>
    </row>
    <row r="1957" spans="1:2">
      <c r="A1957" t="s">
        <v>8219</v>
      </c>
      <c r="B1957">
        <v>25</v>
      </c>
    </row>
    <row r="1958" spans="1:2">
      <c r="A1958" t="s">
        <v>8219</v>
      </c>
      <c r="B1958">
        <v>20</v>
      </c>
    </row>
    <row r="1959" spans="1:2">
      <c r="A1959" t="s">
        <v>8219</v>
      </c>
      <c r="B1959">
        <v>104</v>
      </c>
    </row>
    <row r="1960" spans="1:2">
      <c r="A1960" t="s">
        <v>8219</v>
      </c>
      <c r="B1960">
        <v>53</v>
      </c>
    </row>
    <row r="1961" spans="1:2">
      <c r="A1961" t="s">
        <v>8219</v>
      </c>
      <c r="B1961">
        <v>14</v>
      </c>
    </row>
    <row r="1962" spans="1:2">
      <c r="A1962" t="s">
        <v>8219</v>
      </c>
      <c r="B1962">
        <v>20</v>
      </c>
    </row>
    <row r="1963" spans="1:2">
      <c r="A1963" t="s">
        <v>8219</v>
      </c>
      <c r="B1963">
        <v>558</v>
      </c>
    </row>
    <row r="1964" spans="1:2">
      <c r="A1964" t="s">
        <v>8219</v>
      </c>
      <c r="B1964">
        <v>22</v>
      </c>
    </row>
    <row r="1965" spans="1:2">
      <c r="A1965" t="s">
        <v>8219</v>
      </c>
      <c r="B1965">
        <v>24</v>
      </c>
    </row>
    <row r="1966" spans="1:2">
      <c r="A1966" t="s">
        <v>8219</v>
      </c>
      <c r="B1966">
        <v>74</v>
      </c>
    </row>
    <row r="1967" spans="1:2">
      <c r="A1967" t="s">
        <v>8219</v>
      </c>
      <c r="B1967">
        <v>54</v>
      </c>
    </row>
    <row r="1968" spans="1:2">
      <c r="A1968" t="s">
        <v>8219</v>
      </c>
      <c r="B1968">
        <v>31</v>
      </c>
    </row>
    <row r="1969" spans="1:2">
      <c r="A1969" t="s">
        <v>8219</v>
      </c>
      <c r="B1969">
        <v>25</v>
      </c>
    </row>
    <row r="1970" spans="1:2">
      <c r="A1970" t="s">
        <v>8219</v>
      </c>
      <c r="B1970">
        <v>17</v>
      </c>
    </row>
    <row r="1971" spans="1:2">
      <c r="A1971" t="s">
        <v>8219</v>
      </c>
      <c r="B1971">
        <v>12</v>
      </c>
    </row>
    <row r="1972" spans="1:2">
      <c r="A1972" t="s">
        <v>8219</v>
      </c>
      <c r="B1972">
        <v>38</v>
      </c>
    </row>
    <row r="1973" spans="1:2">
      <c r="A1973" t="s">
        <v>8219</v>
      </c>
      <c r="B1973">
        <v>41</v>
      </c>
    </row>
    <row r="1974" spans="1:2">
      <c r="A1974" t="s">
        <v>8219</v>
      </c>
      <c r="B1974">
        <v>19</v>
      </c>
    </row>
    <row r="1975" spans="1:2">
      <c r="A1975" t="s">
        <v>8219</v>
      </c>
      <c r="B1975">
        <v>41</v>
      </c>
    </row>
    <row r="1976" spans="1:2">
      <c r="A1976" t="s">
        <v>8219</v>
      </c>
      <c r="B1976">
        <v>26</v>
      </c>
    </row>
    <row r="1977" spans="1:2">
      <c r="A1977" t="s">
        <v>8219</v>
      </c>
      <c r="B1977">
        <v>25</v>
      </c>
    </row>
    <row r="1978" spans="1:2">
      <c r="A1978" t="s">
        <v>8219</v>
      </c>
      <c r="B1978">
        <v>9</v>
      </c>
    </row>
    <row r="1979" spans="1:2">
      <c r="A1979" t="s">
        <v>8219</v>
      </c>
      <c r="B1979">
        <v>78</v>
      </c>
    </row>
    <row r="1980" spans="1:2">
      <c r="A1980" t="s">
        <v>8219</v>
      </c>
      <c r="B1980">
        <v>45</v>
      </c>
    </row>
    <row r="1981" spans="1:2">
      <c r="A1981" t="s">
        <v>8219</v>
      </c>
      <c r="B1981">
        <v>102</v>
      </c>
    </row>
    <row r="1982" spans="1:2">
      <c r="A1982" t="s">
        <v>8219</v>
      </c>
      <c r="B1982">
        <v>5</v>
      </c>
    </row>
    <row r="1983" spans="1:2">
      <c r="A1983" t="s">
        <v>8219</v>
      </c>
      <c r="B1983">
        <v>27</v>
      </c>
    </row>
    <row r="1984" spans="1:2">
      <c r="A1984" t="s">
        <v>8219</v>
      </c>
      <c r="B1984">
        <v>37</v>
      </c>
    </row>
    <row r="1985" spans="1:2">
      <c r="A1985" t="s">
        <v>8219</v>
      </c>
      <c r="B1985">
        <v>14</v>
      </c>
    </row>
    <row r="1986" spans="1:2">
      <c r="A1986" t="s">
        <v>8219</v>
      </c>
      <c r="B1986">
        <v>27</v>
      </c>
    </row>
    <row r="1987" spans="1:2">
      <c r="A1987" t="s">
        <v>8219</v>
      </c>
      <c r="B1987">
        <v>45</v>
      </c>
    </row>
    <row r="1988" spans="1:2">
      <c r="A1988" t="s">
        <v>8219</v>
      </c>
      <c r="B1988">
        <v>49</v>
      </c>
    </row>
    <row r="1989" spans="1:2">
      <c r="A1989" t="s">
        <v>8219</v>
      </c>
      <c r="B1989">
        <v>24</v>
      </c>
    </row>
    <row r="1990" spans="1:2">
      <c r="A1990" t="s">
        <v>8219</v>
      </c>
      <c r="B1990">
        <v>112</v>
      </c>
    </row>
    <row r="1991" spans="1:2">
      <c r="A1991" t="s">
        <v>8219</v>
      </c>
      <c r="B1991">
        <v>23</v>
      </c>
    </row>
    <row r="1992" spans="1:2">
      <c r="A1992" t="s">
        <v>8219</v>
      </c>
      <c r="B1992">
        <v>54</v>
      </c>
    </row>
    <row r="1993" spans="1:2">
      <c r="A1993" t="s">
        <v>8219</v>
      </c>
      <c r="B1993">
        <v>28</v>
      </c>
    </row>
    <row r="1994" spans="1:2">
      <c r="A1994" t="s">
        <v>8219</v>
      </c>
      <c r="B1994">
        <v>11</v>
      </c>
    </row>
    <row r="1995" spans="1:2">
      <c r="A1995" t="s">
        <v>8219</v>
      </c>
      <c r="B1995">
        <v>62</v>
      </c>
    </row>
    <row r="1996" spans="1:2">
      <c r="A1996" t="s">
        <v>8219</v>
      </c>
      <c r="B1996">
        <v>73</v>
      </c>
    </row>
    <row r="1997" spans="1:2">
      <c r="A1997" t="s">
        <v>8219</v>
      </c>
      <c r="B1997">
        <v>18</v>
      </c>
    </row>
    <row r="1998" spans="1:2">
      <c r="A1998" t="s">
        <v>8219</v>
      </c>
      <c r="B1998">
        <v>35</v>
      </c>
    </row>
    <row r="1999" spans="1:2">
      <c r="A1999" t="s">
        <v>8219</v>
      </c>
      <c r="B1999">
        <v>43</v>
      </c>
    </row>
    <row r="2000" spans="1:2">
      <c r="A2000" t="s">
        <v>8219</v>
      </c>
      <c r="B2000">
        <v>36</v>
      </c>
    </row>
    <row r="2001" spans="1:2">
      <c r="A2001" t="s">
        <v>8219</v>
      </c>
      <c r="B2001">
        <v>62</v>
      </c>
    </row>
    <row r="2002" spans="1:2">
      <c r="A2002" t="s">
        <v>8219</v>
      </c>
      <c r="B2002">
        <v>15</v>
      </c>
    </row>
    <row r="2003" spans="1:2">
      <c r="A2003" t="s">
        <v>8219</v>
      </c>
      <c r="B2003">
        <v>33</v>
      </c>
    </row>
    <row r="2004" spans="1:2">
      <c r="A2004" t="s">
        <v>8219</v>
      </c>
      <c r="B2004">
        <v>27</v>
      </c>
    </row>
    <row r="2005" spans="1:2">
      <c r="A2005" t="s">
        <v>8219</v>
      </c>
      <c r="B2005">
        <v>17</v>
      </c>
    </row>
    <row r="2006" spans="1:2">
      <c r="A2006" t="s">
        <v>8219</v>
      </c>
      <c r="B2006">
        <v>4</v>
      </c>
    </row>
    <row r="2007" spans="1:2">
      <c r="A2007" t="s">
        <v>8219</v>
      </c>
      <c r="B2007">
        <v>53</v>
      </c>
    </row>
    <row r="2008" spans="1:2">
      <c r="A2008" t="s">
        <v>8219</v>
      </c>
      <c r="B2008">
        <v>49</v>
      </c>
    </row>
    <row r="2009" spans="1:2">
      <c r="A2009" t="s">
        <v>8219</v>
      </c>
      <c r="B2009">
        <v>57</v>
      </c>
    </row>
    <row r="2010" spans="1:2">
      <c r="A2010" t="s">
        <v>8219</v>
      </c>
      <c r="B2010">
        <v>69</v>
      </c>
    </row>
    <row r="2011" spans="1:2">
      <c r="A2011" t="s">
        <v>8219</v>
      </c>
      <c r="B2011">
        <v>15</v>
      </c>
    </row>
    <row r="2012" spans="1:2">
      <c r="A2012" t="s">
        <v>8219</v>
      </c>
      <c r="B2012">
        <v>64</v>
      </c>
    </row>
    <row r="2013" spans="1:2">
      <c r="A2013" t="s">
        <v>8219</v>
      </c>
      <c r="B2013">
        <v>20</v>
      </c>
    </row>
    <row r="2014" spans="1:2">
      <c r="A2014" t="s">
        <v>8219</v>
      </c>
      <c r="B2014">
        <v>27</v>
      </c>
    </row>
    <row r="2015" spans="1:2">
      <c r="A2015" t="s">
        <v>8219</v>
      </c>
      <c r="B2015">
        <v>21</v>
      </c>
    </row>
    <row r="2016" spans="1:2">
      <c r="A2016" t="s">
        <v>8219</v>
      </c>
      <c r="B2016">
        <v>31</v>
      </c>
    </row>
    <row r="2017" spans="1:2">
      <c r="A2017" t="s">
        <v>8219</v>
      </c>
      <c r="B2017">
        <v>51</v>
      </c>
    </row>
    <row r="2018" spans="1:2">
      <c r="A2018" t="s">
        <v>8219</v>
      </c>
      <c r="B2018">
        <v>57</v>
      </c>
    </row>
    <row r="2019" spans="1:2">
      <c r="A2019" t="s">
        <v>8219</v>
      </c>
      <c r="B2019">
        <v>20</v>
      </c>
    </row>
    <row r="2020" spans="1:2">
      <c r="A2020" t="s">
        <v>8219</v>
      </c>
      <c r="B2020">
        <v>71</v>
      </c>
    </row>
    <row r="2021" spans="1:2">
      <c r="A2021" t="s">
        <v>8219</v>
      </c>
      <c r="B2021">
        <v>72</v>
      </c>
    </row>
    <row r="2022" spans="1:2">
      <c r="A2022" t="s">
        <v>8219</v>
      </c>
      <c r="B2022">
        <v>45</v>
      </c>
    </row>
    <row r="2023" spans="1:2">
      <c r="A2023" t="s">
        <v>8219</v>
      </c>
      <c r="B2023">
        <v>51</v>
      </c>
    </row>
    <row r="2024" spans="1:2">
      <c r="A2024" t="s">
        <v>8219</v>
      </c>
      <c r="B2024">
        <v>56</v>
      </c>
    </row>
    <row r="2025" spans="1:2">
      <c r="A2025" t="s">
        <v>8219</v>
      </c>
      <c r="B2025">
        <v>17</v>
      </c>
    </row>
    <row r="2026" spans="1:2">
      <c r="A2026" t="s">
        <v>8219</v>
      </c>
      <c r="B2026">
        <v>197</v>
      </c>
    </row>
    <row r="2027" spans="1:2">
      <c r="A2027" t="s">
        <v>8219</v>
      </c>
      <c r="B2027">
        <v>70</v>
      </c>
    </row>
    <row r="2028" spans="1:2">
      <c r="A2028" t="s">
        <v>8219</v>
      </c>
      <c r="B2028">
        <v>21</v>
      </c>
    </row>
    <row r="2029" spans="1:2">
      <c r="A2029" t="s">
        <v>8219</v>
      </c>
      <c r="B2029">
        <v>34</v>
      </c>
    </row>
    <row r="2030" spans="1:2">
      <c r="A2030" t="s">
        <v>8219</v>
      </c>
      <c r="B2030">
        <v>39</v>
      </c>
    </row>
    <row r="2031" spans="1:2">
      <c r="A2031" t="s">
        <v>8219</v>
      </c>
      <c r="B2031">
        <v>78</v>
      </c>
    </row>
    <row r="2032" spans="1:2">
      <c r="A2032" t="s">
        <v>8219</v>
      </c>
      <c r="B2032">
        <v>48</v>
      </c>
    </row>
    <row r="2033" spans="1:2">
      <c r="A2033" t="s">
        <v>8219</v>
      </c>
      <c r="B2033">
        <v>29</v>
      </c>
    </row>
    <row r="2034" spans="1:2">
      <c r="A2034" t="s">
        <v>8219</v>
      </c>
      <c r="B2034">
        <v>73</v>
      </c>
    </row>
    <row r="2035" spans="1:2">
      <c r="A2035" t="s">
        <v>8219</v>
      </c>
      <c r="B2035">
        <v>8</v>
      </c>
    </row>
    <row r="2036" spans="1:2">
      <c r="A2036" t="s">
        <v>8219</v>
      </c>
      <c r="B2036">
        <v>17</v>
      </c>
    </row>
    <row r="2037" spans="1:2">
      <c r="A2037" t="s">
        <v>8219</v>
      </c>
      <c r="B2037">
        <v>9</v>
      </c>
    </row>
    <row r="2038" spans="1:2">
      <c r="A2038" t="s">
        <v>8219</v>
      </c>
      <c r="B2038">
        <v>17</v>
      </c>
    </row>
    <row r="2039" spans="1:2">
      <c r="A2039" t="s">
        <v>8219</v>
      </c>
      <c r="B2039">
        <v>33</v>
      </c>
    </row>
    <row r="2040" spans="1:2">
      <c r="A2040" t="s">
        <v>8219</v>
      </c>
      <c r="B2040">
        <v>38</v>
      </c>
    </row>
    <row r="2041" spans="1:2">
      <c r="A2041" t="s">
        <v>8219</v>
      </c>
      <c r="B2041">
        <v>79</v>
      </c>
    </row>
    <row r="2042" spans="1:2">
      <c r="A2042" t="s">
        <v>8219</v>
      </c>
      <c r="B2042">
        <v>46</v>
      </c>
    </row>
    <row r="2043" spans="1:2">
      <c r="A2043" t="s">
        <v>8219</v>
      </c>
      <c r="B2043">
        <v>20</v>
      </c>
    </row>
    <row r="2044" spans="1:2">
      <c r="A2044" t="s">
        <v>8219</v>
      </c>
      <c r="B2044">
        <v>20</v>
      </c>
    </row>
    <row r="2045" spans="1:2">
      <c r="A2045" t="s">
        <v>8219</v>
      </c>
      <c r="B2045">
        <v>13</v>
      </c>
    </row>
    <row r="2046" spans="1:2">
      <c r="A2046" t="s">
        <v>8219</v>
      </c>
      <c r="B2046">
        <v>22</v>
      </c>
    </row>
    <row r="2047" spans="1:2">
      <c r="A2047" t="s">
        <v>8219</v>
      </c>
      <c r="B2047">
        <v>36</v>
      </c>
    </row>
    <row r="2048" spans="1:2">
      <c r="A2048" t="s">
        <v>8219</v>
      </c>
      <c r="B2048">
        <v>40</v>
      </c>
    </row>
    <row r="2049" spans="1:2">
      <c r="A2049" t="s">
        <v>8219</v>
      </c>
      <c r="B2049">
        <v>9</v>
      </c>
    </row>
    <row r="2050" spans="1:2">
      <c r="A2050" t="s">
        <v>8219</v>
      </c>
      <c r="B2050">
        <v>19</v>
      </c>
    </row>
    <row r="2051" spans="1:2">
      <c r="A2051" t="s">
        <v>8219</v>
      </c>
      <c r="B2051">
        <v>14</v>
      </c>
    </row>
    <row r="2052" spans="1:2">
      <c r="A2052" t="s">
        <v>8219</v>
      </c>
      <c r="B2052">
        <v>38</v>
      </c>
    </row>
    <row r="2053" spans="1:2">
      <c r="A2053" t="s">
        <v>8219</v>
      </c>
      <c r="B2053">
        <v>58</v>
      </c>
    </row>
    <row r="2054" spans="1:2">
      <c r="A2054" t="s">
        <v>8219</v>
      </c>
      <c r="B2054">
        <v>28</v>
      </c>
    </row>
    <row r="2055" spans="1:2">
      <c r="A2055" t="s">
        <v>8219</v>
      </c>
      <c r="B2055">
        <v>17</v>
      </c>
    </row>
    <row r="2056" spans="1:2">
      <c r="A2056" t="s">
        <v>8219</v>
      </c>
      <c r="B2056">
        <v>12</v>
      </c>
    </row>
    <row r="2057" spans="1:2">
      <c r="A2057" t="s">
        <v>8219</v>
      </c>
      <c r="B2057">
        <v>40</v>
      </c>
    </row>
    <row r="2058" spans="1:2">
      <c r="A2058" t="s">
        <v>8219</v>
      </c>
      <c r="B2058">
        <v>57</v>
      </c>
    </row>
    <row r="2059" spans="1:2">
      <c r="A2059" t="s">
        <v>8219</v>
      </c>
      <c r="B2059">
        <v>114</v>
      </c>
    </row>
    <row r="2060" spans="1:2">
      <c r="A2060" t="s">
        <v>8219</v>
      </c>
      <c r="B2060">
        <v>31</v>
      </c>
    </row>
    <row r="2061" spans="1:2">
      <c r="A2061" t="s">
        <v>8219</v>
      </c>
      <c r="B2061">
        <v>3</v>
      </c>
    </row>
    <row r="2062" spans="1:2">
      <c r="A2062" t="s">
        <v>8219</v>
      </c>
      <c r="B2062">
        <v>16</v>
      </c>
    </row>
    <row r="2063" spans="1:2">
      <c r="A2063" t="s">
        <v>8219</v>
      </c>
      <c r="B2063">
        <v>199</v>
      </c>
    </row>
    <row r="2064" spans="1:2">
      <c r="A2064" t="s">
        <v>8219</v>
      </c>
      <c r="B2064">
        <v>31</v>
      </c>
    </row>
    <row r="2065" spans="1:2">
      <c r="A2065" t="s">
        <v>8219</v>
      </c>
      <c r="B2065">
        <v>30</v>
      </c>
    </row>
    <row r="2066" spans="1:2">
      <c r="A2066" t="s">
        <v>8219</v>
      </c>
      <c r="B2066">
        <v>34</v>
      </c>
    </row>
    <row r="2067" spans="1:2">
      <c r="A2067" t="s">
        <v>8219</v>
      </c>
      <c r="B2067">
        <v>18</v>
      </c>
    </row>
    <row r="2068" spans="1:2">
      <c r="A2068" t="s">
        <v>8219</v>
      </c>
      <c r="B2068">
        <v>67</v>
      </c>
    </row>
    <row r="2069" spans="1:2">
      <c r="A2069" t="s">
        <v>8219</v>
      </c>
      <c r="B2069">
        <v>66</v>
      </c>
    </row>
    <row r="2070" spans="1:2">
      <c r="A2070" t="s">
        <v>8219</v>
      </c>
      <c r="B2070">
        <v>23</v>
      </c>
    </row>
    <row r="2071" spans="1:2">
      <c r="A2071" t="s">
        <v>8219</v>
      </c>
      <c r="B2071">
        <v>126</v>
      </c>
    </row>
    <row r="2072" spans="1:2">
      <c r="A2072" t="s">
        <v>8219</v>
      </c>
      <c r="B2072">
        <v>6</v>
      </c>
    </row>
    <row r="2073" spans="1:2">
      <c r="A2073" t="s">
        <v>8219</v>
      </c>
      <c r="B2073">
        <v>25</v>
      </c>
    </row>
    <row r="2074" spans="1:2">
      <c r="A2074" t="s">
        <v>8219</v>
      </c>
      <c r="B2074">
        <v>39</v>
      </c>
    </row>
    <row r="2075" spans="1:2">
      <c r="A2075" t="s">
        <v>8219</v>
      </c>
      <c r="B2075">
        <v>62</v>
      </c>
    </row>
    <row r="2076" spans="1:2">
      <c r="A2076" t="s">
        <v>8219</v>
      </c>
      <c r="B2076">
        <v>31</v>
      </c>
    </row>
    <row r="2077" spans="1:2">
      <c r="A2077" t="s">
        <v>8219</v>
      </c>
      <c r="B2077">
        <v>274</v>
      </c>
    </row>
    <row r="2078" spans="1:2">
      <c r="A2078" t="s">
        <v>8219</v>
      </c>
      <c r="B2078">
        <v>17</v>
      </c>
    </row>
    <row r="2079" spans="1:2">
      <c r="A2079" t="s">
        <v>8219</v>
      </c>
      <c r="B2079">
        <v>14</v>
      </c>
    </row>
    <row r="2080" spans="1:2">
      <c r="A2080" t="s">
        <v>8219</v>
      </c>
      <c r="B2080">
        <v>60</v>
      </c>
    </row>
    <row r="2081" spans="1:2">
      <c r="A2081" t="s">
        <v>8219</v>
      </c>
      <c r="B2081">
        <v>33</v>
      </c>
    </row>
    <row r="2082" spans="1:2">
      <c r="A2082" t="s">
        <v>8219</v>
      </c>
      <c r="B2082">
        <v>78</v>
      </c>
    </row>
    <row r="2083" spans="1:2">
      <c r="A2083" t="s">
        <v>8219</v>
      </c>
      <c r="B2083">
        <v>30</v>
      </c>
    </row>
    <row r="2084" spans="1:2">
      <c r="A2084" t="s">
        <v>8219</v>
      </c>
      <c r="B2084">
        <v>136</v>
      </c>
    </row>
    <row r="2085" spans="1:2">
      <c r="A2085" t="s">
        <v>8219</v>
      </c>
      <c r="B2085">
        <v>40</v>
      </c>
    </row>
    <row r="2086" spans="1:2">
      <c r="A2086" t="s">
        <v>8219</v>
      </c>
      <c r="B2086">
        <v>18</v>
      </c>
    </row>
    <row r="2087" spans="1:2">
      <c r="A2087" t="s">
        <v>8219</v>
      </c>
      <c r="B2087">
        <v>39</v>
      </c>
    </row>
    <row r="2088" spans="1:2">
      <c r="A2088" t="s">
        <v>8219</v>
      </c>
      <c r="B2088">
        <v>21</v>
      </c>
    </row>
    <row r="2089" spans="1:2">
      <c r="A2089" t="s">
        <v>8219</v>
      </c>
      <c r="B2089">
        <v>30</v>
      </c>
    </row>
    <row r="2090" spans="1:2">
      <c r="A2090" t="s">
        <v>8219</v>
      </c>
      <c r="B2090">
        <v>27</v>
      </c>
    </row>
    <row r="2091" spans="1:2">
      <c r="A2091" t="s">
        <v>8219</v>
      </c>
      <c r="B2091">
        <v>35</v>
      </c>
    </row>
    <row r="2092" spans="1:2">
      <c r="A2092" t="s">
        <v>8219</v>
      </c>
      <c r="B2092">
        <v>13</v>
      </c>
    </row>
    <row r="2093" spans="1:2">
      <c r="A2093" t="s">
        <v>8219</v>
      </c>
      <c r="B2093">
        <v>23</v>
      </c>
    </row>
    <row r="2094" spans="1:2">
      <c r="A2094" t="s">
        <v>8219</v>
      </c>
      <c r="B2094">
        <v>39</v>
      </c>
    </row>
    <row r="2095" spans="1:2">
      <c r="A2095" t="s">
        <v>8219</v>
      </c>
      <c r="B2095">
        <v>35</v>
      </c>
    </row>
    <row r="2096" spans="1:2">
      <c r="A2096" t="s">
        <v>8219</v>
      </c>
      <c r="B2096">
        <v>27</v>
      </c>
    </row>
    <row r="2097" spans="1:2">
      <c r="A2097" t="s">
        <v>8219</v>
      </c>
      <c r="B2097">
        <v>21</v>
      </c>
    </row>
    <row r="2098" spans="1:2">
      <c r="A2098" t="s">
        <v>8219</v>
      </c>
      <c r="B2098">
        <v>104</v>
      </c>
    </row>
    <row r="2099" spans="1:2">
      <c r="A2099" t="s">
        <v>8219</v>
      </c>
      <c r="B2099">
        <v>19</v>
      </c>
    </row>
    <row r="2100" spans="1:2">
      <c r="A2100" t="s">
        <v>8219</v>
      </c>
      <c r="B2100">
        <v>97</v>
      </c>
    </row>
    <row r="2101" spans="1:2">
      <c r="A2101" t="s">
        <v>8219</v>
      </c>
      <c r="B2101">
        <v>27</v>
      </c>
    </row>
    <row r="2102" spans="1:2">
      <c r="A2102" t="s">
        <v>8219</v>
      </c>
      <c r="B2102">
        <v>24</v>
      </c>
    </row>
    <row r="2103" spans="1:2">
      <c r="A2103" t="s">
        <v>8219</v>
      </c>
      <c r="B2103">
        <v>13</v>
      </c>
    </row>
    <row r="2104" spans="1:2">
      <c r="A2104" t="s">
        <v>8219</v>
      </c>
      <c r="B2104">
        <v>46</v>
      </c>
    </row>
    <row r="2105" spans="1:2">
      <c r="A2105" t="s">
        <v>8219</v>
      </c>
      <c r="B2105">
        <v>4</v>
      </c>
    </row>
    <row r="2106" spans="1:2">
      <c r="A2106" t="s">
        <v>8219</v>
      </c>
      <c r="B2106">
        <v>40</v>
      </c>
    </row>
    <row r="2107" spans="1:2">
      <c r="A2107" t="s">
        <v>8219</v>
      </c>
      <c r="B2107">
        <v>44</v>
      </c>
    </row>
    <row r="2108" spans="1:2">
      <c r="A2108" t="s">
        <v>8219</v>
      </c>
      <c r="B2108">
        <v>35</v>
      </c>
    </row>
    <row r="2109" spans="1:2">
      <c r="A2109" t="s">
        <v>8219</v>
      </c>
      <c r="B2109">
        <v>63</v>
      </c>
    </row>
    <row r="2110" spans="1:2">
      <c r="A2110" t="s">
        <v>8219</v>
      </c>
      <c r="B2110">
        <v>89</v>
      </c>
    </row>
    <row r="2111" spans="1:2">
      <c r="A2111" t="s">
        <v>8219</v>
      </c>
      <c r="B2111">
        <v>15</v>
      </c>
    </row>
    <row r="2112" spans="1:2">
      <c r="A2112" t="s">
        <v>8219</v>
      </c>
      <c r="B2112">
        <v>46</v>
      </c>
    </row>
    <row r="2113" spans="1:2">
      <c r="A2113" t="s">
        <v>8219</v>
      </c>
      <c r="B2113">
        <v>33</v>
      </c>
    </row>
    <row r="2114" spans="1:2">
      <c r="A2114" t="s">
        <v>8219</v>
      </c>
      <c r="B2114">
        <v>52</v>
      </c>
    </row>
    <row r="2115" spans="1:2">
      <c r="A2115" t="s">
        <v>8219</v>
      </c>
      <c r="B2115">
        <v>7</v>
      </c>
    </row>
    <row r="2116" spans="1:2">
      <c r="A2116" t="s">
        <v>8219</v>
      </c>
      <c r="B2116">
        <v>28</v>
      </c>
    </row>
    <row r="2117" spans="1:2">
      <c r="A2117" t="s">
        <v>8219</v>
      </c>
      <c r="B2117">
        <v>11</v>
      </c>
    </row>
    <row r="2118" spans="1:2">
      <c r="A2118" t="s">
        <v>8219</v>
      </c>
      <c r="B2118">
        <v>15</v>
      </c>
    </row>
    <row r="2119" spans="1:2">
      <c r="A2119" t="s">
        <v>8219</v>
      </c>
      <c r="B2119">
        <v>30</v>
      </c>
    </row>
    <row r="2120" spans="1:2">
      <c r="A2120" t="s">
        <v>8219</v>
      </c>
      <c r="B2120">
        <v>27</v>
      </c>
    </row>
    <row r="2121" spans="1:2">
      <c r="A2121" t="s">
        <v>8219</v>
      </c>
      <c r="B2121">
        <v>28</v>
      </c>
    </row>
    <row r="2122" spans="1:2">
      <c r="A2122" t="s">
        <v>8219</v>
      </c>
      <c r="B2122">
        <v>17</v>
      </c>
    </row>
    <row r="2123" spans="1:2">
      <c r="A2123" t="s">
        <v>8219</v>
      </c>
      <c r="B2123">
        <v>50</v>
      </c>
    </row>
    <row r="2124" spans="1:2">
      <c r="A2124" t="s">
        <v>8219</v>
      </c>
      <c r="B2124">
        <v>26</v>
      </c>
    </row>
    <row r="2125" spans="1:2">
      <c r="A2125" t="s">
        <v>8219</v>
      </c>
      <c r="B2125">
        <v>88</v>
      </c>
    </row>
    <row r="2126" spans="1:2">
      <c r="A2126" t="s">
        <v>8219</v>
      </c>
      <c r="B2126">
        <v>91</v>
      </c>
    </row>
    <row r="2127" spans="1:2">
      <c r="A2127" t="s">
        <v>8219</v>
      </c>
      <c r="B2127">
        <v>3</v>
      </c>
    </row>
    <row r="2128" spans="1:2">
      <c r="A2128" t="s">
        <v>8219</v>
      </c>
      <c r="B2128">
        <v>28</v>
      </c>
    </row>
    <row r="2129" spans="1:2">
      <c r="A2129" t="s">
        <v>8219</v>
      </c>
      <c r="B2129">
        <v>77</v>
      </c>
    </row>
    <row r="2130" spans="1:2">
      <c r="A2130" t="s">
        <v>8219</v>
      </c>
      <c r="B2130">
        <v>27</v>
      </c>
    </row>
    <row r="2131" spans="1:2">
      <c r="A2131" t="s">
        <v>8219</v>
      </c>
      <c r="B2131">
        <v>107</v>
      </c>
    </row>
    <row r="2132" spans="1:2">
      <c r="A2132" t="s">
        <v>8219</v>
      </c>
      <c r="B2132">
        <v>96</v>
      </c>
    </row>
    <row r="2133" spans="1:2">
      <c r="A2133" t="s">
        <v>8219</v>
      </c>
      <c r="B2133">
        <v>56</v>
      </c>
    </row>
    <row r="2134" spans="1:2">
      <c r="A2134" t="s">
        <v>8219</v>
      </c>
      <c r="B2134">
        <v>58</v>
      </c>
    </row>
    <row r="2135" spans="1:2">
      <c r="A2135" t="s">
        <v>8219</v>
      </c>
      <c r="B2135">
        <v>15</v>
      </c>
    </row>
    <row r="2136" spans="1:2">
      <c r="A2136" t="s">
        <v>8219</v>
      </c>
      <c r="B2136">
        <v>20</v>
      </c>
    </row>
    <row r="2137" spans="1:2">
      <c r="A2137" t="s">
        <v>8219</v>
      </c>
      <c r="B2137">
        <v>38</v>
      </c>
    </row>
    <row r="2138" spans="1:2">
      <c r="A2138" t="s">
        <v>8219</v>
      </c>
      <c r="B2138">
        <v>33</v>
      </c>
    </row>
    <row r="2139" spans="1:2">
      <c r="A2139" t="s">
        <v>8219</v>
      </c>
      <c r="B2139">
        <v>57</v>
      </c>
    </row>
    <row r="2140" spans="1:2">
      <c r="A2140" t="s">
        <v>8219</v>
      </c>
      <c r="B2140">
        <v>25</v>
      </c>
    </row>
    <row r="2141" spans="1:2">
      <c r="A2141" t="s">
        <v>8219</v>
      </c>
      <c r="B2141">
        <v>14</v>
      </c>
    </row>
    <row r="2142" spans="1:2">
      <c r="A2142" t="s">
        <v>8219</v>
      </c>
      <c r="B2142">
        <v>94</v>
      </c>
    </row>
    <row r="2143" spans="1:2">
      <c r="A2143" t="s">
        <v>8219</v>
      </c>
      <c r="B2143">
        <v>59</v>
      </c>
    </row>
    <row r="2144" spans="1:2">
      <c r="A2144" t="s">
        <v>8219</v>
      </c>
      <c r="B2144">
        <v>36</v>
      </c>
    </row>
    <row r="2145" spans="1:2">
      <c r="A2145" t="s">
        <v>8219</v>
      </c>
      <c r="B2145">
        <v>115</v>
      </c>
    </row>
    <row r="2146" spans="1:2">
      <c r="A2146" t="s">
        <v>8219</v>
      </c>
      <c r="B2146">
        <v>30</v>
      </c>
    </row>
    <row r="2147" spans="1:2">
      <c r="A2147" t="s">
        <v>8219</v>
      </c>
      <c r="B2147">
        <v>52</v>
      </c>
    </row>
    <row r="2148" spans="1:2">
      <c r="A2148" t="s">
        <v>8219</v>
      </c>
      <c r="B2148">
        <v>27</v>
      </c>
    </row>
    <row r="2149" spans="1:2">
      <c r="A2149" t="s">
        <v>8219</v>
      </c>
      <c r="B2149">
        <v>24</v>
      </c>
    </row>
    <row r="2150" spans="1:2">
      <c r="A2150" t="s">
        <v>8219</v>
      </c>
      <c r="B2150">
        <v>10</v>
      </c>
    </row>
    <row r="2151" spans="1:2">
      <c r="A2151" t="s">
        <v>8219</v>
      </c>
      <c r="B2151">
        <v>30</v>
      </c>
    </row>
    <row r="2152" spans="1:2">
      <c r="A2152" t="s">
        <v>8219</v>
      </c>
      <c r="B2152">
        <v>71</v>
      </c>
    </row>
    <row r="2153" spans="1:2">
      <c r="A2153" t="s">
        <v>8219</v>
      </c>
      <c r="B2153">
        <v>10</v>
      </c>
    </row>
    <row r="2154" spans="1:2">
      <c r="A2154" t="s">
        <v>8219</v>
      </c>
      <c r="B2154">
        <v>24</v>
      </c>
    </row>
    <row r="2155" spans="1:2">
      <c r="A2155" t="s">
        <v>8219</v>
      </c>
      <c r="B2155">
        <v>38</v>
      </c>
    </row>
    <row r="2156" spans="1:2">
      <c r="A2156" t="s">
        <v>8219</v>
      </c>
      <c r="B2156">
        <v>26</v>
      </c>
    </row>
    <row r="2157" spans="1:2">
      <c r="A2157" t="s">
        <v>8219</v>
      </c>
      <c r="B2157">
        <v>19</v>
      </c>
    </row>
    <row r="2158" spans="1:2">
      <c r="A2158" t="s">
        <v>8219</v>
      </c>
      <c r="B2158">
        <v>11</v>
      </c>
    </row>
    <row r="2159" spans="1:2">
      <c r="A2159" t="s">
        <v>8219</v>
      </c>
      <c r="B2159">
        <v>27</v>
      </c>
    </row>
    <row r="2160" spans="1:2">
      <c r="A2160" t="s">
        <v>8219</v>
      </c>
      <c r="B2160">
        <v>34</v>
      </c>
    </row>
    <row r="2161" spans="1:2">
      <c r="A2161" t="s">
        <v>8219</v>
      </c>
      <c r="B2161">
        <v>20</v>
      </c>
    </row>
    <row r="2162" spans="1:2">
      <c r="A2162" t="s">
        <v>8219</v>
      </c>
      <c r="B2162">
        <v>37</v>
      </c>
    </row>
    <row r="2163" spans="1:2">
      <c r="A2163" t="s">
        <v>8219</v>
      </c>
      <c r="B2163">
        <v>20</v>
      </c>
    </row>
    <row r="2164" spans="1:2">
      <c r="A2164" t="s">
        <v>8219</v>
      </c>
      <c r="B2164">
        <v>10</v>
      </c>
    </row>
    <row r="2165" spans="1:2">
      <c r="A2165" t="s">
        <v>8219</v>
      </c>
      <c r="B2165">
        <v>26</v>
      </c>
    </row>
    <row r="2166" spans="1:2">
      <c r="A2166" t="s">
        <v>8219</v>
      </c>
      <c r="B2166">
        <v>20</v>
      </c>
    </row>
    <row r="2167" spans="1:2">
      <c r="A2167" t="s">
        <v>8219</v>
      </c>
      <c r="B2167">
        <v>46</v>
      </c>
    </row>
    <row r="2168" spans="1:2">
      <c r="A2168" t="s">
        <v>8219</v>
      </c>
      <c r="B2168">
        <v>76</v>
      </c>
    </row>
    <row r="2169" spans="1:2">
      <c r="A2169" t="s">
        <v>8219</v>
      </c>
      <c r="B2169">
        <v>41</v>
      </c>
    </row>
    <row r="2170" spans="1:2">
      <c r="A2170" t="s">
        <v>8219</v>
      </c>
      <c r="B2170">
        <v>7</v>
      </c>
    </row>
    <row r="2171" spans="1:2">
      <c r="A2171" t="s">
        <v>8219</v>
      </c>
      <c r="B2171">
        <v>49</v>
      </c>
    </row>
    <row r="2172" spans="1:2">
      <c r="A2172" t="s">
        <v>8219</v>
      </c>
      <c r="B2172">
        <v>26</v>
      </c>
    </row>
    <row r="2173" spans="1:2">
      <c r="A2173" t="s">
        <v>8219</v>
      </c>
      <c r="B2173">
        <v>65</v>
      </c>
    </row>
    <row r="2174" spans="1:2">
      <c r="A2174" t="s">
        <v>8219</v>
      </c>
      <c r="B2174">
        <v>28</v>
      </c>
    </row>
    <row r="2175" spans="1:2">
      <c r="A2175" t="s">
        <v>8219</v>
      </c>
      <c r="B2175">
        <v>8</v>
      </c>
    </row>
    <row r="2176" spans="1:2">
      <c r="A2176" t="s">
        <v>8219</v>
      </c>
      <c r="B2176">
        <v>3</v>
      </c>
    </row>
    <row r="2177" spans="1:2">
      <c r="A2177" t="s">
        <v>8219</v>
      </c>
      <c r="B2177">
        <v>9</v>
      </c>
    </row>
    <row r="2178" spans="1:2">
      <c r="A2178" t="s">
        <v>8219</v>
      </c>
      <c r="B2178">
        <v>9</v>
      </c>
    </row>
    <row r="2179" spans="1:2">
      <c r="A2179" t="s">
        <v>8219</v>
      </c>
      <c r="B2179">
        <v>20</v>
      </c>
    </row>
    <row r="2180" spans="1:2">
      <c r="A2180" t="s">
        <v>8219</v>
      </c>
      <c r="B2180">
        <v>57</v>
      </c>
    </row>
    <row r="2181" spans="1:2">
      <c r="A2181" t="s">
        <v>8219</v>
      </c>
      <c r="B2181">
        <v>8</v>
      </c>
    </row>
    <row r="2182" spans="1:2">
      <c r="A2182" t="s">
        <v>8219</v>
      </c>
      <c r="B2182">
        <v>14</v>
      </c>
    </row>
    <row r="2183" spans="1:2">
      <c r="A2183" t="s">
        <v>8219</v>
      </c>
      <c r="B2183">
        <v>17</v>
      </c>
    </row>
    <row r="2184" spans="1:2">
      <c r="A2184" t="s">
        <v>8219</v>
      </c>
      <c r="B2184">
        <v>100</v>
      </c>
    </row>
    <row r="2185" spans="1:2">
      <c r="A2185" t="s">
        <v>8219</v>
      </c>
      <c r="B2185">
        <v>32</v>
      </c>
    </row>
    <row r="2186" spans="1:2">
      <c r="A2186" t="s">
        <v>8219</v>
      </c>
      <c r="B2186">
        <v>3</v>
      </c>
    </row>
  </sheetData>
  <autoFilter ref="D1:E1531" xr:uid="{943F1402-4216-415F-8870-4873A6058F01}">
    <sortState xmlns:xlrd2="http://schemas.microsoft.com/office/spreadsheetml/2017/richdata2" ref="D2:E1531">
      <sortCondition descending="1" ref="E1:E1531"/>
    </sortState>
  </autoFilter>
  <conditionalFormatting sqref="A2:A2186">
    <cfRule type="containsText" dxfId="7" priority="5" operator="containsText" text="successful">
      <formula>NOT(ISERROR(SEARCH("successful",A2)))</formula>
    </cfRule>
    <cfRule type="containsText" dxfId="6" priority="6" operator="containsText" text="canceled">
      <formula>NOT(ISERROR(SEARCH("canceled",A2)))</formula>
    </cfRule>
    <cfRule type="containsText" dxfId="5" priority="7" operator="containsText" text="live">
      <formula>NOT(ISERROR(SEARCH("live",A2)))</formula>
    </cfRule>
    <cfRule type="containsText" dxfId="4" priority="8" operator="containsText" text="failed">
      <formula>NOT(ISERROR(SEARCH("failed",A2)))</formula>
    </cfRule>
  </conditionalFormatting>
  <conditionalFormatting sqref="D2:E1531">
    <cfRule type="containsText" dxfId="3" priority="1" operator="containsText" text="successful">
      <formula>NOT(ISERROR(SEARCH("successful",D2)))</formula>
    </cfRule>
    <cfRule type="containsText" dxfId="2" priority="2" operator="containsText" text="canceled">
      <formula>NOT(ISERROR(SEARCH("canceled",D2)))</formula>
    </cfRule>
    <cfRule type="containsText" dxfId="1" priority="3" operator="containsText" text="live">
      <formula>NOT(ISERROR(SEARCH("live",D2)))</formula>
    </cfRule>
    <cfRule type="containsText" dxfId="0" priority="4" operator="containsText" text="failed">
      <formula>NOT(ISERROR(SEARCH("failed",D2)))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Data</vt:lpstr>
      <vt:lpstr>Category Pivot</vt:lpstr>
      <vt:lpstr>Sub Cat Pivot</vt:lpstr>
      <vt:lpstr>Date Pivot</vt:lpstr>
      <vt:lpstr>Bonus</vt:lpstr>
      <vt:lpstr>Bonus Analysis</vt:lpstr>
      <vt:lpstr>failbac</vt:lpstr>
      <vt:lpstr>goal</vt:lpstr>
      <vt:lpstr>state</vt:lpstr>
      <vt:lpstr>sucbac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Luis Romano</cp:lastModifiedBy>
  <dcterms:created xsi:type="dcterms:W3CDTF">2017-04-20T15:17:24Z</dcterms:created>
  <dcterms:modified xsi:type="dcterms:W3CDTF">2021-03-22T01:01:48Z</dcterms:modified>
</cp:coreProperties>
</file>