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4" i="2" l="1"/>
  <c r="E10" i="2"/>
  <c r="E9" i="2"/>
  <c r="E8" i="2"/>
  <c r="E7" i="2"/>
  <c r="B10" i="2"/>
  <c r="B9" i="2"/>
  <c r="B8" i="2"/>
  <c r="B7" i="2"/>
  <c r="B19" i="1"/>
  <c r="A21" i="1"/>
  <c r="I5" i="1"/>
  <c r="N1" i="1" s="1"/>
  <c r="N2" i="1" s="1"/>
  <c r="L17" i="1"/>
  <c r="L16" i="1"/>
  <c r="L15" i="1"/>
  <c r="G16" i="1"/>
  <c r="B15" i="2" l="1"/>
  <c r="B16" i="2" s="1"/>
  <c r="A20" i="1"/>
  <c r="L4" i="1"/>
  <c r="B5" i="1" s="1"/>
  <c r="L3" i="1"/>
  <c r="B4" i="1" s="1"/>
  <c r="B8" i="1"/>
  <c r="B7" i="1"/>
  <c r="B18" i="2" l="1"/>
  <c r="B19" i="2"/>
  <c r="D13" i="1"/>
  <c r="B13" i="1"/>
  <c r="B12" i="1"/>
  <c r="B14" i="1"/>
  <c r="G13" i="1" s="1"/>
  <c r="G14" i="1" s="1"/>
  <c r="D14" i="1"/>
  <c r="B15" i="1"/>
  <c r="B18" i="1" s="1"/>
  <c r="D15" i="1"/>
  <c r="D12" i="1"/>
  <c r="D18" i="1" l="1"/>
  <c r="G17" i="1"/>
  <c r="G18" i="1" s="1"/>
  <c r="G19" i="1" s="1"/>
  <c r="B17" i="1"/>
  <c r="B27" i="1" s="1"/>
  <c r="D17" i="1"/>
  <c r="D19" i="1" l="1"/>
  <c r="B25" i="1"/>
  <c r="D25" i="1"/>
  <c r="B24" i="1"/>
  <c r="D24" i="1"/>
  <c r="B26" i="1"/>
  <c r="B38" i="1" s="1"/>
  <c r="D27" i="1"/>
  <c r="D26" i="1"/>
  <c r="B32" i="1" l="1"/>
  <c r="B31" i="1"/>
  <c r="B33" i="1" l="1"/>
  <c r="B35" i="1" s="1"/>
  <c r="B39" i="1" s="1"/>
  <c r="B40" i="1" l="1"/>
  <c r="K6" i="1"/>
</calcChain>
</file>

<file path=xl/sharedStrings.xml><?xml version="1.0" encoding="utf-8"?>
<sst xmlns="http://schemas.openxmlformats.org/spreadsheetml/2006/main" count="97" uniqueCount="56">
  <si>
    <t>x1</t>
  </si>
  <si>
    <t>y1</t>
  </si>
  <si>
    <t>x2</t>
  </si>
  <si>
    <t>y2</t>
  </si>
  <si>
    <t>line 1</t>
  </si>
  <si>
    <t>line 2</t>
  </si>
  <si>
    <t>x offset</t>
  </si>
  <si>
    <t>y offset</t>
  </si>
  <si>
    <t>substep 1</t>
  </si>
  <si>
    <t>dx</t>
  </si>
  <si>
    <t>dy</t>
  </si>
  <si>
    <t>angle</t>
  </si>
  <si>
    <t>remove offset</t>
  </si>
  <si>
    <t>substep 2</t>
  </si>
  <si>
    <t>rotate</t>
  </si>
  <si>
    <t>x1r</t>
  </si>
  <si>
    <t>y1r</t>
  </si>
  <si>
    <t>x2r</t>
  </si>
  <si>
    <t>y2r</t>
  </si>
  <si>
    <t>substep 3</t>
  </si>
  <si>
    <t>solve for 0</t>
  </si>
  <si>
    <t>x</t>
  </si>
  <si>
    <t>y</t>
  </si>
  <si>
    <t>slope</t>
  </si>
  <si>
    <t>substep 4</t>
  </si>
  <si>
    <t>if less then length of line 1 = true</t>
  </si>
  <si>
    <t>line 1 length</t>
  </si>
  <si>
    <t>intercept</t>
  </si>
  <si>
    <t>is intercept</t>
  </si>
  <si>
    <t>remove slope</t>
  </si>
  <si>
    <t>x3</t>
  </si>
  <si>
    <t>y3</t>
  </si>
  <si>
    <t>x4</t>
  </si>
  <si>
    <t>y4</t>
  </si>
  <si>
    <t>length</t>
  </si>
  <si>
    <t>length1</t>
  </si>
  <si>
    <t>length2</t>
  </si>
  <si>
    <t>cos angle</t>
  </si>
  <si>
    <t>n1</t>
  </si>
  <si>
    <t>n2</t>
  </si>
  <si>
    <t>lineLength</t>
  </si>
  <si>
    <t>search angle</t>
  </si>
  <si>
    <t>multi</t>
  </si>
  <si>
    <t>radians</t>
  </si>
  <si>
    <t>degrees</t>
  </si>
  <si>
    <t>vx1</t>
  </si>
  <si>
    <t>vy1</t>
  </si>
  <si>
    <t>vx1dot</t>
  </si>
  <si>
    <t>vy1dot</t>
  </si>
  <si>
    <t>vx2</t>
  </si>
  <si>
    <t>vy2</t>
  </si>
  <si>
    <t>vx2dot</t>
  </si>
  <si>
    <t>vy2dot</t>
  </si>
  <si>
    <t>num</t>
  </si>
  <si>
    <t>den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</si>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</sst>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line 2 </c:v>
          </c:tx>
          <c:xVal>
            <c:numRef>
              <c:f>(Sheet1!$D$2,Sheet1!$D$4)</c:f>
              <c:numCache>
                <c:formatCode>General</c:formatCode>
                <c:ptCount val="2"/>
                <c:pt idx="0">
                  <c:v>20</c:v>
                </c:pt>
                <c:pt idx="1">
                  <c:v>250</c:v>
                </c:pt>
              </c:numCache>
            </c:numRef>
          </c:xVal>
          <c:yVal>
            <c:numRef>
              <c:f>(Sheet1!$D$3,Sheet1!$D$5)</c:f>
              <c:numCache>
                <c:formatCode>General</c:formatCode>
                <c:ptCount val="2"/>
                <c:pt idx="0">
                  <c:v>375</c:v>
                </c:pt>
                <c:pt idx="1">
                  <c:v>375</c:v>
                </c:pt>
              </c:numCache>
            </c:numRef>
          </c:yVal>
          <c:smooth val="0"/>
        </c:ser>
        <c:ser>
          <c:idx val="0"/>
          <c:order val="1"/>
          <c:tx>
            <c:v>line1</c:v>
          </c:tx>
          <c:xVal>
            <c:numRef>
              <c:f>(Sheet1!$B$2,Sheet1!$B$4)</c:f>
              <c:numCache>
                <c:formatCode>General</c:formatCode>
                <c:ptCount val="2"/>
                <c:pt idx="0">
                  <c:v>30</c:v>
                </c:pt>
                <c:pt idx="1">
                  <c:v>-3.2917469237713917</c:v>
                </c:pt>
              </c:numCache>
            </c:numRef>
          </c:xVal>
          <c:yVal>
            <c:numRef>
              <c:f>(Sheet1!$B$3,Sheet1!$B$5)</c:f>
              <c:numCache>
                <c:formatCode>General</c:formatCode>
                <c:ptCount val="2"/>
                <c:pt idx="0">
                  <c:v>325</c:v>
                </c:pt>
                <c:pt idx="1">
                  <c:v>397.74379414605454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11488"/>
        <c:axId val="164113024"/>
      </c:scatterChart>
      <c:valAx>
        <c:axId val="16411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113024"/>
        <c:crosses val="autoZero"/>
        <c:crossBetween val="midCat"/>
      </c:valAx>
      <c:valAx>
        <c:axId val="16411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111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line 2 </c:v>
          </c:tx>
          <c:xVal>
            <c:numRef>
              <c:f>(Sheet1!$D$12,Sheet1!$D$14)</c:f>
              <c:numCache>
                <c:formatCode>General</c:formatCode>
                <c:ptCount val="2"/>
                <c:pt idx="0">
                  <c:v>-10</c:v>
                </c:pt>
                <c:pt idx="1">
                  <c:v>220</c:v>
                </c:pt>
              </c:numCache>
            </c:numRef>
          </c:xVal>
          <c:yVal>
            <c:numRef>
              <c:f>(Sheet1!$D$13,Sheet1!$D$15)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yVal>
          <c:smooth val="0"/>
        </c:ser>
        <c:ser>
          <c:idx val="0"/>
          <c:order val="1"/>
          <c:tx>
            <c:v>line1</c:v>
          </c:tx>
          <c:xVal>
            <c:numRef>
              <c:f>(Sheet1!$B$12,Sheet1!$B$14)</c:f>
              <c:numCache>
                <c:formatCode>General</c:formatCode>
                <c:ptCount val="2"/>
                <c:pt idx="0">
                  <c:v>0</c:v>
                </c:pt>
                <c:pt idx="1">
                  <c:v>-33.291746923771392</c:v>
                </c:pt>
              </c:numCache>
            </c:numRef>
          </c:xVal>
          <c:yVal>
            <c:numRef>
              <c:f>(Sheet1!$B$13,Sheet1!$B$15)</c:f>
              <c:numCache>
                <c:formatCode>General</c:formatCode>
                <c:ptCount val="2"/>
                <c:pt idx="0">
                  <c:v>0</c:v>
                </c:pt>
                <c:pt idx="1">
                  <c:v>72.74379414605454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29792"/>
        <c:axId val="164147968"/>
      </c:scatterChart>
      <c:valAx>
        <c:axId val="16412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147968"/>
        <c:crosses val="autoZero"/>
        <c:crossBetween val="midCat"/>
      </c:valAx>
      <c:valAx>
        <c:axId val="16414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129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line 2 </c:v>
          </c:tx>
          <c:xVal>
            <c:numRef>
              <c:f>(Sheet1!$D$24,Sheet1!$D$26)</c:f>
              <c:numCache>
                <c:formatCode>General</c:formatCode>
                <c:ptCount val="2"/>
                <c:pt idx="0">
                  <c:v>-49.626339706755502</c:v>
                </c:pt>
                <c:pt idx="1">
                  <c:v>46.087432699087273</c:v>
                </c:pt>
              </c:numCache>
            </c:numRef>
          </c:xVal>
          <c:yVal>
            <c:numRef>
              <c:f>(Sheet1!$D$25,Sheet1!$D$27)</c:f>
              <c:numCache>
                <c:formatCode>General</c:formatCode>
                <c:ptCount val="2"/>
                <c:pt idx="0">
                  <c:v>11.714367559100308</c:v>
                </c:pt>
                <c:pt idx="1">
                  <c:v>220.85277572900708</c:v>
                </c:pt>
              </c:numCache>
            </c:numRef>
          </c:yVal>
          <c:smooth val="0"/>
        </c:ser>
        <c:ser>
          <c:idx val="0"/>
          <c:order val="1"/>
          <c:tx>
            <c:v>line1</c:v>
          </c:tx>
          <c:xVal>
            <c:numRef>
              <c:f>(Sheet1!$B$24,Sheet1!$B$26)</c:f>
              <c:numCache>
                <c:formatCode>General</c:formatCode>
                <c:ptCount val="2"/>
                <c:pt idx="0">
                  <c:v>0</c:v>
                </c:pt>
                <c:pt idx="1">
                  <c:v>-80</c:v>
                </c:pt>
              </c:numCache>
            </c:numRef>
          </c:xVal>
          <c:yVal>
            <c:numRef>
              <c:f>(Sheet1!$B$25,Sheet1!$B$27)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02016"/>
        <c:axId val="164903552"/>
      </c:scatterChart>
      <c:valAx>
        <c:axId val="16490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903552"/>
        <c:crosses val="autoZero"/>
        <c:crossBetween val="midCat"/>
      </c:valAx>
      <c:valAx>
        <c:axId val="16490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902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line1</c:v>
          </c:tx>
          <c:marker>
            <c:symbol val="none"/>
          </c:marker>
          <c:xVal>
            <c:numRef>
              <c:f>(Sheet2!$B$2,Sheet2!$B$4)</c:f>
              <c:numCache>
                <c:formatCode>General</c:formatCode>
                <c:ptCount val="2"/>
                <c:pt idx="0">
                  <c:v>10</c:v>
                </c:pt>
                <c:pt idx="1">
                  <c:v>40</c:v>
                </c:pt>
              </c:numCache>
            </c:numRef>
          </c:xVal>
          <c:yVal>
            <c:numRef>
              <c:f>(Sheet2!$B$3,Sheet2!$B$5)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yVal>
          <c:smooth val="0"/>
        </c:ser>
        <c:ser>
          <c:idx val="1"/>
          <c:order val="1"/>
          <c:tx>
            <c:v>line 2</c:v>
          </c:tx>
          <c:marker>
            <c:symbol val="none"/>
          </c:marker>
          <c:xVal>
            <c:numRef>
              <c:f>(Sheet2!$E$2,Sheet2!$E$4)</c:f>
              <c:numCache>
                <c:formatCode>General</c:formatCode>
                <c:ptCount val="2"/>
                <c:pt idx="0">
                  <c:v>10</c:v>
                </c:pt>
                <c:pt idx="1">
                  <c:v>30</c:v>
                </c:pt>
              </c:numCache>
            </c:numRef>
          </c:xVal>
          <c:yVal>
            <c:numRef>
              <c:f>(Sheet2!$E$3,Sheet2!$E$5)</c:f>
              <c:numCache>
                <c:formatCode>General</c:formatCode>
                <c:ptCount val="2"/>
                <c:pt idx="0">
                  <c:v>10</c:v>
                </c:pt>
                <c:pt idx="1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28640"/>
        <c:axId val="150777216"/>
      </c:scatterChart>
      <c:valAx>
        <c:axId val="6892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777216"/>
        <c:crosses val="autoZero"/>
        <c:crossBetween val="midCat"/>
      </c:valAx>
      <c:valAx>
        <c:axId val="15077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928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581025</xdr:colOff>
      <xdr:row>0</xdr:row>
      <xdr:rowOff>0</xdr:rowOff>
    </xdr:from>
    <xdr:to>
      <xdr:col>22</xdr:col>
      <xdr:colOff>295275</xdr:colOff>
      <xdr:row>8</xdr:row>
      <xdr:rowOff>1314451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361950</xdr:colOff>
      <xdr:row>8</xdr:row>
      <xdr:rowOff>1343025</xdr:rowOff>
    </xdr:from>
    <xdr:to>
      <xdr:col>22</xdr:col>
      <xdr:colOff>76200</xdr:colOff>
      <xdr:row>24</xdr:row>
      <xdr:rowOff>161926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457199</xdr:colOff>
      <xdr:row>25</xdr:row>
      <xdr:rowOff>152400</xdr:rowOff>
    </xdr:from>
    <xdr:to>
      <xdr:col>24</xdr:col>
      <xdr:colOff>123824</xdr:colOff>
      <xdr:row>41</xdr:row>
      <xdr:rowOff>133351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47625</xdr:rowOff>
    </xdr:from>
    <xdr:to>
      <xdr:col>16</xdr:col>
      <xdr:colOff>533400</xdr:colOff>
      <xdr:row>26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D5" sqref="A1:D5"/>
    </sheetView>
  </sheetViews>
  <sheetFormatPr defaultRowHeight="15" x14ac:dyDescent="0.25"/>
  <cols>
    <col min="1" max="1" width="12" bestFit="1" customWidth="1"/>
    <col min="2" max="2" width="9.140625" customWidth="1"/>
    <col min="8" max="8" width="12" bestFit="1" customWidth="1"/>
  </cols>
  <sheetData>
    <row r="1" spans="1:14" x14ac:dyDescent="0.25">
      <c r="A1" t="s">
        <v>4</v>
      </c>
      <c r="C1" t="s">
        <v>5</v>
      </c>
      <c r="H1" t="s">
        <v>41</v>
      </c>
      <c r="I1">
        <v>0.5</v>
      </c>
      <c r="M1" t="s">
        <v>43</v>
      </c>
      <c r="N1">
        <f>I5</f>
        <v>2</v>
      </c>
    </row>
    <row r="2" spans="1:14" x14ac:dyDescent="0.25">
      <c r="A2" t="s">
        <v>0</v>
      </c>
      <c r="B2">
        <v>30</v>
      </c>
      <c r="C2" t="s">
        <v>30</v>
      </c>
      <c r="D2">
        <v>20</v>
      </c>
      <c r="H2" t="s">
        <v>42</v>
      </c>
      <c r="I2">
        <v>1</v>
      </c>
      <c r="M2" t="s">
        <v>44</v>
      </c>
      <c r="N2">
        <f>DEGREES(N1)</f>
        <v>114.59155902616465</v>
      </c>
    </row>
    <row r="3" spans="1:14" x14ac:dyDescent="0.25">
      <c r="A3" t="s">
        <v>1</v>
      </c>
      <c r="B3">
        <v>325</v>
      </c>
      <c r="C3" t="s">
        <v>31</v>
      </c>
      <c r="D3">
        <v>375</v>
      </c>
      <c r="K3" t="s">
        <v>2</v>
      </c>
      <c r="L3">
        <f>B2+I7*COS(I5)</f>
        <v>-3.2917469237713917</v>
      </c>
    </row>
    <row r="4" spans="1:14" x14ac:dyDescent="0.25">
      <c r="A4" t="s">
        <v>2</v>
      </c>
      <c r="B4">
        <f>L3</f>
        <v>-3.2917469237713917</v>
      </c>
      <c r="C4" t="s">
        <v>32</v>
      </c>
      <c r="D4">
        <v>250</v>
      </c>
      <c r="H4" t="s">
        <v>11</v>
      </c>
      <c r="I4">
        <v>1.5</v>
      </c>
      <c r="K4" t="s">
        <v>3</v>
      </c>
      <c r="L4">
        <f>B3+I7*SIN(I5)</f>
        <v>397.74379414605454</v>
      </c>
    </row>
    <row r="5" spans="1:14" x14ac:dyDescent="0.25">
      <c r="A5" t="s">
        <v>3</v>
      </c>
      <c r="B5">
        <f>L4</f>
        <v>397.74379414605454</v>
      </c>
      <c r="C5" t="s">
        <v>33</v>
      </c>
      <c r="D5">
        <v>375</v>
      </c>
      <c r="I5">
        <f>I4+I2*I1</f>
        <v>2</v>
      </c>
    </row>
    <row r="6" spans="1:14" x14ac:dyDescent="0.25">
      <c r="K6">
        <f>B39</f>
        <v>-54.98750851473082</v>
      </c>
    </row>
    <row r="7" spans="1:14" x14ac:dyDescent="0.25">
      <c r="A7" t="s">
        <v>6</v>
      </c>
      <c r="B7">
        <f>B2</f>
        <v>30</v>
      </c>
      <c r="H7" t="s">
        <v>34</v>
      </c>
      <c r="I7">
        <v>80</v>
      </c>
    </row>
    <row r="8" spans="1:14" x14ac:dyDescent="0.25">
      <c r="A8" t="s">
        <v>7</v>
      </c>
      <c r="B8">
        <f>B3</f>
        <v>325</v>
      </c>
    </row>
    <row r="9" spans="1:14" ht="106.5" customHeight="1" x14ac:dyDescent="0.25"/>
    <row r="10" spans="1:14" x14ac:dyDescent="0.25">
      <c r="A10" t="s">
        <v>8</v>
      </c>
      <c r="B10" t="s">
        <v>12</v>
      </c>
    </row>
    <row r="11" spans="1:14" x14ac:dyDescent="0.25">
      <c r="A11" t="s">
        <v>4</v>
      </c>
      <c r="C11" t="s">
        <v>5</v>
      </c>
      <c r="G11" t="s">
        <v>21</v>
      </c>
      <c r="H11" t="s">
        <v>22</v>
      </c>
    </row>
    <row r="12" spans="1:14" x14ac:dyDescent="0.25">
      <c r="A12" t="s">
        <v>0</v>
      </c>
      <c r="B12">
        <f>B2-B7</f>
        <v>0</v>
      </c>
      <c r="C12" t="s">
        <v>30</v>
      </c>
      <c r="D12">
        <f>D2-B7</f>
        <v>-10</v>
      </c>
      <c r="F12" t="s">
        <v>38</v>
      </c>
      <c r="G12">
        <v>1</v>
      </c>
      <c r="H12">
        <v>0</v>
      </c>
    </row>
    <row r="13" spans="1:14" x14ac:dyDescent="0.25">
      <c r="A13" t="s">
        <v>1</v>
      </c>
      <c r="B13">
        <f>B3-B8</f>
        <v>0</v>
      </c>
      <c r="C13" t="s">
        <v>31</v>
      </c>
      <c r="D13">
        <f>D3-B8</f>
        <v>50</v>
      </c>
      <c r="F13" t="s">
        <v>39</v>
      </c>
      <c r="G13">
        <f>B14</f>
        <v>-33.291746923771392</v>
      </c>
      <c r="H13">
        <v>0.9</v>
      </c>
      <c r="K13" t="s">
        <v>2</v>
      </c>
      <c r="L13">
        <v>0.7</v>
      </c>
    </row>
    <row r="14" spans="1:14" x14ac:dyDescent="0.25">
      <c r="A14" t="s">
        <v>2</v>
      </c>
      <c r="B14">
        <f>B4-B7</f>
        <v>-33.291746923771392</v>
      </c>
      <c r="C14" t="s">
        <v>32</v>
      </c>
      <c r="D14">
        <f>D4-B7</f>
        <v>220</v>
      </c>
      <c r="G14">
        <f>G13*G12+H13*H12</f>
        <v>-33.291746923771392</v>
      </c>
      <c r="K14" t="s">
        <v>3</v>
      </c>
      <c r="L14">
        <v>0.9</v>
      </c>
    </row>
    <row r="15" spans="1:14" x14ac:dyDescent="0.25">
      <c r="A15" t="s">
        <v>3</v>
      </c>
      <c r="B15">
        <f>B5-B8</f>
        <v>72.74379414605454</v>
      </c>
      <c r="C15" t="s">
        <v>33</v>
      </c>
      <c r="D15">
        <f>D5-B8</f>
        <v>50</v>
      </c>
      <c r="K15" t="s">
        <v>40</v>
      </c>
      <c r="L15">
        <f>SQRT(L14^2+L13^2)</f>
        <v>1.1401754250991381</v>
      </c>
    </row>
    <row r="16" spans="1:14" x14ac:dyDescent="0.25">
      <c r="F16" t="s">
        <v>35</v>
      </c>
      <c r="G16">
        <f>SQRT(G12^2+H12^2)</f>
        <v>1</v>
      </c>
      <c r="K16" t="s">
        <v>11</v>
      </c>
      <c r="L16">
        <f>DEGREES(ACOS(L13/L15))</f>
        <v>52.125016348901809</v>
      </c>
    </row>
    <row r="17" spans="1:12" x14ac:dyDescent="0.25">
      <c r="A17" t="s">
        <v>9</v>
      </c>
      <c r="B17">
        <f>B14-B12</f>
        <v>-33.291746923771392</v>
      </c>
      <c r="C17" t="s">
        <v>9</v>
      </c>
      <c r="D17">
        <f>D14-D12</f>
        <v>230</v>
      </c>
      <c r="F17" t="s">
        <v>36</v>
      </c>
      <c r="G17">
        <f>SQRT(B14^2+B15^2)</f>
        <v>80</v>
      </c>
      <c r="L17">
        <f>RADIANS(L16)</f>
        <v>0.90975315794420997</v>
      </c>
    </row>
    <row r="18" spans="1:12" x14ac:dyDescent="0.25">
      <c r="A18" t="s">
        <v>10</v>
      </c>
      <c r="B18">
        <f>B15-B13</f>
        <v>72.74379414605454</v>
      </c>
      <c r="C18" t="s">
        <v>10</v>
      </c>
      <c r="D18">
        <f>D15-D13</f>
        <v>0</v>
      </c>
      <c r="F18" t="s">
        <v>37</v>
      </c>
      <c r="G18">
        <f>G14/(G17*G16)</f>
        <v>-0.41614683654714241</v>
      </c>
    </row>
    <row r="19" spans="1:12" x14ac:dyDescent="0.25">
      <c r="A19" t="s">
        <v>11</v>
      </c>
      <c r="B19">
        <f>-DEGREES(ATAN((B18/B17)))</f>
        <v>65.408440973835354</v>
      </c>
      <c r="C19" t="s">
        <v>11</v>
      </c>
      <c r="D19">
        <f>DEGREES(ATAN((D18/D17)))</f>
        <v>0</v>
      </c>
      <c r="F19" t="s">
        <v>11</v>
      </c>
      <c r="G19">
        <f>DEGREES(ACOS(G18))</f>
        <v>114.59155902616465</v>
      </c>
    </row>
    <row r="20" spans="1:12" x14ac:dyDescent="0.25">
      <c r="A20">
        <f>COS(RADIANS(B19))</f>
        <v>0.41614683654714252</v>
      </c>
    </row>
    <row r="21" spans="1:12" x14ac:dyDescent="0.25">
      <c r="A21">
        <f>SIN(RADIANS(B19))</f>
        <v>0.9092974268256816</v>
      </c>
    </row>
    <row r="22" spans="1:12" x14ac:dyDescent="0.25">
      <c r="A22" t="s">
        <v>13</v>
      </c>
      <c r="B22" t="s">
        <v>14</v>
      </c>
      <c r="F22" t="s">
        <v>13</v>
      </c>
      <c r="G22" t="s">
        <v>29</v>
      </c>
    </row>
    <row r="23" spans="1:12" x14ac:dyDescent="0.25">
      <c r="A23" t="s">
        <v>4</v>
      </c>
      <c r="C23" t="s">
        <v>5</v>
      </c>
    </row>
    <row r="24" spans="1:12" x14ac:dyDescent="0.25">
      <c r="A24" t="s">
        <v>15</v>
      </c>
      <c r="B24">
        <f>B12*COS(RADIANS($B$19))-B13*SIN(RADIANS($B$19))</f>
        <v>0</v>
      </c>
      <c r="C24" t="s">
        <v>30</v>
      </c>
      <c r="D24">
        <f>D12*COS(RADIANS($B$19))-D13*SIN(RADIANS($B$19))</f>
        <v>-49.626339706755502</v>
      </c>
    </row>
    <row r="25" spans="1:12" x14ac:dyDescent="0.25">
      <c r="A25" t="s">
        <v>16</v>
      </c>
      <c r="B25">
        <f>B12*SIN(RADIANS($B$19))+B13*COS(RADIANS($B$19))</f>
        <v>0</v>
      </c>
      <c r="C25" t="s">
        <v>31</v>
      </c>
      <c r="D25">
        <f>D12*SIN(RADIANS($B$19))+D13*COS(RADIANS($B$19))</f>
        <v>11.714367559100308</v>
      </c>
    </row>
    <row r="26" spans="1:12" x14ac:dyDescent="0.25">
      <c r="A26" t="s">
        <v>17</v>
      </c>
      <c r="B26">
        <f>B14*COS(RADIANS($B$19))-B15*SIN(RADIANS($B$19))</f>
        <v>-80</v>
      </c>
      <c r="C26" t="s">
        <v>32</v>
      </c>
      <c r="D26">
        <f>D14*COS(RADIANS($B$19))-D15*SIN(RADIANS($B$19))</f>
        <v>46.087432699087273</v>
      </c>
    </row>
    <row r="27" spans="1:12" x14ac:dyDescent="0.25">
      <c r="A27" t="s">
        <v>18</v>
      </c>
      <c r="B27">
        <f>B14*SIN(RADIANS($B$19))+B15*COS(RADIANS($B$19))</f>
        <v>0</v>
      </c>
      <c r="C27" t="s">
        <v>33</v>
      </c>
      <c r="D27">
        <f>D14*SIN(RADIANS($B$19))+D15*COS(RADIANS($B$19))</f>
        <v>220.85277572900708</v>
      </c>
    </row>
    <row r="30" spans="1:12" x14ac:dyDescent="0.25">
      <c r="A30" t="s">
        <v>19</v>
      </c>
      <c r="B30" t="s">
        <v>20</v>
      </c>
    </row>
    <row r="31" spans="1:12" x14ac:dyDescent="0.25">
      <c r="A31" t="s">
        <v>9</v>
      </c>
      <c r="B31">
        <f>D26-D24</f>
        <v>95.713772405842775</v>
      </c>
    </row>
    <row r="32" spans="1:12" x14ac:dyDescent="0.25">
      <c r="A32" t="s">
        <v>10</v>
      </c>
      <c r="B32">
        <f>D27-D25</f>
        <v>209.13840816990677</v>
      </c>
    </row>
    <row r="33" spans="1:2" x14ac:dyDescent="0.25">
      <c r="A33" t="s">
        <v>23</v>
      </c>
      <c r="B33">
        <f>B32/B31</f>
        <v>2.185039863261518</v>
      </c>
    </row>
    <row r="34" spans="1:2" x14ac:dyDescent="0.25">
      <c r="A34" t="s">
        <v>22</v>
      </c>
      <c r="B34">
        <v>0</v>
      </c>
    </row>
    <row r="35" spans="1:2" x14ac:dyDescent="0.25">
      <c r="A35" t="s">
        <v>21</v>
      </c>
      <c r="B35">
        <f>(B34-D25)/B33+D24</f>
        <v>-54.98750851473082</v>
      </c>
    </row>
    <row r="37" spans="1:2" x14ac:dyDescent="0.25">
      <c r="A37" t="s">
        <v>24</v>
      </c>
      <c r="B37" t="s">
        <v>25</v>
      </c>
    </row>
    <row r="38" spans="1:2" x14ac:dyDescent="0.25">
      <c r="A38" t="s">
        <v>26</v>
      </c>
      <c r="B38">
        <f>B26</f>
        <v>-80</v>
      </c>
    </row>
    <row r="39" spans="1:2" x14ac:dyDescent="0.25">
      <c r="A39" t="s">
        <v>27</v>
      </c>
      <c r="B39">
        <f>B35</f>
        <v>-54.98750851473082</v>
      </c>
    </row>
    <row r="40" spans="1:2" x14ac:dyDescent="0.25">
      <c r="A40" t="s">
        <v>28</v>
      </c>
      <c r="B40" t="str">
        <f>IF(B39&lt;B38,IF(B39&gt;B24,"TRUE","FALSE"),"FALSE")</f>
        <v>FALSE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tabSelected="1" workbookViewId="0">
      <selection activeCell="G17" sqref="G17"/>
    </sheetView>
  </sheetViews>
  <sheetFormatPr defaultRowHeight="15" x14ac:dyDescent="0.25"/>
  <sheetData>
    <row r="2" spans="1:5" x14ac:dyDescent="0.25">
      <c r="A2" t="s">
        <v>0</v>
      </c>
      <c r="B2">
        <v>10</v>
      </c>
      <c r="D2" t="s">
        <v>30</v>
      </c>
      <c r="E2">
        <v>10</v>
      </c>
    </row>
    <row r="3" spans="1:5" x14ac:dyDescent="0.25">
      <c r="A3" t="s">
        <v>1</v>
      </c>
      <c r="B3">
        <v>20</v>
      </c>
      <c r="D3" t="s">
        <v>31</v>
      </c>
      <c r="E3">
        <v>10</v>
      </c>
    </row>
    <row r="4" spans="1:5" x14ac:dyDescent="0.25">
      <c r="A4" t="s">
        <v>2</v>
      </c>
      <c r="B4">
        <v>40</v>
      </c>
      <c r="D4" t="s">
        <v>32</v>
      </c>
      <c r="E4">
        <v>30</v>
      </c>
    </row>
    <row r="5" spans="1:5" x14ac:dyDescent="0.25">
      <c r="A5" t="s">
        <v>3</v>
      </c>
      <c r="B5">
        <v>50</v>
      </c>
      <c r="D5" t="s">
        <v>33</v>
      </c>
      <c r="E5">
        <v>20</v>
      </c>
    </row>
    <row r="7" spans="1:5" x14ac:dyDescent="0.25">
      <c r="A7" t="s">
        <v>45</v>
      </c>
      <c r="B7">
        <f>B2</f>
        <v>10</v>
      </c>
      <c r="D7" t="s">
        <v>49</v>
      </c>
      <c r="E7">
        <f>E2</f>
        <v>10</v>
      </c>
    </row>
    <row r="8" spans="1:5" x14ac:dyDescent="0.25">
      <c r="A8" t="s">
        <v>46</v>
      </c>
      <c r="B8">
        <f>B3</f>
        <v>20</v>
      </c>
      <c r="D8" t="s">
        <v>50</v>
      </c>
      <c r="E8">
        <f>E3</f>
        <v>10</v>
      </c>
    </row>
    <row r="9" spans="1:5" x14ac:dyDescent="0.25">
      <c r="A9" t="s">
        <v>47</v>
      </c>
      <c r="B9">
        <f>B4-B2</f>
        <v>30</v>
      </c>
      <c r="D9" t="s">
        <v>51</v>
      </c>
      <c r="E9">
        <f>E4-E2</f>
        <v>20</v>
      </c>
    </row>
    <row r="10" spans="1:5" x14ac:dyDescent="0.25">
      <c r="A10" t="s">
        <v>48</v>
      </c>
      <c r="B10">
        <f>B5-B3</f>
        <v>30</v>
      </c>
      <c r="D10" t="s">
        <v>52</v>
      </c>
      <c r="E10">
        <f>E5-E3</f>
        <v>10</v>
      </c>
    </row>
    <row r="14" spans="1:5" x14ac:dyDescent="0.25">
      <c r="A14" t="s">
        <v>53</v>
      </c>
      <c r="B14">
        <f>E8*B10-B7*B10-B9*E8-B9-B8</f>
        <v>-350</v>
      </c>
    </row>
    <row r="15" spans="1:5" x14ac:dyDescent="0.25">
      <c r="A15" t="s">
        <v>54</v>
      </c>
      <c r="B15">
        <f>B9*E10-E9*B10</f>
        <v>-300</v>
      </c>
    </row>
    <row r="16" spans="1:5" x14ac:dyDescent="0.25">
      <c r="A16" t="s">
        <v>55</v>
      </c>
      <c r="B16">
        <f>-B14/B15</f>
        <v>-1.1666666666666667</v>
      </c>
    </row>
    <row r="18" spans="1:2" x14ac:dyDescent="0.25">
      <c r="A18" t="s">
        <v>21</v>
      </c>
      <c r="B18">
        <f>E7+B16*E9</f>
        <v>-13.333333333333336</v>
      </c>
    </row>
    <row r="19" spans="1:2" x14ac:dyDescent="0.25">
      <c r="A19" t="s">
        <v>22</v>
      </c>
      <c r="B19">
        <f>E8+B16*E10</f>
        <v>-1.6666666666666679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2017-01-19T12:39:25Z</dcterms:created>
  <dcterms:modified xsi:type="dcterms:W3CDTF">2017-01-20T06:04:52Z</dcterms:modified>
</cp:coreProperties>
</file>