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ruffie/Desktop/Imperial/thesis/VAR model/"/>
    </mc:Choice>
  </mc:AlternateContent>
  <xr:revisionPtr revIDLastSave="0" documentId="8_{D84B28DA-A571-B244-ACB6-AD5A0ED245A0}" xr6:coauthVersionLast="47" xr6:coauthVersionMax="47" xr10:uidLastSave="{00000000-0000-0000-0000-000000000000}"/>
  <bookViews>
    <workbookView xWindow="0" yWindow="500" windowWidth="28800" windowHeight="17500" xr2:uid="{88D9446F-9168-9442-AAE9-1CF976F5EBFD}"/>
  </bookViews>
  <sheets>
    <sheet name="code" sheetId="9" r:id="rId1"/>
    <sheet name="COALGAS_quarter" sheetId="5" r:id="rId2"/>
    <sheet name="COALGAS_year" sheetId="3" r:id="rId3"/>
    <sheet name="COALGAS" sheetId="1" r:id="rId4"/>
    <sheet name="Prices correction" sheetId="2" r:id="rId5"/>
    <sheet name="prices quaterly" sheetId="7" r:id="rId6"/>
    <sheet name="uk ets" sheetId="8" r:id="rId7"/>
    <sheet name="eur_gbpratz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8" l="1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33" i="8"/>
  <c r="D26" i="8"/>
  <c r="D27" i="8"/>
  <c r="D28" i="8"/>
  <c r="D29" i="8"/>
  <c r="D30" i="8"/>
  <c r="D31" i="8"/>
  <c r="D32" i="8"/>
  <c r="D25" i="8"/>
  <c r="D14" i="8"/>
  <c r="D15" i="8"/>
  <c r="D16" i="8"/>
  <c r="D17" i="8"/>
  <c r="D18" i="8"/>
  <c r="D19" i="8"/>
  <c r="D20" i="8"/>
  <c r="D21" i="8"/>
  <c r="D22" i="8"/>
  <c r="D23" i="8"/>
  <c r="D24" i="8"/>
  <c r="D4" i="8"/>
  <c r="D5" i="8"/>
  <c r="D6" i="8"/>
  <c r="D7" i="8"/>
  <c r="D8" i="8"/>
  <c r="D9" i="8"/>
  <c r="D10" i="8"/>
  <c r="D11" i="8"/>
  <c r="D12" i="8"/>
  <c r="D13" i="8"/>
  <c r="D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3" i="8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2" i="9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2" i="7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2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2" i="7"/>
  <c r="D22" i="3" l="1"/>
  <c r="D14" i="3"/>
  <c r="D6" i="3"/>
  <c r="D5" i="1"/>
  <c r="D6" i="1"/>
  <c r="D7" i="1"/>
  <c r="D12" i="1"/>
  <c r="D13" i="1"/>
  <c r="D14" i="1"/>
  <c r="D15" i="1"/>
  <c r="D20" i="1"/>
  <c r="D21" i="1"/>
  <c r="D22" i="1"/>
  <c r="D23" i="1"/>
  <c r="C10" i="2"/>
  <c r="D4" i="3" s="1"/>
  <c r="C11" i="2"/>
  <c r="D5" i="3" s="1"/>
  <c r="C12" i="2"/>
  <c r="C13" i="2"/>
  <c r="D7" i="3" s="1"/>
  <c r="C14" i="2"/>
  <c r="D8" i="1" s="1"/>
  <c r="C15" i="2"/>
  <c r="D9" i="1" s="1"/>
  <c r="C16" i="2"/>
  <c r="D10" i="3" s="1"/>
  <c r="C17" i="2"/>
  <c r="D11" i="1" s="1"/>
  <c r="C18" i="2"/>
  <c r="D12" i="3" s="1"/>
  <c r="C19" i="2"/>
  <c r="D13" i="3" s="1"/>
  <c r="C20" i="2"/>
  <c r="C21" i="2"/>
  <c r="D15" i="3" s="1"/>
  <c r="C22" i="2"/>
  <c r="D16" i="1" s="1"/>
  <c r="C23" i="2"/>
  <c r="D17" i="1" s="1"/>
  <c r="C24" i="2"/>
  <c r="D18" i="3" s="1"/>
  <c r="C25" i="2"/>
  <c r="D19" i="1" s="1"/>
  <c r="C26" i="2"/>
  <c r="D20" i="3" s="1"/>
  <c r="C27" i="2"/>
  <c r="D21" i="3" s="1"/>
  <c r="C28" i="2"/>
  <c r="C29" i="2"/>
  <c r="D23" i="3" s="1"/>
  <c r="C30" i="2"/>
  <c r="D24" i="1" s="1"/>
  <c r="C31" i="2"/>
  <c r="D25" i="1" s="1"/>
  <c r="C32" i="2"/>
  <c r="D26" i="3" s="1"/>
  <c r="C9" i="2"/>
  <c r="D3" i="1" s="1"/>
  <c r="D16" i="3" l="1"/>
  <c r="D26" i="1"/>
  <c r="D18" i="1"/>
  <c r="D10" i="1"/>
  <c r="D3" i="3"/>
  <c r="D11" i="3"/>
  <c r="D19" i="3"/>
  <c r="D8" i="3"/>
  <c r="D24" i="3"/>
  <c r="D4" i="1"/>
  <c r="D9" i="3"/>
  <c r="D17" i="3"/>
  <c r="D25" i="3"/>
</calcChain>
</file>

<file path=xl/sharedStrings.xml><?xml version="1.0" encoding="utf-8"?>
<sst xmlns="http://schemas.openxmlformats.org/spreadsheetml/2006/main" count="338" uniqueCount="225">
  <si>
    <t>Year</t>
  </si>
  <si>
    <t>Gas Fired Generation (TWh)</t>
  </si>
  <si>
    <t>Coal Fired Generation (GWh)</t>
  </si>
  <si>
    <t>from bloomberg</t>
  </si>
  <si>
    <t xml:space="preserve">from government statistics </t>
  </si>
  <si>
    <t xml:space="preserve">ets 5.1, quarterly data of oil equivalent are also interesting </t>
  </si>
  <si>
    <t>deflation factor</t>
  </si>
  <si>
    <t xml:space="preserve"> gas price (p/term)</t>
  </si>
  <si>
    <t>gas price deflated (p/term)</t>
  </si>
  <si>
    <t>corrected gas price (p/term)</t>
  </si>
  <si>
    <t>year</t>
  </si>
  <si>
    <t>from national office of statistics</t>
  </si>
  <si>
    <t>https://www.ons.gov.uk/economy/inflationandpriceindices#timeseries</t>
  </si>
  <si>
    <t>inflation index (CPI, 2015=100)</t>
  </si>
  <si>
    <t>gdp M£</t>
  </si>
  <si>
    <t>s</t>
  </si>
  <si>
    <t>coal_gen</t>
  </si>
  <si>
    <t>gas_gen</t>
  </si>
  <si>
    <t>price</t>
  </si>
  <si>
    <t>Quarter 1 1998</t>
  </si>
  <si>
    <t>Quarter 2 1998</t>
  </si>
  <si>
    <t>Quarter 3 1998</t>
  </si>
  <si>
    <t>Quarter 4 1998</t>
  </si>
  <si>
    <t>Quarter 1 1999</t>
  </si>
  <si>
    <t>Quarter 2 1999</t>
  </si>
  <si>
    <t>Quarter 3 1999</t>
  </si>
  <si>
    <t>Quarter 4 1999</t>
  </si>
  <si>
    <t>Quarter 1 2000</t>
  </si>
  <si>
    <t>Quarter 2 2000</t>
  </si>
  <si>
    <t>Quarter 3 2000</t>
  </si>
  <si>
    <t>Quarter 4 2000</t>
  </si>
  <si>
    <t>Quarter 1 2001</t>
  </si>
  <si>
    <t>Quarter 2 2001</t>
  </si>
  <si>
    <t>Quarter 3 2001</t>
  </si>
  <si>
    <t>Quarter 4 2001</t>
  </si>
  <si>
    <t>Quarter 1 2002</t>
  </si>
  <si>
    <t>Quarter 2 2002</t>
  </si>
  <si>
    <t>Quarter 3 2002</t>
  </si>
  <si>
    <t>Quarter 4 2002</t>
  </si>
  <si>
    <t>Quarter 1 2003</t>
  </si>
  <si>
    <t>Quarter 2 2003</t>
  </si>
  <si>
    <t>Quarter 3 2003</t>
  </si>
  <si>
    <t>Quarter 4 2003</t>
  </si>
  <si>
    <t>Quarter 1 2004</t>
  </si>
  <si>
    <t>Quarter 2 2004</t>
  </si>
  <si>
    <t>Quarter 3 2004</t>
  </si>
  <si>
    <t>Quarter 4 2004</t>
  </si>
  <si>
    <t>Quarter 1 2005</t>
  </si>
  <si>
    <t>Quarter 2 2005</t>
  </si>
  <si>
    <t>Quarter 3 2005</t>
  </si>
  <si>
    <t>Quarter 4 2005</t>
  </si>
  <si>
    <t>Quarter 1 2006</t>
  </si>
  <si>
    <t>Quarter 2 2006</t>
  </si>
  <si>
    <t>Quarter 3 2006</t>
  </si>
  <si>
    <t>Quarter 4 2006</t>
  </si>
  <si>
    <t>Quarter 1 2007</t>
  </si>
  <si>
    <t>Quarter 2 2007</t>
  </si>
  <si>
    <t>Quarter 3 2007</t>
  </si>
  <si>
    <t>Quarter 4 2007</t>
  </si>
  <si>
    <t>Quarter 1 2008</t>
  </si>
  <si>
    <t>Quarter 2 2008</t>
  </si>
  <si>
    <t>Quarter 3 2008</t>
  </si>
  <si>
    <t>Quarter 4 2008</t>
  </si>
  <si>
    <t>Quarter 1 2009</t>
  </si>
  <si>
    <t>Quarter 2 2009</t>
  </si>
  <si>
    <t>Quarter 3 2009</t>
  </si>
  <si>
    <t>Quarter 4 2009</t>
  </si>
  <si>
    <t>Quarter 1 2010</t>
  </si>
  <si>
    <t>Quarter 2 2010</t>
  </si>
  <si>
    <t>Quarter 3 2010</t>
  </si>
  <si>
    <t>Quarter 4 2010</t>
  </si>
  <si>
    <t>Quarter 1 2011</t>
  </si>
  <si>
    <t>Quarter 2 2011</t>
  </si>
  <si>
    <t>Quarter 3 2011</t>
  </si>
  <si>
    <t>Quarter 4 2011</t>
  </si>
  <si>
    <t>Quarter 1 2012</t>
  </si>
  <si>
    <t>Quarter 2 2012</t>
  </si>
  <si>
    <t>Quarter 3 2012</t>
  </si>
  <si>
    <t>Quarter 4 2012</t>
  </si>
  <si>
    <t>Quarter 1 2013</t>
  </si>
  <si>
    <t>Quarter 2 2013</t>
  </si>
  <si>
    <t>Quarter 3 2013</t>
  </si>
  <si>
    <t>Quarter 4 2013</t>
  </si>
  <si>
    <t>Quarter 1 2014</t>
  </si>
  <si>
    <t>Quarter 2 2014</t>
  </si>
  <si>
    <t>Quarter 3 2014</t>
  </si>
  <si>
    <t>Quarter 4 2014</t>
  </si>
  <si>
    <t>Quarter 1 2015</t>
  </si>
  <si>
    <t>Quarter 2 2015</t>
  </si>
  <si>
    <t>Quarter 3 2015</t>
  </si>
  <si>
    <t>Quarter 4 2015</t>
  </si>
  <si>
    <t>Quarter 1 2016</t>
  </si>
  <si>
    <t>Quarter 2 2016</t>
  </si>
  <si>
    <t>Quarter 3 2016</t>
  </si>
  <si>
    <t>Quarter 4 2016</t>
  </si>
  <si>
    <t>Quarter 1 2017</t>
  </si>
  <si>
    <t>Quarter 2 2017</t>
  </si>
  <si>
    <t>Quarter 3 2017</t>
  </si>
  <si>
    <t>Quarter 4 2017</t>
  </si>
  <si>
    <t>Quarter 1 2018</t>
  </si>
  <si>
    <t>Quarter 2 2018</t>
  </si>
  <si>
    <t>Quarter 3 2018</t>
  </si>
  <si>
    <t>Quarter 4 2018</t>
  </si>
  <si>
    <t>Quarter 1 2019</t>
  </si>
  <si>
    <t>Quarter 2 2019</t>
  </si>
  <si>
    <t>Quarter 3 2019</t>
  </si>
  <si>
    <t>Quarter 4 2019</t>
  </si>
  <si>
    <t>Quarter 1 2020</t>
  </si>
  <si>
    <t>Quarter 2 2020</t>
  </si>
  <si>
    <t>Quarter 3 2020</t>
  </si>
  <si>
    <t>Quarter 4 2020</t>
  </si>
  <si>
    <t>Quarter 1 2021</t>
  </si>
  <si>
    <t>Quarter 2 2021</t>
  </si>
  <si>
    <t>Quarter 3 2021</t>
  </si>
  <si>
    <t>Quarter 4 2021</t>
  </si>
  <si>
    <t>Coal Fired Generation (TWh)</t>
  </si>
  <si>
    <t>date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</si>
  <si>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</si>
  <si>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</si>
  <si>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</si>
  <si>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</si>
  <si>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</si>
  <si>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</si>
  <si>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</si>
  <si>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</si>
  <si>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</si>
  <si>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</si>
  <si>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</si>
  <si>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</si>
  <si>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</si>
  <si>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</si>
  <si>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</si>
  <si>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</si>
  <si>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</si>
  <si>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</si>
  <si>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</si>
  <si>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</si>
  <si>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</si>
  <si>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</si>
  <si>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</si>
  <si>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</si>
  <si>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</si>
  <si>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</si>
  <si>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</si>
  <si>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</si>
  <si>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</si>
  <si>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</si>
  <si>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</si>
  <si>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</si>
  <si>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</si>
  <si>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</si>
  <si>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</si>
  <si>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</si>
  <si>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</si>
  <si>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</si>
  <si>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</si>
  <si>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</si>
  <si>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</si>
  <si>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</si>
  <si>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</si>
  <si>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</si>
  <si>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</si>
  <si>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</si>
  <si>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</si>
  <si>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</si>
  <si>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</si>
  <si>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</si>
  <si>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</si>
  <si>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</si>
  <si>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</si>
  <si>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</si>
  <si>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</si>
  <si>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</si>
  <si>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</si>
  <si>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</si>
  <si>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</si>
  <si>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</si>
  <si>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</si>
  <si>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</si>
  <si>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</si>
  <si>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</si>
  <si>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</si>
  <si>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</si>
  <si>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</si>
  <si>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</si>
  <si>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</si>
  <si>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</si>
  <si>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</si>
  <si>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</si>
  <si>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</si>
  <si>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</si>
  <si>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</si>
  <si>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</si>
  <si>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</si>
  <si>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</si>
  <si>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</si>
  <si>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</si>
  <si>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</si>
  <si>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</si>
  <si>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</si>
  <si>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</si>
  <si>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</si>
  <si>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</si>
  <si>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</si>
  <si>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</si>
  <si>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</si>
  <si>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</si>
  <si>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</si>
  <si>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</si>
  <si>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</si>
  <si>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</si>
  <si>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</si>
  <si>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</si>
  <si>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brent price</t>
  </si>
  <si>
    <t>brent corrected</t>
  </si>
  <si>
    <t>price_gas</t>
  </si>
  <si>
    <t>price_brent</t>
  </si>
  <si>
    <t>open_interest_gas</t>
  </si>
  <si>
    <t>ets</t>
  </si>
  <si>
    <t>Date</t>
  </si>
  <si>
    <t>Price in euros</t>
  </si>
  <si>
    <t>price in pounds</t>
  </si>
  <si>
    <t>price adjusted with top-up</t>
  </si>
  <si>
    <t>new mech</t>
  </si>
  <si>
    <t>risen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</si>
</sst>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-#,##0;\-"/>
    <numFmt numFmtId="165" formatCode="0.0"/>
    <numFmt numFmtId="166" formatCode="0;;;@"/>
  </numFmts>
  <fonts count="8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165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2" fontId="0" fillId="0" borderId="0" xfId="0" applyNumberFormat="1"/>
    <xf numFmtId="2" fontId="4" fillId="0" borderId="0" xfId="1" applyNumberFormat="1" applyFont="1" applyAlignment="1">
      <alignment horizontal="right"/>
    </xf>
    <xf numFmtId="2" fontId="4" fillId="0" borderId="0" xfId="1" applyNumberFormat="1" applyFont="1"/>
    <xf numFmtId="0" fontId="7" fillId="0" borderId="1" xfId="1" applyFont="1" applyBorder="1" applyAlignment="1">
      <alignment horizontal="right" wrapText="1"/>
    </xf>
    <xf numFmtId="166" fontId="7" fillId="0" borderId="1" xfId="1" applyNumberFormat="1" applyFont="1" applyBorder="1" applyAlignment="1">
      <alignment horizontal="right" wrapText="1"/>
    </xf>
    <xf numFmtId="14" fontId="0" fillId="0" borderId="0" xfId="0" applyNumberFormat="1"/>
    <xf numFmtId="0" fontId="2" fillId="0" borderId="0" xfId="0" applyFont="1"/>
    <xf numFmtId="17" fontId="0" fillId="0" borderId="0" xfId="0" applyNumberFormat="1"/>
    <xf numFmtId="17" fontId="3" fillId="0" borderId="0" xfId="0" applyNumberFormat="1" applyFont="1"/>
  </cellXfs>
  <cellStyles count="2">
    <cellStyle name="Normal" xfId="0" builtinId="0"/>
    <cellStyle name="Normal 3 2" xfId="1" xr:uid="{D60A22BA-C4A3-414F-8DB0-856E8B414708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COALGAS_quarter!$B$1</c:f>
              <c:strCache>
                <c:ptCount val="1"/>
                <c:pt idx="0">
                  <c:v>Coal Fired Generation (TWh)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COALGAS_quarter!$A$2:$A$97</c:f>
              <c:strCache>
                <c:ptCount val="96"/>
                <c:pt idx="0">
                  <c:v>Quarter 1 1998</c:v>
                </c:pt>
                <c:pt idx="1">
                  <c:v>Quarter 2 1998</c:v>
                </c:pt>
                <c:pt idx="2">
                  <c:v>Quarter 3 1998</c:v>
                </c:pt>
                <c:pt idx="3">
                  <c:v>Quarter 4 1998</c:v>
                </c:pt>
                <c:pt idx="4">
                  <c:v>Quarter 1 1999</c:v>
                </c:pt>
                <c:pt idx="5">
                  <c:v>Quarter 2 1999</c:v>
                </c:pt>
                <c:pt idx="6">
                  <c:v>Quarter 3 1999</c:v>
                </c:pt>
                <c:pt idx="7">
                  <c:v>Quarter 4 1999</c:v>
                </c:pt>
                <c:pt idx="8">
                  <c:v>Quarter 1 2000</c:v>
                </c:pt>
                <c:pt idx="9">
                  <c:v>Quarter 2 2000</c:v>
                </c:pt>
                <c:pt idx="10">
                  <c:v>Quarter 3 2000</c:v>
                </c:pt>
                <c:pt idx="11">
                  <c:v>Quarter 4 2000</c:v>
                </c:pt>
                <c:pt idx="12">
                  <c:v>Quarter 1 2001</c:v>
                </c:pt>
                <c:pt idx="13">
                  <c:v>Quarter 2 2001</c:v>
                </c:pt>
                <c:pt idx="14">
                  <c:v>Quarter 3 2001</c:v>
                </c:pt>
                <c:pt idx="15">
                  <c:v>Quarter 4 2001</c:v>
                </c:pt>
                <c:pt idx="16">
                  <c:v>Quarter 1 2002</c:v>
                </c:pt>
                <c:pt idx="17">
                  <c:v>Quarter 2 2002</c:v>
                </c:pt>
                <c:pt idx="18">
                  <c:v>Quarter 3 2002</c:v>
                </c:pt>
                <c:pt idx="19">
                  <c:v>Quarter 4 2002</c:v>
                </c:pt>
                <c:pt idx="20">
                  <c:v>Quarter 1 2003</c:v>
                </c:pt>
                <c:pt idx="21">
                  <c:v>Quarter 2 2003</c:v>
                </c:pt>
                <c:pt idx="22">
                  <c:v>Quarter 3 2003</c:v>
                </c:pt>
                <c:pt idx="23">
                  <c:v>Quarter 4 2003</c:v>
                </c:pt>
                <c:pt idx="24">
                  <c:v>Quarter 1 2004</c:v>
                </c:pt>
                <c:pt idx="25">
                  <c:v>Quarter 2 2004</c:v>
                </c:pt>
                <c:pt idx="26">
                  <c:v>Quarter 3 2004</c:v>
                </c:pt>
                <c:pt idx="27">
                  <c:v>Quarter 4 2004</c:v>
                </c:pt>
                <c:pt idx="28">
                  <c:v>Quarter 1 2005</c:v>
                </c:pt>
                <c:pt idx="29">
                  <c:v>Quarter 2 2005</c:v>
                </c:pt>
                <c:pt idx="30">
                  <c:v>Quarter 3 2005</c:v>
                </c:pt>
                <c:pt idx="31">
                  <c:v>Quarter 4 2005</c:v>
                </c:pt>
                <c:pt idx="32">
                  <c:v>Quarter 1 2006</c:v>
                </c:pt>
                <c:pt idx="33">
                  <c:v>Quarter 2 2006</c:v>
                </c:pt>
                <c:pt idx="34">
                  <c:v>Quarter 3 2006</c:v>
                </c:pt>
                <c:pt idx="35">
                  <c:v>Quarter 4 2006</c:v>
                </c:pt>
                <c:pt idx="36">
                  <c:v>Quarter 1 2007</c:v>
                </c:pt>
                <c:pt idx="37">
                  <c:v>Quarter 2 2007</c:v>
                </c:pt>
                <c:pt idx="38">
                  <c:v>Quarter 3 2007</c:v>
                </c:pt>
                <c:pt idx="39">
                  <c:v>Quarter 4 2007</c:v>
                </c:pt>
                <c:pt idx="40">
                  <c:v>Quarter 1 2008</c:v>
                </c:pt>
                <c:pt idx="41">
                  <c:v>Quarter 2 2008</c:v>
                </c:pt>
                <c:pt idx="42">
                  <c:v>Quarter 3 2008</c:v>
                </c:pt>
                <c:pt idx="43">
                  <c:v>Quarter 4 2008</c:v>
                </c:pt>
                <c:pt idx="44">
                  <c:v>Quarter 1 2009</c:v>
                </c:pt>
                <c:pt idx="45">
                  <c:v>Quarter 2 2009</c:v>
                </c:pt>
                <c:pt idx="46">
                  <c:v>Quarter 3 2009</c:v>
                </c:pt>
                <c:pt idx="47">
                  <c:v>Quarter 4 2009</c:v>
                </c:pt>
                <c:pt idx="48">
                  <c:v>Quarter 1 2010</c:v>
                </c:pt>
                <c:pt idx="49">
                  <c:v>Quarter 2 2010</c:v>
                </c:pt>
                <c:pt idx="50">
                  <c:v>Quarter 3 2010</c:v>
                </c:pt>
                <c:pt idx="51">
                  <c:v>Quarter 4 2010</c:v>
                </c:pt>
                <c:pt idx="52">
                  <c:v>Quarter 1 2011</c:v>
                </c:pt>
                <c:pt idx="53">
                  <c:v>Quarter 2 2011</c:v>
                </c:pt>
                <c:pt idx="54">
                  <c:v>Quarter 3 2011</c:v>
                </c:pt>
                <c:pt idx="55">
                  <c:v>Quarter 4 2011</c:v>
                </c:pt>
                <c:pt idx="56">
                  <c:v>Quarter 1 2012</c:v>
                </c:pt>
                <c:pt idx="57">
                  <c:v>Quarter 2 2012</c:v>
                </c:pt>
                <c:pt idx="58">
                  <c:v>Quarter 3 2012</c:v>
                </c:pt>
                <c:pt idx="59">
                  <c:v>Quarter 4 2012</c:v>
                </c:pt>
                <c:pt idx="60">
                  <c:v>Quarter 1 2013</c:v>
                </c:pt>
                <c:pt idx="61">
                  <c:v>Quarter 2 2013</c:v>
                </c:pt>
                <c:pt idx="62">
                  <c:v>Quarter 3 2013</c:v>
                </c:pt>
                <c:pt idx="63">
                  <c:v>Quarter 4 2013</c:v>
                </c:pt>
                <c:pt idx="64">
                  <c:v>Quarter 1 2014</c:v>
                </c:pt>
                <c:pt idx="65">
                  <c:v>Quarter 2 2014</c:v>
                </c:pt>
                <c:pt idx="66">
                  <c:v>Quarter 3 2014</c:v>
                </c:pt>
                <c:pt idx="67">
                  <c:v>Quarter 4 2014</c:v>
                </c:pt>
                <c:pt idx="68">
                  <c:v>Quarter 1 2015</c:v>
                </c:pt>
                <c:pt idx="69">
                  <c:v>Quarter 2 2015</c:v>
                </c:pt>
                <c:pt idx="70">
                  <c:v>Quarter 3 2015</c:v>
                </c:pt>
                <c:pt idx="71">
                  <c:v>Quarter 4 2015</c:v>
                </c:pt>
                <c:pt idx="72">
                  <c:v>Quarter 1 2016</c:v>
                </c:pt>
                <c:pt idx="73">
                  <c:v>Quarter 2 2016</c:v>
                </c:pt>
                <c:pt idx="74">
                  <c:v>Quarter 3 2016</c:v>
                </c:pt>
                <c:pt idx="75">
                  <c:v>Quarter 4 2016</c:v>
                </c:pt>
                <c:pt idx="76">
                  <c:v>Quarter 1 2017</c:v>
                </c:pt>
                <c:pt idx="77">
                  <c:v>Quarter 2 2017</c:v>
                </c:pt>
                <c:pt idx="78">
                  <c:v>Quarter 3 2017</c:v>
                </c:pt>
                <c:pt idx="79">
                  <c:v>Quarter 4 2017</c:v>
                </c:pt>
                <c:pt idx="80">
                  <c:v>Quarter 1 2018</c:v>
                </c:pt>
                <c:pt idx="81">
                  <c:v>Quarter 2 2018</c:v>
                </c:pt>
                <c:pt idx="82">
                  <c:v>Quarter 3 2018</c:v>
                </c:pt>
                <c:pt idx="83">
                  <c:v>Quarter 4 2018</c:v>
                </c:pt>
                <c:pt idx="84">
                  <c:v>Quarter 1 2019</c:v>
                </c:pt>
                <c:pt idx="85">
                  <c:v>Quarter 2 2019</c:v>
                </c:pt>
                <c:pt idx="86">
                  <c:v>Quarter 3 2019</c:v>
                </c:pt>
                <c:pt idx="87">
                  <c:v>Quarter 4 2019</c:v>
                </c:pt>
                <c:pt idx="88">
                  <c:v>Quarter 1 2020</c:v>
                </c:pt>
                <c:pt idx="89">
                  <c:v>Quarter 2 2020</c:v>
                </c:pt>
                <c:pt idx="90">
                  <c:v>Quarter 3 2020</c:v>
                </c:pt>
                <c:pt idx="91">
                  <c:v>Quarter 4 2020</c:v>
                </c:pt>
                <c:pt idx="92">
                  <c:v>Quarter 1 2021</c:v>
                </c:pt>
                <c:pt idx="93">
                  <c:v>Quarter 2 2021</c:v>
                </c:pt>
                <c:pt idx="94">
                  <c:v>Quarter 3 2021</c:v>
                </c:pt>
                <c:pt idx="95">
                  <c:v>Quarter 4 2021</c:v>
                </c:pt>
              </c:strCache>
            </c:strRef>
          </c:xVal>
          <c:yVal>
            <c:numRef>
              <c:f>COALGAS_quarter!$B$2:$B$97</c:f>
              <c:numCache>
                <c:formatCode>0.00</c:formatCode>
                <c:ptCount val="96"/>
                <c:pt idx="0">
                  <c:v>33.680799999999998</c:v>
                </c:pt>
                <c:pt idx="1">
                  <c:v>27.160900000000002</c:v>
                </c:pt>
                <c:pt idx="2">
                  <c:v>25.99</c:v>
                </c:pt>
                <c:pt idx="3">
                  <c:v>30.203199999999999</c:v>
                </c:pt>
                <c:pt idx="4">
                  <c:v>29.122900000000001</c:v>
                </c:pt>
                <c:pt idx="5">
                  <c:v>21.5152</c:v>
                </c:pt>
                <c:pt idx="6">
                  <c:v>21.723800000000001</c:v>
                </c:pt>
                <c:pt idx="7">
                  <c:v>28.895499999999998</c:v>
                </c:pt>
                <c:pt idx="8">
                  <c:v>31.1479</c:v>
                </c:pt>
                <c:pt idx="9">
                  <c:v>25.413399999999999</c:v>
                </c:pt>
                <c:pt idx="10">
                  <c:v>24.220600000000001</c:v>
                </c:pt>
                <c:pt idx="11">
                  <c:v>33.954599999999999</c:v>
                </c:pt>
                <c:pt idx="12">
                  <c:v>39.125999999999998</c:v>
                </c:pt>
                <c:pt idx="13">
                  <c:v>27.790500000000002</c:v>
                </c:pt>
                <c:pt idx="14">
                  <c:v>24.804300000000001</c:v>
                </c:pt>
                <c:pt idx="15">
                  <c:v>33.681199999999997</c:v>
                </c:pt>
                <c:pt idx="16">
                  <c:v>35.614100000000001</c:v>
                </c:pt>
                <c:pt idx="17">
                  <c:v>23.140999999999998</c:v>
                </c:pt>
                <c:pt idx="18">
                  <c:v>23.715699999999998</c:v>
                </c:pt>
                <c:pt idx="19">
                  <c:v>36.004600000000003</c:v>
                </c:pt>
                <c:pt idx="20">
                  <c:v>38.7517</c:v>
                </c:pt>
                <c:pt idx="21">
                  <c:v>28.6904</c:v>
                </c:pt>
                <c:pt idx="22">
                  <c:v>25.9116</c:v>
                </c:pt>
                <c:pt idx="23">
                  <c:v>38.406799999999997</c:v>
                </c:pt>
                <c:pt idx="24">
                  <c:v>39.5685</c:v>
                </c:pt>
                <c:pt idx="25">
                  <c:v>24.553699999999999</c:v>
                </c:pt>
                <c:pt idx="26">
                  <c:v>24.7883</c:v>
                </c:pt>
                <c:pt idx="27">
                  <c:v>36.779200000000003</c:v>
                </c:pt>
                <c:pt idx="28">
                  <c:v>40.604300000000002</c:v>
                </c:pt>
                <c:pt idx="29">
                  <c:v>26.2544</c:v>
                </c:pt>
                <c:pt idx="30">
                  <c:v>21.157499999999999</c:v>
                </c:pt>
                <c:pt idx="31">
                  <c:v>40.496899999999997</c:v>
                </c:pt>
                <c:pt idx="32">
                  <c:v>47.564</c:v>
                </c:pt>
                <c:pt idx="33">
                  <c:v>28.546099999999999</c:v>
                </c:pt>
                <c:pt idx="34">
                  <c:v>26.863800000000001</c:v>
                </c:pt>
                <c:pt idx="35">
                  <c:v>38.5212</c:v>
                </c:pt>
                <c:pt idx="36">
                  <c:v>37.0169</c:v>
                </c:pt>
                <c:pt idx="37">
                  <c:v>24.100999999999999</c:v>
                </c:pt>
                <c:pt idx="38">
                  <c:v>25.624700000000001</c:v>
                </c:pt>
                <c:pt idx="39">
                  <c:v>42.287599999999998</c:v>
                </c:pt>
                <c:pt idx="40">
                  <c:v>33.424900000000001</c:v>
                </c:pt>
                <c:pt idx="41">
                  <c:v>26.293099999999999</c:v>
                </c:pt>
                <c:pt idx="42">
                  <c:v>22.006599999999999</c:v>
                </c:pt>
                <c:pt idx="43">
                  <c:v>36.328499999999998</c:v>
                </c:pt>
                <c:pt idx="44">
                  <c:v>37.806800000000003</c:v>
                </c:pt>
                <c:pt idx="45">
                  <c:v>19.102599999999999</c:v>
                </c:pt>
                <c:pt idx="46">
                  <c:v>15.5716</c:v>
                </c:pt>
                <c:pt idx="47">
                  <c:v>25.3169</c:v>
                </c:pt>
                <c:pt idx="48">
                  <c:v>30.9666</c:v>
                </c:pt>
                <c:pt idx="49">
                  <c:v>18.547799999999999</c:v>
                </c:pt>
                <c:pt idx="50">
                  <c:v>18.805099999999999</c:v>
                </c:pt>
                <c:pt idx="51">
                  <c:v>33.8568</c:v>
                </c:pt>
                <c:pt idx="52">
                  <c:v>33.357799999999997</c:v>
                </c:pt>
                <c:pt idx="53">
                  <c:v>18.0886</c:v>
                </c:pt>
                <c:pt idx="54">
                  <c:v>18.149799999999999</c:v>
                </c:pt>
                <c:pt idx="55">
                  <c:v>33.410200000000003</c:v>
                </c:pt>
                <c:pt idx="56">
                  <c:v>39.906500000000001</c:v>
                </c:pt>
                <c:pt idx="57">
                  <c:v>29.6341</c:v>
                </c:pt>
                <c:pt idx="58">
                  <c:v>27.3111</c:v>
                </c:pt>
                <c:pt idx="59">
                  <c:v>38.669899999999998</c:v>
                </c:pt>
                <c:pt idx="60">
                  <c:v>39.301600000000001</c:v>
                </c:pt>
                <c:pt idx="61">
                  <c:v>27.357600000000001</c:v>
                </c:pt>
                <c:pt idx="62">
                  <c:v>25.190300000000001</c:v>
                </c:pt>
                <c:pt idx="63">
                  <c:v>31.726299999999998</c:v>
                </c:pt>
                <c:pt idx="64">
                  <c:v>32.773499999999999</c:v>
                </c:pt>
                <c:pt idx="65">
                  <c:v>20.957999999999998</c:v>
                </c:pt>
                <c:pt idx="66">
                  <c:v>15.0779</c:v>
                </c:pt>
                <c:pt idx="67">
                  <c:v>26.272200000000002</c:v>
                </c:pt>
                <c:pt idx="68">
                  <c:v>28.035399999999999</c:v>
                </c:pt>
                <c:pt idx="69">
                  <c:v>15.192600000000001</c:v>
                </c:pt>
                <c:pt idx="70">
                  <c:v>12.1724</c:v>
                </c:pt>
                <c:pt idx="71">
                  <c:v>16.584700000000002</c:v>
                </c:pt>
                <c:pt idx="72">
                  <c:v>13.9376</c:v>
                </c:pt>
                <c:pt idx="73">
                  <c:v>4.3414999999999999</c:v>
                </c:pt>
                <c:pt idx="74">
                  <c:v>2.5729000000000002</c:v>
                </c:pt>
                <c:pt idx="75">
                  <c:v>8.2453000000000003</c:v>
                </c:pt>
                <c:pt idx="76">
                  <c:v>9.8958999999999993</c:v>
                </c:pt>
                <c:pt idx="77">
                  <c:v>1.4601999999999999</c:v>
                </c:pt>
                <c:pt idx="78">
                  <c:v>2.0501999999999998</c:v>
                </c:pt>
                <c:pt idx="79">
                  <c:v>7.9683000000000002</c:v>
                </c:pt>
                <c:pt idx="80">
                  <c:v>8.2638999999999996</c:v>
                </c:pt>
                <c:pt idx="81">
                  <c:v>1.1474</c:v>
                </c:pt>
                <c:pt idx="82">
                  <c:v>1.7586999999999999</c:v>
                </c:pt>
                <c:pt idx="83">
                  <c:v>4.7960000000000003</c:v>
                </c:pt>
                <c:pt idx="84">
                  <c:v>2.9075000000000002</c:v>
                </c:pt>
                <c:pt idx="85">
                  <c:v>0.44779999999999998</c:v>
                </c:pt>
                <c:pt idx="86">
                  <c:v>0.70379999999999998</c:v>
                </c:pt>
                <c:pt idx="87">
                  <c:v>2.5371000000000001</c:v>
                </c:pt>
                <c:pt idx="88">
                  <c:v>3.1276000000000002</c:v>
                </c:pt>
                <c:pt idx="89">
                  <c:v>0.36120000000000002</c:v>
                </c:pt>
                <c:pt idx="90">
                  <c:v>0.50760000000000005</c:v>
                </c:pt>
                <c:pt idx="91">
                  <c:v>1.2245999999999999</c:v>
                </c:pt>
                <c:pt idx="92">
                  <c:v>2.1945000000000001</c:v>
                </c:pt>
                <c:pt idx="93">
                  <c:v>0.69889999999999997</c:v>
                </c:pt>
                <c:pt idx="94">
                  <c:v>1.3825000000000001</c:v>
                </c:pt>
                <c:pt idx="95">
                  <c:v>1.7048000000000001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98-BE48-A369-7A2785668671}"/>
            </c:ext>
          </c:extLst>
        </c:ser>
        <c:ser>
          <c:idx val="1"/>
          <c:order val="1"/>
          <c:tx>
            <c:strRef>
              <c:f>COALGAS_quarter!$C$1</c:f>
              <c:strCache>
                <c:ptCount val="1"/>
                <c:pt idx="0">
                  <c:v>Gas Fired Generation (TWh)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COALGAS_quarter!$A$2:$A$97</c:f>
              <c:strCache>
                <c:ptCount val="96"/>
                <c:pt idx="0">
                  <c:v>Quarter 1 1998</c:v>
                </c:pt>
                <c:pt idx="1">
                  <c:v>Quarter 2 1998</c:v>
                </c:pt>
                <c:pt idx="2">
                  <c:v>Quarter 3 1998</c:v>
                </c:pt>
                <c:pt idx="3">
                  <c:v>Quarter 4 1998</c:v>
                </c:pt>
                <c:pt idx="4">
                  <c:v>Quarter 1 1999</c:v>
                </c:pt>
                <c:pt idx="5">
                  <c:v>Quarter 2 1999</c:v>
                </c:pt>
                <c:pt idx="6">
                  <c:v>Quarter 3 1999</c:v>
                </c:pt>
                <c:pt idx="7">
                  <c:v>Quarter 4 1999</c:v>
                </c:pt>
                <c:pt idx="8">
                  <c:v>Quarter 1 2000</c:v>
                </c:pt>
                <c:pt idx="9">
                  <c:v>Quarter 2 2000</c:v>
                </c:pt>
                <c:pt idx="10">
                  <c:v>Quarter 3 2000</c:v>
                </c:pt>
                <c:pt idx="11">
                  <c:v>Quarter 4 2000</c:v>
                </c:pt>
                <c:pt idx="12">
                  <c:v>Quarter 1 2001</c:v>
                </c:pt>
                <c:pt idx="13">
                  <c:v>Quarter 2 2001</c:v>
                </c:pt>
                <c:pt idx="14">
                  <c:v>Quarter 3 2001</c:v>
                </c:pt>
                <c:pt idx="15">
                  <c:v>Quarter 4 2001</c:v>
                </c:pt>
                <c:pt idx="16">
                  <c:v>Quarter 1 2002</c:v>
                </c:pt>
                <c:pt idx="17">
                  <c:v>Quarter 2 2002</c:v>
                </c:pt>
                <c:pt idx="18">
                  <c:v>Quarter 3 2002</c:v>
                </c:pt>
                <c:pt idx="19">
                  <c:v>Quarter 4 2002</c:v>
                </c:pt>
                <c:pt idx="20">
                  <c:v>Quarter 1 2003</c:v>
                </c:pt>
                <c:pt idx="21">
                  <c:v>Quarter 2 2003</c:v>
                </c:pt>
                <c:pt idx="22">
                  <c:v>Quarter 3 2003</c:v>
                </c:pt>
                <c:pt idx="23">
                  <c:v>Quarter 4 2003</c:v>
                </c:pt>
                <c:pt idx="24">
                  <c:v>Quarter 1 2004</c:v>
                </c:pt>
                <c:pt idx="25">
                  <c:v>Quarter 2 2004</c:v>
                </c:pt>
                <c:pt idx="26">
                  <c:v>Quarter 3 2004</c:v>
                </c:pt>
                <c:pt idx="27">
                  <c:v>Quarter 4 2004</c:v>
                </c:pt>
                <c:pt idx="28">
                  <c:v>Quarter 1 2005</c:v>
                </c:pt>
                <c:pt idx="29">
                  <c:v>Quarter 2 2005</c:v>
                </c:pt>
                <c:pt idx="30">
                  <c:v>Quarter 3 2005</c:v>
                </c:pt>
                <c:pt idx="31">
                  <c:v>Quarter 4 2005</c:v>
                </c:pt>
                <c:pt idx="32">
                  <c:v>Quarter 1 2006</c:v>
                </c:pt>
                <c:pt idx="33">
                  <c:v>Quarter 2 2006</c:v>
                </c:pt>
                <c:pt idx="34">
                  <c:v>Quarter 3 2006</c:v>
                </c:pt>
                <c:pt idx="35">
                  <c:v>Quarter 4 2006</c:v>
                </c:pt>
                <c:pt idx="36">
                  <c:v>Quarter 1 2007</c:v>
                </c:pt>
                <c:pt idx="37">
                  <c:v>Quarter 2 2007</c:v>
                </c:pt>
                <c:pt idx="38">
                  <c:v>Quarter 3 2007</c:v>
                </c:pt>
                <c:pt idx="39">
                  <c:v>Quarter 4 2007</c:v>
                </c:pt>
                <c:pt idx="40">
                  <c:v>Quarter 1 2008</c:v>
                </c:pt>
                <c:pt idx="41">
                  <c:v>Quarter 2 2008</c:v>
                </c:pt>
                <c:pt idx="42">
                  <c:v>Quarter 3 2008</c:v>
                </c:pt>
                <c:pt idx="43">
                  <c:v>Quarter 4 2008</c:v>
                </c:pt>
                <c:pt idx="44">
                  <c:v>Quarter 1 2009</c:v>
                </c:pt>
                <c:pt idx="45">
                  <c:v>Quarter 2 2009</c:v>
                </c:pt>
                <c:pt idx="46">
                  <c:v>Quarter 3 2009</c:v>
                </c:pt>
                <c:pt idx="47">
                  <c:v>Quarter 4 2009</c:v>
                </c:pt>
                <c:pt idx="48">
                  <c:v>Quarter 1 2010</c:v>
                </c:pt>
                <c:pt idx="49">
                  <c:v>Quarter 2 2010</c:v>
                </c:pt>
                <c:pt idx="50">
                  <c:v>Quarter 3 2010</c:v>
                </c:pt>
                <c:pt idx="51">
                  <c:v>Quarter 4 2010</c:v>
                </c:pt>
                <c:pt idx="52">
                  <c:v>Quarter 1 2011</c:v>
                </c:pt>
                <c:pt idx="53">
                  <c:v>Quarter 2 2011</c:v>
                </c:pt>
                <c:pt idx="54">
                  <c:v>Quarter 3 2011</c:v>
                </c:pt>
                <c:pt idx="55">
                  <c:v>Quarter 4 2011</c:v>
                </c:pt>
                <c:pt idx="56">
                  <c:v>Quarter 1 2012</c:v>
                </c:pt>
                <c:pt idx="57">
                  <c:v>Quarter 2 2012</c:v>
                </c:pt>
                <c:pt idx="58">
                  <c:v>Quarter 3 2012</c:v>
                </c:pt>
                <c:pt idx="59">
                  <c:v>Quarter 4 2012</c:v>
                </c:pt>
                <c:pt idx="60">
                  <c:v>Quarter 1 2013</c:v>
                </c:pt>
                <c:pt idx="61">
                  <c:v>Quarter 2 2013</c:v>
                </c:pt>
                <c:pt idx="62">
                  <c:v>Quarter 3 2013</c:v>
                </c:pt>
                <c:pt idx="63">
                  <c:v>Quarter 4 2013</c:v>
                </c:pt>
                <c:pt idx="64">
                  <c:v>Quarter 1 2014</c:v>
                </c:pt>
                <c:pt idx="65">
                  <c:v>Quarter 2 2014</c:v>
                </c:pt>
                <c:pt idx="66">
                  <c:v>Quarter 3 2014</c:v>
                </c:pt>
                <c:pt idx="67">
                  <c:v>Quarter 4 2014</c:v>
                </c:pt>
                <c:pt idx="68">
                  <c:v>Quarter 1 2015</c:v>
                </c:pt>
                <c:pt idx="69">
                  <c:v>Quarter 2 2015</c:v>
                </c:pt>
                <c:pt idx="70">
                  <c:v>Quarter 3 2015</c:v>
                </c:pt>
                <c:pt idx="71">
                  <c:v>Quarter 4 2015</c:v>
                </c:pt>
                <c:pt idx="72">
                  <c:v>Quarter 1 2016</c:v>
                </c:pt>
                <c:pt idx="73">
                  <c:v>Quarter 2 2016</c:v>
                </c:pt>
                <c:pt idx="74">
                  <c:v>Quarter 3 2016</c:v>
                </c:pt>
                <c:pt idx="75">
                  <c:v>Quarter 4 2016</c:v>
                </c:pt>
                <c:pt idx="76">
                  <c:v>Quarter 1 2017</c:v>
                </c:pt>
                <c:pt idx="77">
                  <c:v>Quarter 2 2017</c:v>
                </c:pt>
                <c:pt idx="78">
                  <c:v>Quarter 3 2017</c:v>
                </c:pt>
                <c:pt idx="79">
                  <c:v>Quarter 4 2017</c:v>
                </c:pt>
                <c:pt idx="80">
                  <c:v>Quarter 1 2018</c:v>
                </c:pt>
                <c:pt idx="81">
                  <c:v>Quarter 2 2018</c:v>
                </c:pt>
                <c:pt idx="82">
                  <c:v>Quarter 3 2018</c:v>
                </c:pt>
                <c:pt idx="83">
                  <c:v>Quarter 4 2018</c:v>
                </c:pt>
                <c:pt idx="84">
                  <c:v>Quarter 1 2019</c:v>
                </c:pt>
                <c:pt idx="85">
                  <c:v>Quarter 2 2019</c:v>
                </c:pt>
                <c:pt idx="86">
                  <c:v>Quarter 3 2019</c:v>
                </c:pt>
                <c:pt idx="87">
                  <c:v>Quarter 4 2019</c:v>
                </c:pt>
                <c:pt idx="88">
                  <c:v>Quarter 1 2020</c:v>
                </c:pt>
                <c:pt idx="89">
                  <c:v>Quarter 2 2020</c:v>
                </c:pt>
                <c:pt idx="90">
                  <c:v>Quarter 3 2020</c:v>
                </c:pt>
                <c:pt idx="91">
                  <c:v>Quarter 4 2020</c:v>
                </c:pt>
                <c:pt idx="92">
                  <c:v>Quarter 1 2021</c:v>
                </c:pt>
                <c:pt idx="93">
                  <c:v>Quarter 2 2021</c:v>
                </c:pt>
                <c:pt idx="94">
                  <c:v>Quarter 3 2021</c:v>
                </c:pt>
                <c:pt idx="95">
                  <c:v>Quarter 4 2021</c:v>
                </c:pt>
              </c:strCache>
            </c:strRef>
          </c:xVal>
          <c:yVal>
            <c:numRef>
              <c:f>COALGAS_quarter!$C$2:$C$97</c:f>
              <c:numCache>
                <c:formatCode>0.00</c:formatCode>
                <c:ptCount val="96"/>
                <c:pt idx="0">
                  <c:v>29.712900000000001</c:v>
                </c:pt>
                <c:pt idx="1">
                  <c:v>26.378399999999999</c:v>
                </c:pt>
                <c:pt idx="2">
                  <c:v>27.554500000000001</c:v>
                </c:pt>
                <c:pt idx="3">
                  <c:v>32.643799999999999</c:v>
                </c:pt>
                <c:pt idx="4">
                  <c:v>35.981699999999996</c:v>
                </c:pt>
                <c:pt idx="5">
                  <c:v>32.002200000000002</c:v>
                </c:pt>
                <c:pt idx="6">
                  <c:v>32.837800000000001</c:v>
                </c:pt>
                <c:pt idx="7">
                  <c:v>38.850200000000001</c:v>
                </c:pt>
                <c:pt idx="8">
                  <c:v>39.9587</c:v>
                </c:pt>
                <c:pt idx="9">
                  <c:v>34.632899999999999</c:v>
                </c:pt>
                <c:pt idx="10">
                  <c:v>34.032800000000002</c:v>
                </c:pt>
                <c:pt idx="11">
                  <c:v>36.2667</c:v>
                </c:pt>
                <c:pt idx="12">
                  <c:v>36.6554</c:v>
                </c:pt>
                <c:pt idx="13">
                  <c:v>35.096800000000002</c:v>
                </c:pt>
                <c:pt idx="14">
                  <c:v>32.165100000000002</c:v>
                </c:pt>
                <c:pt idx="15">
                  <c:v>34.800199999999997</c:v>
                </c:pt>
                <c:pt idx="16">
                  <c:v>37.467100000000002</c:v>
                </c:pt>
                <c:pt idx="17">
                  <c:v>37.807200000000002</c:v>
                </c:pt>
                <c:pt idx="18">
                  <c:v>36.997500000000002</c:v>
                </c:pt>
                <c:pt idx="19">
                  <c:v>36.5989</c:v>
                </c:pt>
                <c:pt idx="20">
                  <c:v>35.963500000000003</c:v>
                </c:pt>
                <c:pt idx="21">
                  <c:v>34.387900000000002</c:v>
                </c:pt>
                <c:pt idx="22">
                  <c:v>36.6738</c:v>
                </c:pt>
                <c:pt idx="23">
                  <c:v>38.110700000000001</c:v>
                </c:pt>
                <c:pt idx="24">
                  <c:v>38.450200000000002</c:v>
                </c:pt>
                <c:pt idx="25">
                  <c:v>36.959299999999999</c:v>
                </c:pt>
                <c:pt idx="26">
                  <c:v>38.502800000000001</c:v>
                </c:pt>
                <c:pt idx="27">
                  <c:v>39.821199999999997</c:v>
                </c:pt>
                <c:pt idx="28">
                  <c:v>35.739400000000003</c:v>
                </c:pt>
                <c:pt idx="29">
                  <c:v>38.857500000000002</c:v>
                </c:pt>
                <c:pt idx="30">
                  <c:v>40.051699999999997</c:v>
                </c:pt>
                <c:pt idx="31">
                  <c:v>34.563899999999997</c:v>
                </c:pt>
                <c:pt idx="32">
                  <c:v>29.975999999999999</c:v>
                </c:pt>
                <c:pt idx="33">
                  <c:v>33.685000000000002</c:v>
                </c:pt>
                <c:pt idx="34">
                  <c:v>35.3645</c:v>
                </c:pt>
                <c:pt idx="35">
                  <c:v>38.7288</c:v>
                </c:pt>
                <c:pt idx="36">
                  <c:v>42.8157</c:v>
                </c:pt>
                <c:pt idx="37">
                  <c:v>43.474400000000003</c:v>
                </c:pt>
                <c:pt idx="38">
                  <c:v>36.554299999999998</c:v>
                </c:pt>
                <c:pt idx="39">
                  <c:v>39.545099999999998</c:v>
                </c:pt>
                <c:pt idx="40">
                  <c:v>47.612400000000001</c:v>
                </c:pt>
                <c:pt idx="41">
                  <c:v>41.9255</c:v>
                </c:pt>
                <c:pt idx="42">
                  <c:v>43.280099999999997</c:v>
                </c:pt>
                <c:pt idx="43">
                  <c:v>40.169600000000003</c:v>
                </c:pt>
                <c:pt idx="44">
                  <c:v>37.268799999999999</c:v>
                </c:pt>
                <c:pt idx="45">
                  <c:v>38.1096</c:v>
                </c:pt>
                <c:pt idx="46">
                  <c:v>42.070999999999998</c:v>
                </c:pt>
                <c:pt idx="47">
                  <c:v>46.005899999999997</c:v>
                </c:pt>
                <c:pt idx="48">
                  <c:v>47.329099999999997</c:v>
                </c:pt>
                <c:pt idx="49">
                  <c:v>44.679000000000002</c:v>
                </c:pt>
                <c:pt idx="50">
                  <c:v>40.1098</c:v>
                </c:pt>
                <c:pt idx="51">
                  <c:v>40.335299999999997</c:v>
                </c:pt>
                <c:pt idx="52">
                  <c:v>37.591000000000001</c:v>
                </c:pt>
                <c:pt idx="53">
                  <c:v>36.252899999999997</c:v>
                </c:pt>
                <c:pt idx="54">
                  <c:v>37.915399999999998</c:v>
                </c:pt>
                <c:pt idx="55">
                  <c:v>32.046300000000002</c:v>
                </c:pt>
                <c:pt idx="56">
                  <c:v>26.705400000000001</c:v>
                </c:pt>
                <c:pt idx="57">
                  <c:v>24.7651</c:v>
                </c:pt>
                <c:pt idx="58">
                  <c:v>22.540800000000001</c:v>
                </c:pt>
                <c:pt idx="59">
                  <c:v>24.252199999999998</c:v>
                </c:pt>
                <c:pt idx="60">
                  <c:v>26.714700000000001</c:v>
                </c:pt>
                <c:pt idx="61">
                  <c:v>23.702400000000001</c:v>
                </c:pt>
                <c:pt idx="62">
                  <c:v>20.951799999999999</c:v>
                </c:pt>
                <c:pt idx="63">
                  <c:v>22.663599999999999</c:v>
                </c:pt>
                <c:pt idx="64">
                  <c:v>21.314800000000002</c:v>
                </c:pt>
                <c:pt idx="65">
                  <c:v>23.331600000000002</c:v>
                </c:pt>
                <c:pt idx="66">
                  <c:v>28.616700000000002</c:v>
                </c:pt>
                <c:pt idx="67">
                  <c:v>25.737200000000001</c:v>
                </c:pt>
                <c:pt idx="68">
                  <c:v>23.194199999999999</c:v>
                </c:pt>
                <c:pt idx="69">
                  <c:v>23.020199999999999</c:v>
                </c:pt>
                <c:pt idx="70">
                  <c:v>26.063199999999998</c:v>
                </c:pt>
                <c:pt idx="71">
                  <c:v>25.726900000000001</c:v>
                </c:pt>
                <c:pt idx="72">
                  <c:v>33.552199999999999</c:v>
                </c:pt>
                <c:pt idx="73">
                  <c:v>33.872999999999998</c:v>
                </c:pt>
                <c:pt idx="74">
                  <c:v>32.070300000000003</c:v>
                </c:pt>
                <c:pt idx="75">
                  <c:v>41.336100000000002</c:v>
                </c:pt>
                <c:pt idx="76">
                  <c:v>37.158299999999997</c:v>
                </c:pt>
                <c:pt idx="77">
                  <c:v>31.1996</c:v>
                </c:pt>
                <c:pt idx="78">
                  <c:v>29.583200000000001</c:v>
                </c:pt>
                <c:pt idx="79">
                  <c:v>36.301900000000003</c:v>
                </c:pt>
                <c:pt idx="80">
                  <c:v>36.2288</c:v>
                </c:pt>
                <c:pt idx="81">
                  <c:v>31.524799999999999</c:v>
                </c:pt>
                <c:pt idx="82">
                  <c:v>28.522099999999998</c:v>
                </c:pt>
                <c:pt idx="83">
                  <c:v>32.805</c:v>
                </c:pt>
                <c:pt idx="84">
                  <c:v>35.940199999999997</c:v>
                </c:pt>
                <c:pt idx="85">
                  <c:v>32.504800000000003</c:v>
                </c:pt>
                <c:pt idx="86">
                  <c:v>28.061199999999999</c:v>
                </c:pt>
                <c:pt idx="87">
                  <c:v>32.986400000000003</c:v>
                </c:pt>
                <c:pt idx="88">
                  <c:v>26.281400000000001</c:v>
                </c:pt>
                <c:pt idx="89">
                  <c:v>22.198399999999999</c:v>
                </c:pt>
                <c:pt idx="90">
                  <c:v>29.692699999999999</c:v>
                </c:pt>
                <c:pt idx="91">
                  <c:v>31.1309</c:v>
                </c:pt>
                <c:pt idx="92">
                  <c:v>32.396000000000001</c:v>
                </c:pt>
                <c:pt idx="93">
                  <c:v>30.7469</c:v>
                </c:pt>
                <c:pt idx="94">
                  <c:v>28.900400000000001</c:v>
                </c:pt>
                <c:pt idx="95">
                  <c:v>29.782399999999999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98-BE48-A369-7A278566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17727"/>
        <c:axId val="1698783696"/>
      </c:scatterChart>
      <c:scatterChart>
        <c:scatterStyle val="smoothMarker"/>
        <c:varyColors val="0"/>
        <c:ser>
          <c:idx val="2"/>
          <c:order val="2"/>
          <c:tx>
            <c:strRef>
              <c:f>COALGAS_quarter!$D$1</c:f>
              <c:strCache>
                <c:ptCount val="1"/>
                <c:pt idx="0">
                  <c:v>corrected gas price (p/term)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COALGAS_quarter!$A$2:$A$97</c:f>
              <c:strCache>
                <c:ptCount val="96"/>
                <c:pt idx="0">
                  <c:v>Quarter 1 1998</c:v>
                </c:pt>
                <c:pt idx="1">
                  <c:v>Quarter 2 1998</c:v>
                </c:pt>
                <c:pt idx="2">
                  <c:v>Quarter 3 1998</c:v>
                </c:pt>
                <c:pt idx="3">
                  <c:v>Quarter 4 1998</c:v>
                </c:pt>
                <c:pt idx="4">
                  <c:v>Quarter 1 1999</c:v>
                </c:pt>
                <c:pt idx="5">
                  <c:v>Quarter 2 1999</c:v>
                </c:pt>
                <c:pt idx="6">
                  <c:v>Quarter 3 1999</c:v>
                </c:pt>
                <c:pt idx="7">
                  <c:v>Quarter 4 1999</c:v>
                </c:pt>
                <c:pt idx="8">
                  <c:v>Quarter 1 2000</c:v>
                </c:pt>
                <c:pt idx="9">
                  <c:v>Quarter 2 2000</c:v>
                </c:pt>
                <c:pt idx="10">
                  <c:v>Quarter 3 2000</c:v>
                </c:pt>
                <c:pt idx="11">
                  <c:v>Quarter 4 2000</c:v>
                </c:pt>
                <c:pt idx="12">
                  <c:v>Quarter 1 2001</c:v>
                </c:pt>
                <c:pt idx="13">
                  <c:v>Quarter 2 2001</c:v>
                </c:pt>
                <c:pt idx="14">
                  <c:v>Quarter 3 2001</c:v>
                </c:pt>
                <c:pt idx="15">
                  <c:v>Quarter 4 2001</c:v>
                </c:pt>
                <c:pt idx="16">
                  <c:v>Quarter 1 2002</c:v>
                </c:pt>
                <c:pt idx="17">
                  <c:v>Quarter 2 2002</c:v>
                </c:pt>
                <c:pt idx="18">
                  <c:v>Quarter 3 2002</c:v>
                </c:pt>
                <c:pt idx="19">
                  <c:v>Quarter 4 2002</c:v>
                </c:pt>
                <c:pt idx="20">
                  <c:v>Quarter 1 2003</c:v>
                </c:pt>
                <c:pt idx="21">
                  <c:v>Quarter 2 2003</c:v>
                </c:pt>
                <c:pt idx="22">
                  <c:v>Quarter 3 2003</c:v>
                </c:pt>
                <c:pt idx="23">
                  <c:v>Quarter 4 2003</c:v>
                </c:pt>
                <c:pt idx="24">
                  <c:v>Quarter 1 2004</c:v>
                </c:pt>
                <c:pt idx="25">
                  <c:v>Quarter 2 2004</c:v>
                </c:pt>
                <c:pt idx="26">
                  <c:v>Quarter 3 2004</c:v>
                </c:pt>
                <c:pt idx="27">
                  <c:v>Quarter 4 2004</c:v>
                </c:pt>
                <c:pt idx="28">
                  <c:v>Quarter 1 2005</c:v>
                </c:pt>
                <c:pt idx="29">
                  <c:v>Quarter 2 2005</c:v>
                </c:pt>
                <c:pt idx="30">
                  <c:v>Quarter 3 2005</c:v>
                </c:pt>
                <c:pt idx="31">
                  <c:v>Quarter 4 2005</c:v>
                </c:pt>
                <c:pt idx="32">
                  <c:v>Quarter 1 2006</c:v>
                </c:pt>
                <c:pt idx="33">
                  <c:v>Quarter 2 2006</c:v>
                </c:pt>
                <c:pt idx="34">
                  <c:v>Quarter 3 2006</c:v>
                </c:pt>
                <c:pt idx="35">
                  <c:v>Quarter 4 2006</c:v>
                </c:pt>
                <c:pt idx="36">
                  <c:v>Quarter 1 2007</c:v>
                </c:pt>
                <c:pt idx="37">
                  <c:v>Quarter 2 2007</c:v>
                </c:pt>
                <c:pt idx="38">
                  <c:v>Quarter 3 2007</c:v>
                </c:pt>
                <c:pt idx="39">
                  <c:v>Quarter 4 2007</c:v>
                </c:pt>
                <c:pt idx="40">
                  <c:v>Quarter 1 2008</c:v>
                </c:pt>
                <c:pt idx="41">
                  <c:v>Quarter 2 2008</c:v>
                </c:pt>
                <c:pt idx="42">
                  <c:v>Quarter 3 2008</c:v>
                </c:pt>
                <c:pt idx="43">
                  <c:v>Quarter 4 2008</c:v>
                </c:pt>
                <c:pt idx="44">
                  <c:v>Quarter 1 2009</c:v>
                </c:pt>
                <c:pt idx="45">
                  <c:v>Quarter 2 2009</c:v>
                </c:pt>
                <c:pt idx="46">
                  <c:v>Quarter 3 2009</c:v>
                </c:pt>
                <c:pt idx="47">
                  <c:v>Quarter 4 2009</c:v>
                </c:pt>
                <c:pt idx="48">
                  <c:v>Quarter 1 2010</c:v>
                </c:pt>
                <c:pt idx="49">
                  <c:v>Quarter 2 2010</c:v>
                </c:pt>
                <c:pt idx="50">
                  <c:v>Quarter 3 2010</c:v>
                </c:pt>
                <c:pt idx="51">
                  <c:v>Quarter 4 2010</c:v>
                </c:pt>
                <c:pt idx="52">
                  <c:v>Quarter 1 2011</c:v>
                </c:pt>
                <c:pt idx="53">
                  <c:v>Quarter 2 2011</c:v>
                </c:pt>
                <c:pt idx="54">
                  <c:v>Quarter 3 2011</c:v>
                </c:pt>
                <c:pt idx="55">
                  <c:v>Quarter 4 2011</c:v>
                </c:pt>
                <c:pt idx="56">
                  <c:v>Quarter 1 2012</c:v>
                </c:pt>
                <c:pt idx="57">
                  <c:v>Quarter 2 2012</c:v>
                </c:pt>
                <c:pt idx="58">
                  <c:v>Quarter 3 2012</c:v>
                </c:pt>
                <c:pt idx="59">
                  <c:v>Quarter 4 2012</c:v>
                </c:pt>
                <c:pt idx="60">
                  <c:v>Quarter 1 2013</c:v>
                </c:pt>
                <c:pt idx="61">
                  <c:v>Quarter 2 2013</c:v>
                </c:pt>
                <c:pt idx="62">
                  <c:v>Quarter 3 2013</c:v>
                </c:pt>
                <c:pt idx="63">
                  <c:v>Quarter 4 2013</c:v>
                </c:pt>
                <c:pt idx="64">
                  <c:v>Quarter 1 2014</c:v>
                </c:pt>
                <c:pt idx="65">
                  <c:v>Quarter 2 2014</c:v>
                </c:pt>
                <c:pt idx="66">
                  <c:v>Quarter 3 2014</c:v>
                </c:pt>
                <c:pt idx="67">
                  <c:v>Quarter 4 2014</c:v>
                </c:pt>
                <c:pt idx="68">
                  <c:v>Quarter 1 2015</c:v>
                </c:pt>
                <c:pt idx="69">
                  <c:v>Quarter 2 2015</c:v>
                </c:pt>
                <c:pt idx="70">
                  <c:v>Quarter 3 2015</c:v>
                </c:pt>
                <c:pt idx="71">
                  <c:v>Quarter 4 2015</c:v>
                </c:pt>
                <c:pt idx="72">
                  <c:v>Quarter 1 2016</c:v>
                </c:pt>
                <c:pt idx="73">
                  <c:v>Quarter 2 2016</c:v>
                </c:pt>
                <c:pt idx="74">
                  <c:v>Quarter 3 2016</c:v>
                </c:pt>
                <c:pt idx="75">
                  <c:v>Quarter 4 2016</c:v>
                </c:pt>
                <c:pt idx="76">
                  <c:v>Quarter 1 2017</c:v>
                </c:pt>
                <c:pt idx="77">
                  <c:v>Quarter 2 2017</c:v>
                </c:pt>
                <c:pt idx="78">
                  <c:v>Quarter 3 2017</c:v>
                </c:pt>
                <c:pt idx="79">
                  <c:v>Quarter 4 2017</c:v>
                </c:pt>
                <c:pt idx="80">
                  <c:v>Quarter 1 2018</c:v>
                </c:pt>
                <c:pt idx="81">
                  <c:v>Quarter 2 2018</c:v>
                </c:pt>
                <c:pt idx="82">
                  <c:v>Quarter 3 2018</c:v>
                </c:pt>
                <c:pt idx="83">
                  <c:v>Quarter 4 2018</c:v>
                </c:pt>
                <c:pt idx="84">
                  <c:v>Quarter 1 2019</c:v>
                </c:pt>
                <c:pt idx="85">
                  <c:v>Quarter 2 2019</c:v>
                </c:pt>
                <c:pt idx="86">
                  <c:v>Quarter 3 2019</c:v>
                </c:pt>
                <c:pt idx="87">
                  <c:v>Quarter 4 2019</c:v>
                </c:pt>
                <c:pt idx="88">
                  <c:v>Quarter 1 2020</c:v>
                </c:pt>
                <c:pt idx="89">
                  <c:v>Quarter 2 2020</c:v>
                </c:pt>
                <c:pt idx="90">
                  <c:v>Quarter 3 2020</c:v>
                </c:pt>
                <c:pt idx="91">
                  <c:v>Quarter 4 2020</c:v>
                </c:pt>
                <c:pt idx="92">
                  <c:v>Quarter 1 2021</c:v>
                </c:pt>
                <c:pt idx="93">
                  <c:v>Quarter 2 2021</c:v>
                </c:pt>
                <c:pt idx="94">
                  <c:v>Quarter 3 2021</c:v>
                </c:pt>
                <c:pt idx="95">
                  <c:v>Quarter 4 2021</c:v>
                </c:pt>
              </c:strCache>
            </c:strRef>
          </c:xVal>
          <c:yVal>
            <c:numRef>
              <c:f>COALGAS_quarter!$D$2:$D$97</c:f>
              <c:numCache>
                <c:formatCode>General</c:formatCode>
                <c:ptCount val="96"/>
                <c:pt idx="0">
                  <c:v>12.152974504249293</c:v>
                </c:pt>
                <c:pt idx="1">
                  <c:v>13.011204481792715</c:v>
                </c:pt>
                <c:pt idx="2">
                  <c:v>19.397759103641455</c:v>
                </c:pt>
                <c:pt idx="3">
                  <c:v>16.545961002785518</c:v>
                </c:pt>
                <c:pt idx="4">
                  <c:v>12.819444444444445</c:v>
                </c:pt>
                <c:pt idx="5">
                  <c:v>13.645116918844566</c:v>
                </c:pt>
                <c:pt idx="6">
                  <c:v>16.225895316804408</c:v>
                </c:pt>
                <c:pt idx="7">
                  <c:v>17.832647462277091</c:v>
                </c:pt>
                <c:pt idx="8">
                  <c:v>16.263736263736263</c:v>
                </c:pt>
                <c:pt idx="9">
                  <c:v>23.292517006802722</c:v>
                </c:pt>
                <c:pt idx="10">
                  <c:v>31.591836734693878</c:v>
                </c:pt>
                <c:pt idx="11">
                  <c:v>36.414073071718533</c:v>
                </c:pt>
                <c:pt idx="12">
                  <c:v>28.710990502035276</c:v>
                </c:pt>
                <c:pt idx="13">
                  <c:v>23.342245989304814</c:v>
                </c:pt>
                <c:pt idx="14">
                  <c:v>30.494652406417114</c:v>
                </c:pt>
                <c:pt idx="15">
                  <c:v>36.395193591455268</c:v>
                </c:pt>
                <c:pt idx="16">
                  <c:v>18.386666666666667</c:v>
                </c:pt>
                <c:pt idx="17">
                  <c:v>17.899603698811095</c:v>
                </c:pt>
                <c:pt idx="18">
                  <c:v>27.453825857519789</c:v>
                </c:pt>
                <c:pt idx="19">
                  <c:v>29.566929133858267</c:v>
                </c:pt>
                <c:pt idx="20">
                  <c:v>21.287779237844944</c:v>
                </c:pt>
                <c:pt idx="21">
                  <c:v>21.914062499999996</c:v>
                </c:pt>
                <c:pt idx="22">
                  <c:v>31.458333333333336</c:v>
                </c:pt>
                <c:pt idx="23">
                  <c:v>41.750972762645915</c:v>
                </c:pt>
                <c:pt idx="24">
                  <c:v>24.430051813471501</c:v>
                </c:pt>
                <c:pt idx="25">
                  <c:v>28.714652956298202</c:v>
                </c:pt>
                <c:pt idx="26">
                  <c:v>50.411311053984576</c:v>
                </c:pt>
                <c:pt idx="27">
                  <c:v>43.14176245210728</c:v>
                </c:pt>
                <c:pt idx="28">
                  <c:v>38.191082802547768</c:v>
                </c:pt>
                <c:pt idx="29">
                  <c:v>40.390920554854979</c:v>
                </c:pt>
                <c:pt idx="30">
                  <c:v>60.878293601003762</c:v>
                </c:pt>
                <c:pt idx="31">
                  <c:v>102.12234706616729</c:v>
                </c:pt>
                <c:pt idx="32">
                  <c:v>54.538653366583539</c:v>
                </c:pt>
                <c:pt idx="33">
                  <c:v>48.731527093596057</c:v>
                </c:pt>
                <c:pt idx="34">
                  <c:v>67.099143206854336</c:v>
                </c:pt>
                <c:pt idx="35">
                  <c:v>39.149453219927096</c:v>
                </c:pt>
                <c:pt idx="36">
                  <c:v>24.623786407766989</c:v>
                </c:pt>
                <c:pt idx="37">
                  <c:v>25.642256902761105</c:v>
                </c:pt>
                <c:pt idx="38">
                  <c:v>51.080432172869152</c:v>
                </c:pt>
                <c:pt idx="39">
                  <c:v>62.164090368608804</c:v>
                </c:pt>
                <c:pt idx="40">
                  <c:v>68.556213017751475</c:v>
                </c:pt>
                <c:pt idx="41">
                  <c:v>85.133565621370508</c:v>
                </c:pt>
                <c:pt idx="42">
                  <c:v>97.887485648679686</c:v>
                </c:pt>
                <c:pt idx="43">
                  <c:v>67.121559633027516</c:v>
                </c:pt>
                <c:pt idx="44">
                  <c:v>36.747126436781606</c:v>
                </c:pt>
                <c:pt idx="45">
                  <c:v>29.601366742596813</c:v>
                </c:pt>
                <c:pt idx="46">
                  <c:v>36.75736961451247</c:v>
                </c:pt>
                <c:pt idx="47">
                  <c:v>38.058690744920995</c:v>
                </c:pt>
                <c:pt idx="48">
                  <c:v>33.344556677890012</c:v>
                </c:pt>
                <c:pt idx="49">
                  <c:v>50.544444444444444</c:v>
                </c:pt>
                <c:pt idx="50">
                  <c:v>52.403100775193799</c:v>
                </c:pt>
                <c:pt idx="51">
                  <c:v>67.036223929747536</c:v>
                </c:pt>
                <c:pt idx="52">
                  <c:v>69.479392624728845</c:v>
                </c:pt>
                <c:pt idx="53">
                  <c:v>61.33832976445396</c:v>
                </c:pt>
                <c:pt idx="54">
                  <c:v>70.82002129925452</c:v>
                </c:pt>
                <c:pt idx="55">
                  <c:v>57.34952481520591</c:v>
                </c:pt>
                <c:pt idx="56">
                  <c:v>64.668769716088335</c:v>
                </c:pt>
                <c:pt idx="57">
                  <c:v>58.006263048016706</c:v>
                </c:pt>
                <c:pt idx="58">
                  <c:v>64.588969823100939</c:v>
                </c:pt>
                <c:pt idx="59">
                  <c:v>66.505154639175274</c:v>
                </c:pt>
                <c:pt idx="60">
                  <c:v>69.558521560574945</c:v>
                </c:pt>
                <c:pt idx="61">
                  <c:v>66.279306829765545</c:v>
                </c:pt>
                <c:pt idx="62">
                  <c:v>68.932926829268283</c:v>
                </c:pt>
                <c:pt idx="63">
                  <c:v>69.676440849342768</c:v>
                </c:pt>
                <c:pt idx="64">
                  <c:v>51.787878787878789</c:v>
                </c:pt>
                <c:pt idx="65">
                  <c:v>39.719157472417251</c:v>
                </c:pt>
                <c:pt idx="66">
                  <c:v>55.901803607214433</c:v>
                </c:pt>
                <c:pt idx="67">
                  <c:v>49.81</c:v>
                </c:pt>
                <c:pt idx="68">
                  <c:v>46.16700201207243</c:v>
                </c:pt>
                <c:pt idx="69">
                  <c:v>42.13</c:v>
                </c:pt>
                <c:pt idx="70">
                  <c:v>41.616766467065865</c:v>
                </c:pt>
                <c:pt idx="71">
                  <c:v>32.998007968127496</c:v>
                </c:pt>
                <c:pt idx="72">
                  <c:v>27.992007992007995</c:v>
                </c:pt>
                <c:pt idx="73">
                  <c:v>34.43452380952381</c:v>
                </c:pt>
                <c:pt idx="74">
                  <c:v>40.51383399209486</c:v>
                </c:pt>
                <c:pt idx="75">
                  <c:v>52.630029440628064</c:v>
                </c:pt>
                <c:pt idx="76">
                  <c:v>38.758553274682306</c:v>
                </c:pt>
                <c:pt idx="77">
                  <c:v>35.009671179883945</c:v>
                </c:pt>
                <c:pt idx="78">
                  <c:v>45.543792107795959</c:v>
                </c:pt>
                <c:pt idx="79">
                  <c:v>53.896848137535812</c:v>
                </c:pt>
                <c:pt idx="80">
                  <c:v>45.190839694656489</c:v>
                </c:pt>
                <c:pt idx="81">
                  <c:v>52.211720226843099</c:v>
                </c:pt>
                <c:pt idx="82">
                  <c:v>70.611476952022585</c:v>
                </c:pt>
                <c:pt idx="83">
                  <c:v>57.128157156220766</c:v>
                </c:pt>
                <c:pt idx="84">
                  <c:v>32.436738519212746</c:v>
                </c:pt>
                <c:pt idx="85">
                  <c:v>23.794063079777366</c:v>
                </c:pt>
                <c:pt idx="86">
                  <c:v>39.907578558225509</c:v>
                </c:pt>
                <c:pt idx="87">
                  <c:v>28.662361623616235</c:v>
                </c:pt>
                <c:pt idx="88">
                  <c:v>15.05069124423963</c:v>
                </c:pt>
                <c:pt idx="89">
                  <c:v>14.921803127874885</c:v>
                </c:pt>
                <c:pt idx="90">
                  <c:v>33.913840513290559</c:v>
                </c:pt>
                <c:pt idx="91">
                  <c:v>51.601097895699908</c:v>
                </c:pt>
                <c:pt idx="92">
                  <c:v>42.739726027397261</c:v>
                </c:pt>
                <c:pt idx="93">
                  <c:v>77.430117222723169</c:v>
                </c:pt>
                <c:pt idx="94">
                  <c:v>224.26785714285714</c:v>
                </c:pt>
                <c:pt idx="95">
                  <c:v>149.55302366345313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98-BE48-A369-7A2785668671}"/>
            </c:ext>
          </c:extLst>
        </c:ser>
        <c:ser>
          <c:idx val="3"/>
          <c:order val="3"/>
          <c:tx>
            <c:v>brent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COALGAS_quarter!$A$2:$A$97</c:f>
              <c:strCache>
                <c:ptCount val="96"/>
                <c:pt idx="0">
                  <c:v>Quarter 1 1998</c:v>
                </c:pt>
                <c:pt idx="1">
                  <c:v>Quarter 2 1998</c:v>
                </c:pt>
                <c:pt idx="2">
                  <c:v>Quarter 3 1998</c:v>
                </c:pt>
                <c:pt idx="3">
                  <c:v>Quarter 4 1998</c:v>
                </c:pt>
                <c:pt idx="4">
                  <c:v>Quarter 1 1999</c:v>
                </c:pt>
                <c:pt idx="5">
                  <c:v>Quarter 2 1999</c:v>
                </c:pt>
                <c:pt idx="6">
                  <c:v>Quarter 3 1999</c:v>
                </c:pt>
                <c:pt idx="7">
                  <c:v>Quarter 4 1999</c:v>
                </c:pt>
                <c:pt idx="8">
                  <c:v>Quarter 1 2000</c:v>
                </c:pt>
                <c:pt idx="9">
                  <c:v>Quarter 2 2000</c:v>
                </c:pt>
                <c:pt idx="10">
                  <c:v>Quarter 3 2000</c:v>
                </c:pt>
                <c:pt idx="11">
                  <c:v>Quarter 4 2000</c:v>
                </c:pt>
                <c:pt idx="12">
                  <c:v>Quarter 1 2001</c:v>
                </c:pt>
                <c:pt idx="13">
                  <c:v>Quarter 2 2001</c:v>
                </c:pt>
                <c:pt idx="14">
                  <c:v>Quarter 3 2001</c:v>
                </c:pt>
                <c:pt idx="15">
                  <c:v>Quarter 4 2001</c:v>
                </c:pt>
                <c:pt idx="16">
                  <c:v>Quarter 1 2002</c:v>
                </c:pt>
                <c:pt idx="17">
                  <c:v>Quarter 2 2002</c:v>
                </c:pt>
                <c:pt idx="18">
                  <c:v>Quarter 3 2002</c:v>
                </c:pt>
                <c:pt idx="19">
                  <c:v>Quarter 4 2002</c:v>
                </c:pt>
                <c:pt idx="20">
                  <c:v>Quarter 1 2003</c:v>
                </c:pt>
                <c:pt idx="21">
                  <c:v>Quarter 2 2003</c:v>
                </c:pt>
                <c:pt idx="22">
                  <c:v>Quarter 3 2003</c:v>
                </c:pt>
                <c:pt idx="23">
                  <c:v>Quarter 4 2003</c:v>
                </c:pt>
                <c:pt idx="24">
                  <c:v>Quarter 1 2004</c:v>
                </c:pt>
                <c:pt idx="25">
                  <c:v>Quarter 2 2004</c:v>
                </c:pt>
                <c:pt idx="26">
                  <c:v>Quarter 3 2004</c:v>
                </c:pt>
                <c:pt idx="27">
                  <c:v>Quarter 4 2004</c:v>
                </c:pt>
                <c:pt idx="28">
                  <c:v>Quarter 1 2005</c:v>
                </c:pt>
                <c:pt idx="29">
                  <c:v>Quarter 2 2005</c:v>
                </c:pt>
                <c:pt idx="30">
                  <c:v>Quarter 3 2005</c:v>
                </c:pt>
                <c:pt idx="31">
                  <c:v>Quarter 4 2005</c:v>
                </c:pt>
                <c:pt idx="32">
                  <c:v>Quarter 1 2006</c:v>
                </c:pt>
                <c:pt idx="33">
                  <c:v>Quarter 2 2006</c:v>
                </c:pt>
                <c:pt idx="34">
                  <c:v>Quarter 3 2006</c:v>
                </c:pt>
                <c:pt idx="35">
                  <c:v>Quarter 4 2006</c:v>
                </c:pt>
                <c:pt idx="36">
                  <c:v>Quarter 1 2007</c:v>
                </c:pt>
                <c:pt idx="37">
                  <c:v>Quarter 2 2007</c:v>
                </c:pt>
                <c:pt idx="38">
                  <c:v>Quarter 3 2007</c:v>
                </c:pt>
                <c:pt idx="39">
                  <c:v>Quarter 4 2007</c:v>
                </c:pt>
                <c:pt idx="40">
                  <c:v>Quarter 1 2008</c:v>
                </c:pt>
                <c:pt idx="41">
                  <c:v>Quarter 2 2008</c:v>
                </c:pt>
                <c:pt idx="42">
                  <c:v>Quarter 3 2008</c:v>
                </c:pt>
                <c:pt idx="43">
                  <c:v>Quarter 4 2008</c:v>
                </c:pt>
                <c:pt idx="44">
                  <c:v>Quarter 1 2009</c:v>
                </c:pt>
                <c:pt idx="45">
                  <c:v>Quarter 2 2009</c:v>
                </c:pt>
                <c:pt idx="46">
                  <c:v>Quarter 3 2009</c:v>
                </c:pt>
                <c:pt idx="47">
                  <c:v>Quarter 4 2009</c:v>
                </c:pt>
                <c:pt idx="48">
                  <c:v>Quarter 1 2010</c:v>
                </c:pt>
                <c:pt idx="49">
                  <c:v>Quarter 2 2010</c:v>
                </c:pt>
                <c:pt idx="50">
                  <c:v>Quarter 3 2010</c:v>
                </c:pt>
                <c:pt idx="51">
                  <c:v>Quarter 4 2010</c:v>
                </c:pt>
                <c:pt idx="52">
                  <c:v>Quarter 1 2011</c:v>
                </c:pt>
                <c:pt idx="53">
                  <c:v>Quarter 2 2011</c:v>
                </c:pt>
                <c:pt idx="54">
                  <c:v>Quarter 3 2011</c:v>
                </c:pt>
                <c:pt idx="55">
                  <c:v>Quarter 4 2011</c:v>
                </c:pt>
                <c:pt idx="56">
                  <c:v>Quarter 1 2012</c:v>
                </c:pt>
                <c:pt idx="57">
                  <c:v>Quarter 2 2012</c:v>
                </c:pt>
                <c:pt idx="58">
                  <c:v>Quarter 3 2012</c:v>
                </c:pt>
                <c:pt idx="59">
                  <c:v>Quarter 4 2012</c:v>
                </c:pt>
                <c:pt idx="60">
                  <c:v>Quarter 1 2013</c:v>
                </c:pt>
                <c:pt idx="61">
                  <c:v>Quarter 2 2013</c:v>
                </c:pt>
                <c:pt idx="62">
                  <c:v>Quarter 3 2013</c:v>
                </c:pt>
                <c:pt idx="63">
                  <c:v>Quarter 4 2013</c:v>
                </c:pt>
                <c:pt idx="64">
                  <c:v>Quarter 1 2014</c:v>
                </c:pt>
                <c:pt idx="65">
                  <c:v>Quarter 2 2014</c:v>
                </c:pt>
                <c:pt idx="66">
                  <c:v>Quarter 3 2014</c:v>
                </c:pt>
                <c:pt idx="67">
                  <c:v>Quarter 4 2014</c:v>
                </c:pt>
                <c:pt idx="68">
                  <c:v>Quarter 1 2015</c:v>
                </c:pt>
                <c:pt idx="69">
                  <c:v>Quarter 2 2015</c:v>
                </c:pt>
                <c:pt idx="70">
                  <c:v>Quarter 3 2015</c:v>
                </c:pt>
                <c:pt idx="71">
                  <c:v>Quarter 4 2015</c:v>
                </c:pt>
                <c:pt idx="72">
                  <c:v>Quarter 1 2016</c:v>
                </c:pt>
                <c:pt idx="73">
                  <c:v>Quarter 2 2016</c:v>
                </c:pt>
                <c:pt idx="74">
                  <c:v>Quarter 3 2016</c:v>
                </c:pt>
                <c:pt idx="75">
                  <c:v>Quarter 4 2016</c:v>
                </c:pt>
                <c:pt idx="76">
                  <c:v>Quarter 1 2017</c:v>
                </c:pt>
                <c:pt idx="77">
                  <c:v>Quarter 2 2017</c:v>
                </c:pt>
                <c:pt idx="78">
                  <c:v>Quarter 3 2017</c:v>
                </c:pt>
                <c:pt idx="79">
                  <c:v>Quarter 4 2017</c:v>
                </c:pt>
                <c:pt idx="80">
                  <c:v>Quarter 1 2018</c:v>
                </c:pt>
                <c:pt idx="81">
                  <c:v>Quarter 2 2018</c:v>
                </c:pt>
                <c:pt idx="82">
                  <c:v>Quarter 3 2018</c:v>
                </c:pt>
                <c:pt idx="83">
                  <c:v>Quarter 4 2018</c:v>
                </c:pt>
                <c:pt idx="84">
                  <c:v>Quarter 1 2019</c:v>
                </c:pt>
                <c:pt idx="85">
                  <c:v>Quarter 2 2019</c:v>
                </c:pt>
                <c:pt idx="86">
                  <c:v>Quarter 3 2019</c:v>
                </c:pt>
                <c:pt idx="87">
                  <c:v>Quarter 4 2019</c:v>
                </c:pt>
                <c:pt idx="88">
                  <c:v>Quarter 1 2020</c:v>
                </c:pt>
                <c:pt idx="89">
                  <c:v>Quarter 2 2020</c:v>
                </c:pt>
                <c:pt idx="90">
                  <c:v>Quarter 3 2020</c:v>
                </c:pt>
                <c:pt idx="91">
                  <c:v>Quarter 4 2020</c:v>
                </c:pt>
                <c:pt idx="92">
                  <c:v>Quarter 1 2021</c:v>
                </c:pt>
                <c:pt idx="93">
                  <c:v>Quarter 2 2021</c:v>
                </c:pt>
                <c:pt idx="94">
                  <c:v>Quarter 3 2021</c:v>
                </c:pt>
                <c:pt idx="95">
                  <c:v>Quarter 4 2021</c:v>
                </c:pt>
              </c:strCache>
            </c:strRef>
          </c:xVal>
          <c:yVal>
            <c:numRef>
              <c:f>COALGAS_quarter!$E$2:$E$97</c:f>
              <c:numCache>
                <c:formatCode>General</c:formatCode>
                <c:ptCount val="96"/>
                <c:pt idx="0">
                  <c:v>20.19830028328612</c:v>
                </c:pt>
                <c:pt idx="1">
                  <c:v>18.739495798319325</c:v>
                </c:pt>
                <c:pt idx="2">
                  <c:v>20.560224089635852</c:v>
                </c:pt>
                <c:pt idx="3">
                  <c:v>14.665738161559888</c:v>
                </c:pt>
                <c:pt idx="4">
                  <c:v>21.166666666666668</c:v>
                </c:pt>
                <c:pt idx="5">
                  <c:v>24.085281980742781</c:v>
                </c:pt>
                <c:pt idx="6">
                  <c:v>32.47933884297521</c:v>
                </c:pt>
                <c:pt idx="7">
                  <c:v>34.403292181069958</c:v>
                </c:pt>
                <c:pt idx="8">
                  <c:v>34.024725274725277</c:v>
                </c:pt>
                <c:pt idx="9">
                  <c:v>41.591836734693878</c:v>
                </c:pt>
                <c:pt idx="10">
                  <c:v>40.598639455782312</c:v>
                </c:pt>
                <c:pt idx="11">
                  <c:v>32.300405953991877</c:v>
                </c:pt>
                <c:pt idx="12">
                  <c:v>33.568521031207595</c:v>
                </c:pt>
                <c:pt idx="13">
                  <c:v>34.866310160427808</c:v>
                </c:pt>
                <c:pt idx="14">
                  <c:v>31.09625668449198</c:v>
                </c:pt>
                <c:pt idx="15">
                  <c:v>26.568758344459273</c:v>
                </c:pt>
                <c:pt idx="16">
                  <c:v>34.56</c:v>
                </c:pt>
                <c:pt idx="17">
                  <c:v>33.791281373844122</c:v>
                </c:pt>
                <c:pt idx="18">
                  <c:v>37.928759894459105</c:v>
                </c:pt>
                <c:pt idx="19">
                  <c:v>37.611548556430442</c:v>
                </c:pt>
                <c:pt idx="20">
                  <c:v>35.716162943495405</c:v>
                </c:pt>
                <c:pt idx="21">
                  <c:v>36.888020833333336</c:v>
                </c:pt>
                <c:pt idx="22">
                  <c:v>35.950520833333336</c:v>
                </c:pt>
                <c:pt idx="23">
                  <c:v>39.130998702983142</c:v>
                </c:pt>
                <c:pt idx="24">
                  <c:v>40.816062176165801</c:v>
                </c:pt>
                <c:pt idx="25">
                  <c:v>44.344473007712082</c:v>
                </c:pt>
                <c:pt idx="26">
                  <c:v>59.614395886889461</c:v>
                </c:pt>
                <c:pt idx="27">
                  <c:v>51.673052362707537</c:v>
                </c:pt>
                <c:pt idx="28">
                  <c:v>69.159235668789805</c:v>
                </c:pt>
                <c:pt idx="29">
                  <c:v>70.088272383354351</c:v>
                </c:pt>
                <c:pt idx="30">
                  <c:v>79.648682559598498</c:v>
                </c:pt>
                <c:pt idx="31">
                  <c:v>73.632958801498134</c:v>
                </c:pt>
                <c:pt idx="32">
                  <c:v>82.182044887780549</c:v>
                </c:pt>
                <c:pt idx="33">
                  <c:v>90.52955665024632</c:v>
                </c:pt>
                <c:pt idx="34">
                  <c:v>76.47490820073439</c:v>
                </c:pt>
                <c:pt idx="35">
                  <c:v>73.948967193195628</c:v>
                </c:pt>
                <c:pt idx="36">
                  <c:v>82.645631067961148</c:v>
                </c:pt>
                <c:pt idx="37">
                  <c:v>85.72629051620649</c:v>
                </c:pt>
                <c:pt idx="38">
                  <c:v>95.042016806722685</c:v>
                </c:pt>
                <c:pt idx="39">
                  <c:v>111.59334126040429</c:v>
                </c:pt>
                <c:pt idx="40">
                  <c:v>118.69822485207101</c:v>
                </c:pt>
                <c:pt idx="41">
                  <c:v>162.40418118466903</c:v>
                </c:pt>
                <c:pt idx="42">
                  <c:v>112.70952927669346</c:v>
                </c:pt>
                <c:pt idx="43">
                  <c:v>52.282110091743121</c:v>
                </c:pt>
                <c:pt idx="44">
                  <c:v>56.586206896551722</c:v>
                </c:pt>
                <c:pt idx="45">
                  <c:v>78.929384965831431</c:v>
                </c:pt>
                <c:pt idx="46">
                  <c:v>78.310657596371868</c:v>
                </c:pt>
                <c:pt idx="47">
                  <c:v>87.957110609480821</c:v>
                </c:pt>
                <c:pt idx="48">
                  <c:v>92.817059483726155</c:v>
                </c:pt>
                <c:pt idx="49">
                  <c:v>83.344444444444449</c:v>
                </c:pt>
                <c:pt idx="50">
                  <c:v>91.151716500553718</c:v>
                </c:pt>
                <c:pt idx="51">
                  <c:v>104.00658616904501</c:v>
                </c:pt>
                <c:pt idx="52">
                  <c:v>127.28850325379609</c:v>
                </c:pt>
                <c:pt idx="53">
                  <c:v>120.42826552462526</c:v>
                </c:pt>
                <c:pt idx="54">
                  <c:v>109.43556975505857</c:v>
                </c:pt>
                <c:pt idx="55">
                  <c:v>113.389651531151</c:v>
                </c:pt>
                <c:pt idx="56">
                  <c:v>129.21135646687699</c:v>
                </c:pt>
                <c:pt idx="57">
                  <c:v>102.08768267223383</c:v>
                </c:pt>
                <c:pt idx="58">
                  <c:v>116.95109261186265</c:v>
                </c:pt>
                <c:pt idx="59">
                  <c:v>114.54639175257732</c:v>
                </c:pt>
                <c:pt idx="60">
                  <c:v>112.95687885010267</c:v>
                </c:pt>
                <c:pt idx="61">
                  <c:v>104.13863404689093</c:v>
                </c:pt>
                <c:pt idx="62">
                  <c:v>110.1321138211382</c:v>
                </c:pt>
                <c:pt idx="63">
                  <c:v>112.03235591506572</c:v>
                </c:pt>
                <c:pt idx="64">
                  <c:v>108.84848484848484</c:v>
                </c:pt>
                <c:pt idx="65">
                  <c:v>112.69809428284854</c:v>
                </c:pt>
                <c:pt idx="66">
                  <c:v>94.859719438877761</c:v>
                </c:pt>
                <c:pt idx="67">
                  <c:v>57.33</c:v>
                </c:pt>
                <c:pt idx="68">
                  <c:v>55.442655935613679</c:v>
                </c:pt>
                <c:pt idx="69">
                  <c:v>63.59</c:v>
                </c:pt>
                <c:pt idx="70">
                  <c:v>48.273453093812371</c:v>
                </c:pt>
                <c:pt idx="71">
                  <c:v>37.131474103585653</c:v>
                </c:pt>
                <c:pt idx="72">
                  <c:v>39.560439560439562</c:v>
                </c:pt>
                <c:pt idx="73">
                  <c:v>49.285714285714285</c:v>
                </c:pt>
                <c:pt idx="74">
                  <c:v>48.478260869565219</c:v>
                </c:pt>
                <c:pt idx="75">
                  <c:v>55.760549558390579</c:v>
                </c:pt>
                <c:pt idx="76">
                  <c:v>51.642228739002931</c:v>
                </c:pt>
                <c:pt idx="77">
                  <c:v>46.34429400386847</c:v>
                </c:pt>
                <c:pt idx="78">
                  <c:v>55.380173243503364</c:v>
                </c:pt>
                <c:pt idx="79">
                  <c:v>63.868194842406872</c:v>
                </c:pt>
                <c:pt idx="80">
                  <c:v>67.051526717557252</c:v>
                </c:pt>
                <c:pt idx="81">
                  <c:v>75.085066162570897</c:v>
                </c:pt>
                <c:pt idx="82">
                  <c:v>77.81749764816557</c:v>
                </c:pt>
                <c:pt idx="83">
                  <c:v>50.32740879326473</c:v>
                </c:pt>
                <c:pt idx="84">
                  <c:v>64.095595126522966</c:v>
                </c:pt>
                <c:pt idx="85">
                  <c:v>61.734693877551024</c:v>
                </c:pt>
                <c:pt idx="86">
                  <c:v>56.173752310536045</c:v>
                </c:pt>
                <c:pt idx="87">
                  <c:v>60.88560885608856</c:v>
                </c:pt>
                <c:pt idx="88">
                  <c:v>20.958525345622121</c:v>
                </c:pt>
                <c:pt idx="89">
                  <c:v>37.856485740570378</c:v>
                </c:pt>
                <c:pt idx="90">
                  <c:v>37.534372135655367</c:v>
                </c:pt>
                <c:pt idx="91">
                  <c:v>47.392497712717294</c:v>
                </c:pt>
                <c:pt idx="92">
                  <c:v>58.027397260273972</c:v>
                </c:pt>
                <c:pt idx="93">
                  <c:v>67.745716862037867</c:v>
                </c:pt>
                <c:pt idx="94">
                  <c:v>70.107142857142861</c:v>
                </c:pt>
                <c:pt idx="95">
                  <c:v>68.168273444347065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98-BE48-A369-7A278566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114160"/>
        <c:axId val="1699344032"/>
      </c:scatterChart>
      <c:valAx>
        <c:axId val="203881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83696"/>
        <c:crosses val="autoZero"/>
        <c:crossBetween val="midCat"/>
      </c:valAx>
      <c:valAx>
        <c:axId val="16987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17727"/>
        <c:crosses val="autoZero"/>
        <c:crossBetween val="midCat"/>
      </c:valAx>
      <c:valAx>
        <c:axId val="1699344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14160"/>
        <c:crosses val="max"/>
        <c:crossBetween val="midCat"/>
      </c:valAx>
      <c:valAx>
        <c:axId val="169911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934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COALGAS!$B$1</c:f>
              <c:strCache>
                <c:ptCount val="1"/>
                <c:pt idx="0">
                  <c:v>Coal Fired Generation (GWh)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COALGAS!$A$2:$A$26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xVal>
          <c:yVal>
            <c:numRef>
              <c:f>COALGAS!$B$2:$B$26</c:f>
              <c:numCache>
                <c:formatCode>#,##0;\-#,##0;\-</c:formatCode>
                <c:ptCount val="25"/>
                <c:pt idx="0">
                  <c:v>376812</c:v>
                </c:pt>
                <c:pt idx="1">
                  <c:v>322302</c:v>
                </c:pt>
                <c:pt idx="2">
                  <c:v>334037</c:v>
                </c:pt>
                <c:pt idx="3">
                  <c:v>285004</c:v>
                </c:pt>
                <c:pt idx="4">
                  <c:v>322907</c:v>
                </c:pt>
                <c:pt idx="5">
                  <c:v>355582</c:v>
                </c:pt>
                <c:pt idx="6">
                  <c:v>332889</c:v>
                </c:pt>
                <c:pt idx="7">
                  <c:v>367162</c:v>
                </c:pt>
                <c:pt idx="8">
                  <c:v>353256</c:v>
                </c:pt>
                <c:pt idx="9">
                  <c:v>368134.27</c:v>
                </c:pt>
                <c:pt idx="10">
                  <c:v>407027.19</c:v>
                </c:pt>
                <c:pt idx="11">
                  <c:v>372054.32</c:v>
                </c:pt>
                <c:pt idx="12">
                  <c:v>337154.54</c:v>
                </c:pt>
                <c:pt idx="13">
                  <c:v>276688.90999999997</c:v>
                </c:pt>
                <c:pt idx="14">
                  <c:v>288195.09999999998</c:v>
                </c:pt>
                <c:pt idx="15">
                  <c:v>293443.56</c:v>
                </c:pt>
                <c:pt idx="16">
                  <c:v>391529.83</c:v>
                </c:pt>
                <c:pt idx="17">
                  <c:v>364141.07</c:v>
                </c:pt>
                <c:pt idx="18">
                  <c:v>279116.88</c:v>
                </c:pt>
                <c:pt idx="19">
                  <c:v>213158.02</c:v>
                </c:pt>
                <c:pt idx="20">
                  <c:v>87556.56</c:v>
                </c:pt>
                <c:pt idx="21">
                  <c:v>64494.7</c:v>
                </c:pt>
                <c:pt idx="22">
                  <c:v>49205.058677256449</c:v>
                </c:pt>
                <c:pt idx="23">
                  <c:v>21421.920549849659</c:v>
                </c:pt>
                <c:pt idx="24">
                  <c:v>16993.531210954046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7-3840-92CB-A78DFEF2F18F}"/>
            </c:ext>
          </c:extLst>
        </c:ser>
        <c:ser>
          <c:idx val="1"/>
          <c:order val="1"/>
          <c:tx>
            <c:strRef>
              <c:f>COALGAS!$C$1</c:f>
              <c:strCache>
                <c:ptCount val="1"/>
                <c:pt idx="0">
                  <c:v>Gas Fired Generation (TWh)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COALGAS!$A$2:$A$26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xVal>
          <c:yVal>
            <c:numRef>
              <c:f>COALGAS!$C$2:$C$26</c:f>
              <c:numCache>
                <c:formatCode>#,##0;\-#,##0;\-</c:formatCode>
                <c:ptCount val="25"/>
                <c:pt idx="0">
                  <c:v>176702</c:v>
                </c:pt>
                <c:pt idx="1">
                  <c:v>223691</c:v>
                </c:pt>
                <c:pt idx="2">
                  <c:v>236298</c:v>
                </c:pt>
                <c:pt idx="3">
                  <c:v>281986</c:v>
                </c:pt>
                <c:pt idx="4">
                  <c:v>283781</c:v>
                </c:pt>
                <c:pt idx="5">
                  <c:v>276761</c:v>
                </c:pt>
                <c:pt idx="6">
                  <c:v>291264</c:v>
                </c:pt>
                <c:pt idx="7">
                  <c:v>284662</c:v>
                </c:pt>
                <c:pt idx="8">
                  <c:v>304495</c:v>
                </c:pt>
                <c:pt idx="9">
                  <c:v>295642.83</c:v>
                </c:pt>
                <c:pt idx="10">
                  <c:v>278148.92</c:v>
                </c:pt>
                <c:pt idx="11">
                  <c:v>319836.46999999997</c:v>
                </c:pt>
                <c:pt idx="12">
                  <c:v>344453.67</c:v>
                </c:pt>
                <c:pt idx="13">
                  <c:v>328248.78000000003</c:v>
                </c:pt>
                <c:pt idx="14">
                  <c:v>345685.05</c:v>
                </c:pt>
                <c:pt idx="15">
                  <c:v>277527.48</c:v>
                </c:pt>
                <c:pt idx="16">
                  <c:v>184306.64</c:v>
                </c:pt>
                <c:pt idx="17">
                  <c:v>175209.74</c:v>
                </c:pt>
                <c:pt idx="18">
                  <c:v>189918.76</c:v>
                </c:pt>
                <c:pt idx="19">
                  <c:v>185954.51</c:v>
                </c:pt>
                <c:pt idx="20">
                  <c:v>271563.18</c:v>
                </c:pt>
                <c:pt idx="21">
                  <c:v>257599.31</c:v>
                </c:pt>
                <c:pt idx="22">
                  <c:v>246276.98933209653</c:v>
                </c:pt>
                <c:pt idx="23">
                  <c:v>245112.1855713941</c:v>
                </c:pt>
                <c:pt idx="24">
                  <c:v>206556.38341328347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7-3840-92CB-A78DFEF2F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17727"/>
        <c:axId val="1698783696"/>
      </c:scatterChart>
      <c:scatterChart>
        <c:scatterStyle val="lineMarker"/>
        <c:varyColors val="0"/>
        <c:ser>
          <c:idx val="2"/>
          <c:order val="2"/>
          <c:tx>
            <c:strRef>
              <c:f>COALGAS!$D$1</c:f>
              <c:strCache>
                <c:ptCount val="1"/>
                <c:pt idx="0">
                  <c:v>corrected gas price (p/term)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COALGAS!$A$2:$A$26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xVal>
          <c:yVal>
            <c:numRef>
              <c:f>COALGAS!$D$2:$D$26</c:f>
              <c:numCache>
                <c:formatCode>0.00</c:formatCode>
                <c:ptCount val="25"/>
                <c:pt idx="1">
                  <c:v>22.94285714285714</c:v>
                </c:pt>
                <c:pt idx="2">
                  <c:v>16.661991584852736</c:v>
                </c:pt>
                <c:pt idx="3">
                  <c:v>17.906336088154269</c:v>
                </c:pt>
                <c:pt idx="4">
                  <c:v>36.662125340599452</c:v>
                </c:pt>
                <c:pt idx="5">
                  <c:v>36.541554959785529</c:v>
                </c:pt>
                <c:pt idx="6">
                  <c:v>29.76221928665786</c:v>
                </c:pt>
                <c:pt idx="7">
                  <c:v>41.968709256844846</c:v>
                </c:pt>
                <c:pt idx="8">
                  <c:v>43.419023136246786</c:v>
                </c:pt>
                <c:pt idx="9">
                  <c:v>103.0226700251889</c:v>
                </c:pt>
                <c:pt idx="10">
                  <c:v>39.582309582309577</c:v>
                </c:pt>
                <c:pt idx="11">
                  <c:v>62.761104441776716</c:v>
                </c:pt>
                <c:pt idx="12">
                  <c:v>67.900232018561482</c:v>
                </c:pt>
                <c:pt idx="13">
                  <c:v>38.361774744027301</c:v>
                </c:pt>
                <c:pt idx="14">
                  <c:v>67.780244173140957</c:v>
                </c:pt>
                <c:pt idx="15">
                  <c:v>58.02350427350428</c:v>
                </c:pt>
                <c:pt idx="16">
                  <c:v>67.197916666666671</c:v>
                </c:pt>
                <c:pt idx="17">
                  <c:v>70.173116089613032</c:v>
                </c:pt>
                <c:pt idx="18">
                  <c:v>50.010040160642575</c:v>
                </c:pt>
                <c:pt idx="19">
                  <c:v>33.130000000000003</c:v>
                </c:pt>
                <c:pt idx="20">
                  <c:v>53.099009900990104</c:v>
                </c:pt>
                <c:pt idx="21">
                  <c:v>54.469111969111971</c:v>
                </c:pt>
                <c:pt idx="22">
                  <c:v>57.613207547169807</c:v>
                </c:pt>
                <c:pt idx="23">
                  <c:v>28.821892393320965</c:v>
                </c:pt>
                <c:pt idx="24">
                  <c:v>51.790633608815426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7-3840-92CB-A78DFEF2F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114160"/>
        <c:axId val="1699344032"/>
      </c:scatterChart>
      <c:valAx>
        <c:axId val="203881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83696"/>
        <c:crosses val="autoZero"/>
        <c:crossBetween val="midCat"/>
      </c:valAx>
      <c:valAx>
        <c:axId val="16987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\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17727"/>
        <c:crosses val="autoZero"/>
        <c:crossBetween val="midCat"/>
      </c:valAx>
      <c:valAx>
        <c:axId val="169934403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14160"/>
        <c:crosses val="max"/>
        <c:crossBetween val="midCat"/>
      </c:valAx>
      <c:valAx>
        <c:axId val="169911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934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NBP</a:t>
            </a:r>
            <a:r>
              <a:rPr lang="en-GB" baseline="0"/>
              <a:t> yearly gas prices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Gas Price Raw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'Prices correction'!$A$9:$A$32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xVal>
          <c:yVal>
            <c:numRef>
              <c:f>'Prices correction'!$B$9:$B$32</c:f>
              <c:numCache>
                <c:formatCode>General</c:formatCode>
                <c:ptCount val="24"/>
                <c:pt idx="0">
                  <c:v>16.059999999999999</c:v>
                </c:pt>
                <c:pt idx="1">
                  <c:v>11.88</c:v>
                </c:pt>
                <c:pt idx="2">
                  <c:v>13</c:v>
                </c:pt>
                <c:pt idx="3">
                  <c:v>26.91</c:v>
                </c:pt>
                <c:pt idx="4">
                  <c:v>27.26</c:v>
                </c:pt>
                <c:pt idx="5">
                  <c:v>22.53</c:v>
                </c:pt>
                <c:pt idx="6">
                  <c:v>32.19</c:v>
                </c:pt>
                <c:pt idx="7">
                  <c:v>33.78</c:v>
                </c:pt>
                <c:pt idx="8">
                  <c:v>81.8</c:v>
                </c:pt>
                <c:pt idx="9">
                  <c:v>32.22</c:v>
                </c:pt>
                <c:pt idx="10">
                  <c:v>52.28</c:v>
                </c:pt>
                <c:pt idx="11">
                  <c:v>58.53</c:v>
                </c:pt>
                <c:pt idx="12">
                  <c:v>33.72</c:v>
                </c:pt>
                <c:pt idx="13">
                  <c:v>61.07</c:v>
                </c:pt>
                <c:pt idx="14">
                  <c:v>54.31</c:v>
                </c:pt>
                <c:pt idx="15">
                  <c:v>64.510000000000005</c:v>
                </c:pt>
                <c:pt idx="16">
                  <c:v>68.91</c:v>
                </c:pt>
                <c:pt idx="17">
                  <c:v>49.81</c:v>
                </c:pt>
                <c:pt idx="18">
                  <c:v>33.130000000000003</c:v>
                </c:pt>
                <c:pt idx="19">
                  <c:v>53.63</c:v>
                </c:pt>
                <c:pt idx="20">
                  <c:v>56.43</c:v>
                </c:pt>
                <c:pt idx="21">
                  <c:v>61.07</c:v>
                </c:pt>
                <c:pt idx="22">
                  <c:v>31.07</c:v>
                </c:pt>
                <c:pt idx="23">
                  <c:v>56.4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7-E24C-93E6-2814DB73090A}"/>
            </c:ext>
          </c:extLst>
        </c:ser>
        <c:ser>
          <c:idx val="1"/>
          <c:order val="1"/>
          <c:tx>
            <c:v>Gas Price Adjusted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'Prices correction'!$A$9:$A$32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xVal>
          <c:yVal>
            <c:numRef>
              <c:f>'Prices correction'!$C$9:$C$32</c:f>
              <c:numCache>
                <c:formatCode>0.00</c:formatCode>
                <c:ptCount val="24"/>
                <c:pt idx="0">
                  <c:v>22.94285714285714</c:v>
                </c:pt>
                <c:pt idx="1">
                  <c:v>16.661991584852736</c:v>
                </c:pt>
                <c:pt idx="2">
                  <c:v>17.906336088154269</c:v>
                </c:pt>
                <c:pt idx="3">
                  <c:v>36.662125340599452</c:v>
                </c:pt>
                <c:pt idx="4">
                  <c:v>36.541554959785529</c:v>
                </c:pt>
                <c:pt idx="5">
                  <c:v>29.76221928665786</c:v>
                </c:pt>
                <c:pt idx="6">
                  <c:v>41.968709256844846</c:v>
                </c:pt>
                <c:pt idx="7">
                  <c:v>43.419023136246786</c:v>
                </c:pt>
                <c:pt idx="8">
                  <c:v>103.0226700251889</c:v>
                </c:pt>
                <c:pt idx="9">
                  <c:v>39.582309582309577</c:v>
                </c:pt>
                <c:pt idx="10">
                  <c:v>62.761104441776716</c:v>
                </c:pt>
                <c:pt idx="11">
                  <c:v>67.900232018561482</c:v>
                </c:pt>
                <c:pt idx="12">
                  <c:v>38.361774744027301</c:v>
                </c:pt>
                <c:pt idx="13">
                  <c:v>67.780244173140957</c:v>
                </c:pt>
                <c:pt idx="14">
                  <c:v>58.02350427350428</c:v>
                </c:pt>
                <c:pt idx="15">
                  <c:v>67.197916666666671</c:v>
                </c:pt>
                <c:pt idx="16">
                  <c:v>70.173116089613032</c:v>
                </c:pt>
                <c:pt idx="17">
                  <c:v>50.010040160642575</c:v>
                </c:pt>
                <c:pt idx="18">
                  <c:v>33.130000000000003</c:v>
                </c:pt>
                <c:pt idx="19">
                  <c:v>53.099009900990104</c:v>
                </c:pt>
                <c:pt idx="20">
                  <c:v>54.469111969111971</c:v>
                </c:pt>
                <c:pt idx="21">
                  <c:v>57.613207547169807</c:v>
                </c:pt>
                <c:pt idx="22">
                  <c:v>28.821892393320965</c:v>
                </c:pt>
                <c:pt idx="23">
                  <c:v>51.790633608815426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7-E24C-93E6-2814DB730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803952"/>
        <c:axId val="341412015"/>
      </c:scatterChart>
      <c:scatterChart>
        <c:scatterStyle val="lineMarker"/>
        <c:varyColors val="0"/>
        <c:ser>
          <c:idx val="2"/>
          <c:order val="2"/>
          <c:tx>
            <c:v>GDP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'Prices correction'!$A$9:$A$32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xVal>
          <c:yVal>
            <c:numRef>
              <c:f>'Prices correction'!$G$9:$G$32</c:f>
              <c:numCache>
                <c:formatCode>General</c:formatCode>
                <c:ptCount val="24"/>
                <c:pt idx="0">
                  <c:v>1482289</c:v>
                </c:pt>
                <c:pt idx="1">
                  <c:v>1529040</c:v>
                </c:pt>
                <c:pt idx="2">
                  <c:v>1574760</c:v>
                </c:pt>
                <c:pt idx="3">
                  <c:v>1632591</c:v>
                </c:pt>
                <c:pt idx="4">
                  <c:v>1666429</c:v>
                </c:pt>
                <c:pt idx="5">
                  <c:v>1701811</c:v>
                </c:pt>
                <c:pt idx="6">
                  <c:v>1753374</c:v>
                </c:pt>
                <c:pt idx="7">
                  <c:v>1794677</c:v>
                </c:pt>
                <c:pt idx="8">
                  <c:v>1841218</c:v>
                </c:pt>
                <c:pt idx="9">
                  <c:v>1888797</c:v>
                </c:pt>
                <c:pt idx="10">
                  <c:v>1931663</c:v>
                </c:pt>
                <c:pt idx="11">
                  <c:v>1927034</c:v>
                </c:pt>
                <c:pt idx="12">
                  <c:v>1845186</c:v>
                </c:pt>
                <c:pt idx="13">
                  <c:v>1884515</c:v>
                </c:pt>
                <c:pt idx="14">
                  <c:v>1911983</c:v>
                </c:pt>
                <c:pt idx="15">
                  <c:v>1940087</c:v>
                </c:pt>
                <c:pt idx="16">
                  <c:v>1976755</c:v>
                </c:pt>
                <c:pt idx="17">
                  <c:v>2035883</c:v>
                </c:pt>
                <c:pt idx="18">
                  <c:v>2089276</c:v>
                </c:pt>
                <c:pt idx="19">
                  <c:v>2136566</c:v>
                </c:pt>
                <c:pt idx="20">
                  <c:v>2182170</c:v>
                </c:pt>
                <c:pt idx="21">
                  <c:v>2218196</c:v>
                </c:pt>
                <c:pt idx="22">
                  <c:v>2255283</c:v>
                </c:pt>
                <c:pt idx="23">
                  <c:v>2046209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77-E24C-93E6-2814DB730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579408"/>
        <c:axId val="1195626943"/>
      </c:scatterChart>
      <c:valAx>
        <c:axId val="17198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12015"/>
        <c:crosses val="autoZero"/>
        <c:crossBetween val="midCat"/>
      </c:valAx>
      <c:valAx>
        <c:axId val="3414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03952"/>
        <c:crosses val="autoZero"/>
        <c:crossBetween val="midCat"/>
      </c:valAx>
      <c:valAx>
        <c:axId val="11956269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79408"/>
        <c:crosses val="max"/>
        <c:crossBetween val="midCat"/>
      </c:valAx>
      <c:valAx>
        <c:axId val="174257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562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'prices quaterly'!$B$1</c:f>
              <c:strCache>
                <c:ptCount val="1"/>
                <c:pt idx="0">
                  <c:v> gas price (p/term)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'prices quaterly'!$A$2:$A$97</c:f>
              <c:numCache>
                <c:formatCode>m/d/yy</c:formatCode>
                <c:ptCount val="96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36798</c:v>
                </c:pt>
                <c:pt idx="11">
                  <c:v>36889</c:v>
                </c:pt>
                <c:pt idx="12">
                  <c:v>36980</c:v>
                </c:pt>
                <c:pt idx="13">
                  <c:v>37071</c:v>
                </c:pt>
                <c:pt idx="14">
                  <c:v>37162</c:v>
                </c:pt>
                <c:pt idx="15">
                  <c:v>37256</c:v>
                </c:pt>
                <c:pt idx="16">
                  <c:v>37344</c:v>
                </c:pt>
                <c:pt idx="17">
                  <c:v>37435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  <c:pt idx="29">
                  <c:v>38533</c:v>
                </c:pt>
                <c:pt idx="30">
                  <c:v>38625</c:v>
                </c:pt>
                <c:pt idx="31">
                  <c:v>38716</c:v>
                </c:pt>
                <c:pt idx="32">
                  <c:v>38807</c:v>
                </c:pt>
                <c:pt idx="33">
                  <c:v>38898</c:v>
                </c:pt>
                <c:pt idx="34">
                  <c:v>38989</c:v>
                </c:pt>
                <c:pt idx="35">
                  <c:v>39080</c:v>
                </c:pt>
                <c:pt idx="36">
                  <c:v>39171</c:v>
                </c:pt>
                <c:pt idx="37">
                  <c:v>39262</c:v>
                </c:pt>
                <c:pt idx="38">
                  <c:v>39353</c:v>
                </c:pt>
                <c:pt idx="39">
                  <c:v>39447</c:v>
                </c:pt>
                <c:pt idx="40">
                  <c:v>39538</c:v>
                </c:pt>
                <c:pt idx="41">
                  <c:v>39629</c:v>
                </c:pt>
                <c:pt idx="42">
                  <c:v>39721</c:v>
                </c:pt>
                <c:pt idx="43">
                  <c:v>39813</c:v>
                </c:pt>
                <c:pt idx="44">
                  <c:v>39903</c:v>
                </c:pt>
                <c:pt idx="45">
                  <c:v>39994</c:v>
                </c:pt>
                <c:pt idx="46">
                  <c:v>40086</c:v>
                </c:pt>
                <c:pt idx="47">
                  <c:v>40178</c:v>
                </c:pt>
                <c:pt idx="48">
                  <c:v>40268</c:v>
                </c:pt>
                <c:pt idx="49">
                  <c:v>40359</c:v>
                </c:pt>
                <c:pt idx="50">
                  <c:v>40451</c:v>
                </c:pt>
                <c:pt idx="51">
                  <c:v>40543</c:v>
                </c:pt>
                <c:pt idx="52">
                  <c:v>40633</c:v>
                </c:pt>
                <c:pt idx="53">
                  <c:v>40724</c:v>
                </c:pt>
                <c:pt idx="54">
                  <c:v>40816</c:v>
                </c:pt>
                <c:pt idx="55">
                  <c:v>40907</c:v>
                </c:pt>
                <c:pt idx="56">
                  <c:v>40998</c:v>
                </c:pt>
                <c:pt idx="57">
                  <c:v>41089</c:v>
                </c:pt>
                <c:pt idx="58">
                  <c:v>41180</c:v>
                </c:pt>
                <c:pt idx="59">
                  <c:v>41274</c:v>
                </c:pt>
                <c:pt idx="60">
                  <c:v>41362</c:v>
                </c:pt>
                <c:pt idx="61">
                  <c:v>41453</c:v>
                </c:pt>
                <c:pt idx="62">
                  <c:v>41547</c:v>
                </c:pt>
                <c:pt idx="63">
                  <c:v>41639</c:v>
                </c:pt>
                <c:pt idx="64">
                  <c:v>41729</c:v>
                </c:pt>
                <c:pt idx="65">
                  <c:v>41820</c:v>
                </c:pt>
                <c:pt idx="66">
                  <c:v>41912</c:v>
                </c:pt>
                <c:pt idx="67">
                  <c:v>42004</c:v>
                </c:pt>
                <c:pt idx="68">
                  <c:v>42094</c:v>
                </c:pt>
                <c:pt idx="69">
                  <c:v>42185</c:v>
                </c:pt>
                <c:pt idx="70">
                  <c:v>42277</c:v>
                </c:pt>
                <c:pt idx="71">
                  <c:v>42369</c:v>
                </c:pt>
                <c:pt idx="72">
                  <c:v>42460</c:v>
                </c:pt>
                <c:pt idx="73">
                  <c:v>42551</c:v>
                </c:pt>
                <c:pt idx="74">
                  <c:v>42643</c:v>
                </c:pt>
                <c:pt idx="75">
                  <c:v>42734</c:v>
                </c:pt>
                <c:pt idx="76">
                  <c:v>42825</c:v>
                </c:pt>
                <c:pt idx="77">
                  <c:v>42916</c:v>
                </c:pt>
                <c:pt idx="78">
                  <c:v>43007</c:v>
                </c:pt>
                <c:pt idx="79">
                  <c:v>43098</c:v>
                </c:pt>
                <c:pt idx="80">
                  <c:v>43189</c:v>
                </c:pt>
                <c:pt idx="81">
                  <c:v>43280</c:v>
                </c:pt>
                <c:pt idx="82">
                  <c:v>43371</c:v>
                </c:pt>
                <c:pt idx="83">
                  <c:v>43465</c:v>
                </c:pt>
                <c:pt idx="84">
                  <c:v>43553</c:v>
                </c:pt>
                <c:pt idx="85">
                  <c:v>43644</c:v>
                </c:pt>
                <c:pt idx="86">
                  <c:v>43738</c:v>
                </c:pt>
                <c:pt idx="87">
                  <c:v>43830</c:v>
                </c:pt>
                <c:pt idx="88">
                  <c:v>43921</c:v>
                </c:pt>
                <c:pt idx="89">
                  <c:v>44012</c:v>
                </c:pt>
                <c:pt idx="90">
                  <c:v>44104</c:v>
                </c:pt>
                <c:pt idx="91">
                  <c:v>44196</c:v>
                </c:pt>
                <c:pt idx="92">
                  <c:v>44286</c:v>
                </c:pt>
                <c:pt idx="93">
                  <c:v>44377</c:v>
                </c:pt>
                <c:pt idx="94">
                  <c:v>44469</c:v>
                </c:pt>
                <c:pt idx="95">
                  <c:v>44561</c:v>
                </c:pt>
              </c:numCache>
            </c:numRef>
          </c:xVal>
          <c:yVal>
            <c:numRef>
              <c:f>'prices quaterly'!$B$2:$B$97</c:f>
              <c:numCache>
                <c:formatCode>General</c:formatCode>
                <c:ptCount val="96"/>
                <c:pt idx="0">
                  <c:v>8.58</c:v>
                </c:pt>
                <c:pt idx="1">
                  <c:v>9.2899999999999991</c:v>
                </c:pt>
                <c:pt idx="2">
                  <c:v>13.85</c:v>
                </c:pt>
                <c:pt idx="3">
                  <c:v>11.88</c:v>
                </c:pt>
                <c:pt idx="4">
                  <c:v>9.23</c:v>
                </c:pt>
                <c:pt idx="5">
                  <c:v>9.92</c:v>
                </c:pt>
                <c:pt idx="6">
                  <c:v>11.78</c:v>
                </c:pt>
                <c:pt idx="7">
                  <c:v>13</c:v>
                </c:pt>
                <c:pt idx="8">
                  <c:v>11.84</c:v>
                </c:pt>
                <c:pt idx="9">
                  <c:v>17.12</c:v>
                </c:pt>
                <c:pt idx="10">
                  <c:v>23.22</c:v>
                </c:pt>
                <c:pt idx="11">
                  <c:v>26.91</c:v>
                </c:pt>
                <c:pt idx="12">
                  <c:v>21.16</c:v>
                </c:pt>
                <c:pt idx="13">
                  <c:v>17.46</c:v>
                </c:pt>
                <c:pt idx="14">
                  <c:v>22.81</c:v>
                </c:pt>
                <c:pt idx="15">
                  <c:v>27.26</c:v>
                </c:pt>
                <c:pt idx="16">
                  <c:v>13.79</c:v>
                </c:pt>
                <c:pt idx="17">
                  <c:v>13.55</c:v>
                </c:pt>
                <c:pt idx="18">
                  <c:v>20.81</c:v>
                </c:pt>
                <c:pt idx="19">
                  <c:v>22.53</c:v>
                </c:pt>
                <c:pt idx="20">
                  <c:v>16.2</c:v>
                </c:pt>
                <c:pt idx="21">
                  <c:v>16.829999999999998</c:v>
                </c:pt>
                <c:pt idx="22">
                  <c:v>24.16</c:v>
                </c:pt>
                <c:pt idx="23">
                  <c:v>32.19</c:v>
                </c:pt>
                <c:pt idx="24">
                  <c:v>18.86</c:v>
                </c:pt>
                <c:pt idx="25">
                  <c:v>22.34</c:v>
                </c:pt>
                <c:pt idx="26">
                  <c:v>39.22</c:v>
                </c:pt>
                <c:pt idx="27">
                  <c:v>33.78</c:v>
                </c:pt>
                <c:pt idx="28">
                  <c:v>29.98</c:v>
                </c:pt>
                <c:pt idx="29">
                  <c:v>32.03</c:v>
                </c:pt>
                <c:pt idx="30">
                  <c:v>48.52</c:v>
                </c:pt>
                <c:pt idx="31">
                  <c:v>81.8</c:v>
                </c:pt>
                <c:pt idx="32">
                  <c:v>43.74</c:v>
                </c:pt>
                <c:pt idx="33">
                  <c:v>39.57</c:v>
                </c:pt>
                <c:pt idx="34">
                  <c:v>54.82</c:v>
                </c:pt>
                <c:pt idx="35">
                  <c:v>32.22</c:v>
                </c:pt>
                <c:pt idx="36">
                  <c:v>20.29</c:v>
                </c:pt>
                <c:pt idx="37">
                  <c:v>21.36</c:v>
                </c:pt>
                <c:pt idx="38">
                  <c:v>42.55</c:v>
                </c:pt>
                <c:pt idx="39">
                  <c:v>52.28</c:v>
                </c:pt>
                <c:pt idx="40">
                  <c:v>57.93</c:v>
                </c:pt>
                <c:pt idx="41">
                  <c:v>73.3</c:v>
                </c:pt>
                <c:pt idx="42">
                  <c:v>85.26</c:v>
                </c:pt>
                <c:pt idx="43">
                  <c:v>58.53</c:v>
                </c:pt>
                <c:pt idx="44">
                  <c:v>31.97</c:v>
                </c:pt>
                <c:pt idx="45">
                  <c:v>25.99</c:v>
                </c:pt>
                <c:pt idx="46">
                  <c:v>32.42</c:v>
                </c:pt>
                <c:pt idx="47">
                  <c:v>33.72</c:v>
                </c:pt>
                <c:pt idx="48">
                  <c:v>29.71</c:v>
                </c:pt>
                <c:pt idx="49">
                  <c:v>45.49</c:v>
                </c:pt>
                <c:pt idx="50">
                  <c:v>47.32</c:v>
                </c:pt>
                <c:pt idx="51">
                  <c:v>61.07</c:v>
                </c:pt>
                <c:pt idx="52">
                  <c:v>64.06</c:v>
                </c:pt>
                <c:pt idx="53">
                  <c:v>57.29</c:v>
                </c:pt>
                <c:pt idx="54">
                  <c:v>66.5</c:v>
                </c:pt>
                <c:pt idx="55">
                  <c:v>54.31</c:v>
                </c:pt>
                <c:pt idx="56">
                  <c:v>61.5</c:v>
                </c:pt>
                <c:pt idx="57">
                  <c:v>55.57</c:v>
                </c:pt>
                <c:pt idx="58">
                  <c:v>62.07</c:v>
                </c:pt>
                <c:pt idx="59">
                  <c:v>64.510000000000005</c:v>
                </c:pt>
                <c:pt idx="60">
                  <c:v>67.75</c:v>
                </c:pt>
                <c:pt idx="61">
                  <c:v>65.02</c:v>
                </c:pt>
                <c:pt idx="62">
                  <c:v>67.83</c:v>
                </c:pt>
                <c:pt idx="63">
                  <c:v>68.91</c:v>
                </c:pt>
                <c:pt idx="64">
                  <c:v>51.27</c:v>
                </c:pt>
                <c:pt idx="65">
                  <c:v>39.6</c:v>
                </c:pt>
                <c:pt idx="66">
                  <c:v>55.79</c:v>
                </c:pt>
                <c:pt idx="67">
                  <c:v>49.81</c:v>
                </c:pt>
                <c:pt idx="68">
                  <c:v>45.89</c:v>
                </c:pt>
                <c:pt idx="69">
                  <c:v>42.13</c:v>
                </c:pt>
                <c:pt idx="70">
                  <c:v>41.7</c:v>
                </c:pt>
                <c:pt idx="71">
                  <c:v>33.130000000000003</c:v>
                </c:pt>
                <c:pt idx="72">
                  <c:v>28.02</c:v>
                </c:pt>
                <c:pt idx="73">
                  <c:v>34.71</c:v>
                </c:pt>
                <c:pt idx="74">
                  <c:v>41</c:v>
                </c:pt>
                <c:pt idx="75">
                  <c:v>53.63</c:v>
                </c:pt>
                <c:pt idx="76">
                  <c:v>39.65</c:v>
                </c:pt>
                <c:pt idx="77">
                  <c:v>36.200000000000003</c:v>
                </c:pt>
                <c:pt idx="78">
                  <c:v>47.32</c:v>
                </c:pt>
                <c:pt idx="79">
                  <c:v>56.43</c:v>
                </c:pt>
                <c:pt idx="80">
                  <c:v>47.36</c:v>
                </c:pt>
                <c:pt idx="81">
                  <c:v>55.24</c:v>
                </c:pt>
                <c:pt idx="82">
                  <c:v>75.06</c:v>
                </c:pt>
                <c:pt idx="83">
                  <c:v>61.07</c:v>
                </c:pt>
                <c:pt idx="84">
                  <c:v>34.61</c:v>
                </c:pt>
                <c:pt idx="85">
                  <c:v>25.65</c:v>
                </c:pt>
                <c:pt idx="86">
                  <c:v>43.18</c:v>
                </c:pt>
                <c:pt idx="87">
                  <c:v>31.07</c:v>
                </c:pt>
                <c:pt idx="88">
                  <c:v>16.329999999999998</c:v>
                </c:pt>
                <c:pt idx="89">
                  <c:v>16.22</c:v>
                </c:pt>
                <c:pt idx="90">
                  <c:v>37</c:v>
                </c:pt>
                <c:pt idx="91">
                  <c:v>56.4</c:v>
                </c:pt>
                <c:pt idx="92">
                  <c:v>46.8</c:v>
                </c:pt>
                <c:pt idx="93">
                  <c:v>85.87</c:v>
                </c:pt>
                <c:pt idx="94">
                  <c:v>251.18</c:v>
                </c:pt>
                <c:pt idx="95">
                  <c:v>170.64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A-9F4C-A48B-22685ADE3F63}"/>
            </c:ext>
          </c:extLst>
        </c:ser>
        <c:ser>
          <c:idx val="1"/>
          <c:order val="1"/>
          <c:tx>
            <c:strRef>
              <c:f>'prices quaterly'!$C$1</c:f>
              <c:strCache>
                <c:ptCount val="1"/>
                <c:pt idx="0">
                  <c:v>gas price deflated (p/term)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'prices quaterly'!$A$2:$A$97</c:f>
              <c:numCache>
                <c:formatCode>m/d/yy</c:formatCode>
                <c:ptCount val="96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36798</c:v>
                </c:pt>
                <c:pt idx="11">
                  <c:v>36889</c:v>
                </c:pt>
                <c:pt idx="12">
                  <c:v>36980</c:v>
                </c:pt>
                <c:pt idx="13">
                  <c:v>37071</c:v>
                </c:pt>
                <c:pt idx="14">
                  <c:v>37162</c:v>
                </c:pt>
                <c:pt idx="15">
                  <c:v>37256</c:v>
                </c:pt>
                <c:pt idx="16">
                  <c:v>37344</c:v>
                </c:pt>
                <c:pt idx="17">
                  <c:v>37435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  <c:pt idx="29">
                  <c:v>38533</c:v>
                </c:pt>
                <c:pt idx="30">
                  <c:v>38625</c:v>
                </c:pt>
                <c:pt idx="31">
                  <c:v>38716</c:v>
                </c:pt>
                <c:pt idx="32">
                  <c:v>38807</c:v>
                </c:pt>
                <c:pt idx="33">
                  <c:v>38898</c:v>
                </c:pt>
                <c:pt idx="34">
                  <c:v>38989</c:v>
                </c:pt>
                <c:pt idx="35">
                  <c:v>39080</c:v>
                </c:pt>
                <c:pt idx="36">
                  <c:v>39171</c:v>
                </c:pt>
                <c:pt idx="37">
                  <c:v>39262</c:v>
                </c:pt>
                <c:pt idx="38">
                  <c:v>39353</c:v>
                </c:pt>
                <c:pt idx="39">
                  <c:v>39447</c:v>
                </c:pt>
                <c:pt idx="40">
                  <c:v>39538</c:v>
                </c:pt>
                <c:pt idx="41">
                  <c:v>39629</c:v>
                </c:pt>
                <c:pt idx="42">
                  <c:v>39721</c:v>
                </c:pt>
                <c:pt idx="43">
                  <c:v>39813</c:v>
                </c:pt>
                <c:pt idx="44">
                  <c:v>39903</c:v>
                </c:pt>
                <c:pt idx="45">
                  <c:v>39994</c:v>
                </c:pt>
                <c:pt idx="46">
                  <c:v>40086</c:v>
                </c:pt>
                <c:pt idx="47">
                  <c:v>40178</c:v>
                </c:pt>
                <c:pt idx="48">
                  <c:v>40268</c:v>
                </c:pt>
                <c:pt idx="49">
                  <c:v>40359</c:v>
                </c:pt>
                <c:pt idx="50">
                  <c:v>40451</c:v>
                </c:pt>
                <c:pt idx="51">
                  <c:v>40543</c:v>
                </c:pt>
                <c:pt idx="52">
                  <c:v>40633</c:v>
                </c:pt>
                <c:pt idx="53">
                  <c:v>40724</c:v>
                </c:pt>
                <c:pt idx="54">
                  <c:v>40816</c:v>
                </c:pt>
                <c:pt idx="55">
                  <c:v>40907</c:v>
                </c:pt>
                <c:pt idx="56">
                  <c:v>40998</c:v>
                </c:pt>
                <c:pt idx="57">
                  <c:v>41089</c:v>
                </c:pt>
                <c:pt idx="58">
                  <c:v>41180</c:v>
                </c:pt>
                <c:pt idx="59">
                  <c:v>41274</c:v>
                </c:pt>
                <c:pt idx="60">
                  <c:v>41362</c:v>
                </c:pt>
                <c:pt idx="61">
                  <c:v>41453</c:v>
                </c:pt>
                <c:pt idx="62">
                  <c:v>41547</c:v>
                </c:pt>
                <c:pt idx="63">
                  <c:v>41639</c:v>
                </c:pt>
                <c:pt idx="64">
                  <c:v>41729</c:v>
                </c:pt>
                <c:pt idx="65">
                  <c:v>41820</c:v>
                </c:pt>
                <c:pt idx="66">
                  <c:v>41912</c:v>
                </c:pt>
                <c:pt idx="67">
                  <c:v>42004</c:v>
                </c:pt>
                <c:pt idx="68">
                  <c:v>42094</c:v>
                </c:pt>
                <c:pt idx="69">
                  <c:v>42185</c:v>
                </c:pt>
                <c:pt idx="70">
                  <c:v>42277</c:v>
                </c:pt>
                <c:pt idx="71">
                  <c:v>42369</c:v>
                </c:pt>
                <c:pt idx="72">
                  <c:v>42460</c:v>
                </c:pt>
                <c:pt idx="73">
                  <c:v>42551</c:v>
                </c:pt>
                <c:pt idx="74">
                  <c:v>42643</c:v>
                </c:pt>
                <c:pt idx="75">
                  <c:v>42734</c:v>
                </c:pt>
                <c:pt idx="76">
                  <c:v>42825</c:v>
                </c:pt>
                <c:pt idx="77">
                  <c:v>42916</c:v>
                </c:pt>
                <c:pt idx="78">
                  <c:v>43007</c:v>
                </c:pt>
                <c:pt idx="79">
                  <c:v>43098</c:v>
                </c:pt>
                <c:pt idx="80">
                  <c:v>43189</c:v>
                </c:pt>
                <c:pt idx="81">
                  <c:v>43280</c:v>
                </c:pt>
                <c:pt idx="82">
                  <c:v>43371</c:v>
                </c:pt>
                <c:pt idx="83">
                  <c:v>43465</c:v>
                </c:pt>
                <c:pt idx="84">
                  <c:v>43553</c:v>
                </c:pt>
                <c:pt idx="85">
                  <c:v>43644</c:v>
                </c:pt>
                <c:pt idx="86">
                  <c:v>43738</c:v>
                </c:pt>
                <c:pt idx="87">
                  <c:v>43830</c:v>
                </c:pt>
                <c:pt idx="88">
                  <c:v>43921</c:v>
                </c:pt>
                <c:pt idx="89">
                  <c:v>44012</c:v>
                </c:pt>
                <c:pt idx="90">
                  <c:v>44104</c:v>
                </c:pt>
                <c:pt idx="91">
                  <c:v>44196</c:v>
                </c:pt>
                <c:pt idx="92">
                  <c:v>44286</c:v>
                </c:pt>
                <c:pt idx="93">
                  <c:v>44377</c:v>
                </c:pt>
                <c:pt idx="94">
                  <c:v>44469</c:v>
                </c:pt>
                <c:pt idx="95">
                  <c:v>44561</c:v>
                </c:pt>
              </c:numCache>
            </c:numRef>
          </c:xVal>
          <c:yVal>
            <c:numRef>
              <c:f>'prices quaterly'!$C$2:$C$97</c:f>
              <c:numCache>
                <c:formatCode>General</c:formatCode>
                <c:ptCount val="96"/>
                <c:pt idx="0">
                  <c:v>12.152974504249293</c:v>
                </c:pt>
                <c:pt idx="1">
                  <c:v>13.011204481792715</c:v>
                </c:pt>
                <c:pt idx="2">
                  <c:v>19.397759103641455</c:v>
                </c:pt>
                <c:pt idx="3">
                  <c:v>16.545961002785518</c:v>
                </c:pt>
                <c:pt idx="4">
                  <c:v>12.819444444444445</c:v>
                </c:pt>
                <c:pt idx="5">
                  <c:v>13.645116918844566</c:v>
                </c:pt>
                <c:pt idx="6">
                  <c:v>16.225895316804408</c:v>
                </c:pt>
                <c:pt idx="7">
                  <c:v>17.832647462277091</c:v>
                </c:pt>
                <c:pt idx="8">
                  <c:v>16.263736263736263</c:v>
                </c:pt>
                <c:pt idx="9">
                  <c:v>23.292517006802722</c:v>
                </c:pt>
                <c:pt idx="10">
                  <c:v>31.591836734693878</c:v>
                </c:pt>
                <c:pt idx="11">
                  <c:v>36.414073071718533</c:v>
                </c:pt>
                <c:pt idx="12">
                  <c:v>28.710990502035276</c:v>
                </c:pt>
                <c:pt idx="13">
                  <c:v>23.342245989304814</c:v>
                </c:pt>
                <c:pt idx="14">
                  <c:v>30.494652406417114</c:v>
                </c:pt>
                <c:pt idx="15">
                  <c:v>36.395193591455268</c:v>
                </c:pt>
                <c:pt idx="16">
                  <c:v>18.386666666666667</c:v>
                </c:pt>
                <c:pt idx="17">
                  <c:v>17.899603698811095</c:v>
                </c:pt>
                <c:pt idx="18">
                  <c:v>27.453825857519789</c:v>
                </c:pt>
                <c:pt idx="19">
                  <c:v>29.566929133858267</c:v>
                </c:pt>
                <c:pt idx="20">
                  <c:v>21.287779237844944</c:v>
                </c:pt>
                <c:pt idx="21">
                  <c:v>21.914062499999996</c:v>
                </c:pt>
                <c:pt idx="22">
                  <c:v>31.458333333333336</c:v>
                </c:pt>
                <c:pt idx="23">
                  <c:v>41.750972762645915</c:v>
                </c:pt>
                <c:pt idx="24">
                  <c:v>24.430051813471501</c:v>
                </c:pt>
                <c:pt idx="25">
                  <c:v>28.714652956298202</c:v>
                </c:pt>
                <c:pt idx="26">
                  <c:v>50.411311053984576</c:v>
                </c:pt>
                <c:pt idx="27">
                  <c:v>43.14176245210728</c:v>
                </c:pt>
                <c:pt idx="28">
                  <c:v>38.191082802547768</c:v>
                </c:pt>
                <c:pt idx="29">
                  <c:v>40.390920554854979</c:v>
                </c:pt>
                <c:pt idx="30">
                  <c:v>60.878293601003762</c:v>
                </c:pt>
                <c:pt idx="31">
                  <c:v>102.12234706616729</c:v>
                </c:pt>
                <c:pt idx="32">
                  <c:v>54.538653366583539</c:v>
                </c:pt>
                <c:pt idx="33">
                  <c:v>48.731527093596057</c:v>
                </c:pt>
                <c:pt idx="34">
                  <c:v>67.099143206854336</c:v>
                </c:pt>
                <c:pt idx="35">
                  <c:v>39.149453219927096</c:v>
                </c:pt>
                <c:pt idx="36">
                  <c:v>24.623786407766989</c:v>
                </c:pt>
                <c:pt idx="37">
                  <c:v>25.642256902761105</c:v>
                </c:pt>
                <c:pt idx="38">
                  <c:v>51.080432172869152</c:v>
                </c:pt>
                <c:pt idx="39">
                  <c:v>62.164090368608804</c:v>
                </c:pt>
                <c:pt idx="40">
                  <c:v>68.556213017751475</c:v>
                </c:pt>
                <c:pt idx="41">
                  <c:v>85.133565621370508</c:v>
                </c:pt>
                <c:pt idx="42">
                  <c:v>97.887485648679686</c:v>
                </c:pt>
                <c:pt idx="43">
                  <c:v>67.121559633027516</c:v>
                </c:pt>
                <c:pt idx="44">
                  <c:v>36.747126436781606</c:v>
                </c:pt>
                <c:pt idx="45">
                  <c:v>29.601366742596813</c:v>
                </c:pt>
                <c:pt idx="46">
                  <c:v>36.75736961451247</c:v>
                </c:pt>
                <c:pt idx="47">
                  <c:v>38.058690744920995</c:v>
                </c:pt>
                <c:pt idx="48">
                  <c:v>33.344556677890012</c:v>
                </c:pt>
                <c:pt idx="49">
                  <c:v>50.544444444444444</c:v>
                </c:pt>
                <c:pt idx="50">
                  <c:v>52.403100775193799</c:v>
                </c:pt>
                <c:pt idx="51">
                  <c:v>67.036223929747536</c:v>
                </c:pt>
                <c:pt idx="52">
                  <c:v>69.479392624728845</c:v>
                </c:pt>
                <c:pt idx="53">
                  <c:v>61.33832976445396</c:v>
                </c:pt>
                <c:pt idx="54">
                  <c:v>70.82002129925452</c:v>
                </c:pt>
                <c:pt idx="55">
                  <c:v>57.34952481520591</c:v>
                </c:pt>
                <c:pt idx="56">
                  <c:v>64.668769716088335</c:v>
                </c:pt>
                <c:pt idx="57">
                  <c:v>58.006263048016706</c:v>
                </c:pt>
                <c:pt idx="58">
                  <c:v>64.588969823100939</c:v>
                </c:pt>
                <c:pt idx="59">
                  <c:v>66.505154639175274</c:v>
                </c:pt>
                <c:pt idx="60">
                  <c:v>69.558521560574945</c:v>
                </c:pt>
                <c:pt idx="61">
                  <c:v>66.279306829765545</c:v>
                </c:pt>
                <c:pt idx="62">
                  <c:v>68.932926829268283</c:v>
                </c:pt>
                <c:pt idx="63">
                  <c:v>69.676440849342768</c:v>
                </c:pt>
                <c:pt idx="64">
                  <c:v>51.787878787878789</c:v>
                </c:pt>
                <c:pt idx="65">
                  <c:v>39.719157472417251</c:v>
                </c:pt>
                <c:pt idx="66">
                  <c:v>55.901803607214433</c:v>
                </c:pt>
                <c:pt idx="67">
                  <c:v>49.81</c:v>
                </c:pt>
                <c:pt idx="68">
                  <c:v>46.16700201207243</c:v>
                </c:pt>
                <c:pt idx="69">
                  <c:v>42.13</c:v>
                </c:pt>
                <c:pt idx="70">
                  <c:v>41.616766467065865</c:v>
                </c:pt>
                <c:pt idx="71">
                  <c:v>32.998007968127496</c:v>
                </c:pt>
                <c:pt idx="72">
                  <c:v>27.992007992007995</c:v>
                </c:pt>
                <c:pt idx="73">
                  <c:v>34.43452380952381</c:v>
                </c:pt>
                <c:pt idx="74">
                  <c:v>40.51383399209486</c:v>
                </c:pt>
                <c:pt idx="75">
                  <c:v>52.630029440628064</c:v>
                </c:pt>
                <c:pt idx="76">
                  <c:v>38.758553274682306</c:v>
                </c:pt>
                <c:pt idx="77">
                  <c:v>35.009671179883945</c:v>
                </c:pt>
                <c:pt idx="78">
                  <c:v>45.543792107795959</c:v>
                </c:pt>
                <c:pt idx="79">
                  <c:v>53.896848137535812</c:v>
                </c:pt>
                <c:pt idx="80">
                  <c:v>45.190839694656489</c:v>
                </c:pt>
                <c:pt idx="81">
                  <c:v>52.211720226843099</c:v>
                </c:pt>
                <c:pt idx="82">
                  <c:v>70.611476952022585</c:v>
                </c:pt>
                <c:pt idx="83">
                  <c:v>57.128157156220766</c:v>
                </c:pt>
                <c:pt idx="84">
                  <c:v>32.436738519212746</c:v>
                </c:pt>
                <c:pt idx="85">
                  <c:v>23.794063079777366</c:v>
                </c:pt>
                <c:pt idx="86">
                  <c:v>39.907578558225509</c:v>
                </c:pt>
                <c:pt idx="87">
                  <c:v>28.662361623616235</c:v>
                </c:pt>
                <c:pt idx="88">
                  <c:v>15.05069124423963</c:v>
                </c:pt>
                <c:pt idx="89">
                  <c:v>14.921803127874885</c:v>
                </c:pt>
                <c:pt idx="90">
                  <c:v>33.913840513290559</c:v>
                </c:pt>
                <c:pt idx="91">
                  <c:v>51.601097895699908</c:v>
                </c:pt>
                <c:pt idx="92">
                  <c:v>42.739726027397261</c:v>
                </c:pt>
                <c:pt idx="93">
                  <c:v>77.430117222723169</c:v>
                </c:pt>
                <c:pt idx="94">
                  <c:v>224.26785714285714</c:v>
                </c:pt>
                <c:pt idx="95">
                  <c:v>149.55302366345313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A-9F4C-A48B-22685ADE3F63}"/>
            </c:ext>
          </c:extLst>
        </c:ser>
        <c:ser>
          <c:idx val="2"/>
          <c:order val="2"/>
          <c:tx>
            <c:v>brent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'prices quaterly'!$A$2:$A$97</c:f>
              <c:numCache>
                <c:formatCode>m/d/yy</c:formatCode>
                <c:ptCount val="96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36798</c:v>
                </c:pt>
                <c:pt idx="11">
                  <c:v>36889</c:v>
                </c:pt>
                <c:pt idx="12">
                  <c:v>36980</c:v>
                </c:pt>
                <c:pt idx="13">
                  <c:v>37071</c:v>
                </c:pt>
                <c:pt idx="14">
                  <c:v>37162</c:v>
                </c:pt>
                <c:pt idx="15">
                  <c:v>37256</c:v>
                </c:pt>
                <c:pt idx="16">
                  <c:v>37344</c:v>
                </c:pt>
                <c:pt idx="17">
                  <c:v>37435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  <c:pt idx="29">
                  <c:v>38533</c:v>
                </c:pt>
                <c:pt idx="30">
                  <c:v>38625</c:v>
                </c:pt>
                <c:pt idx="31">
                  <c:v>38716</c:v>
                </c:pt>
                <c:pt idx="32">
                  <c:v>38807</c:v>
                </c:pt>
                <c:pt idx="33">
                  <c:v>38898</c:v>
                </c:pt>
                <c:pt idx="34">
                  <c:v>38989</c:v>
                </c:pt>
                <c:pt idx="35">
                  <c:v>39080</c:v>
                </c:pt>
                <c:pt idx="36">
                  <c:v>39171</c:v>
                </c:pt>
                <c:pt idx="37">
                  <c:v>39262</c:v>
                </c:pt>
                <c:pt idx="38">
                  <c:v>39353</c:v>
                </c:pt>
                <c:pt idx="39">
                  <c:v>39447</c:v>
                </c:pt>
                <c:pt idx="40">
                  <c:v>39538</c:v>
                </c:pt>
                <c:pt idx="41">
                  <c:v>39629</c:v>
                </c:pt>
                <c:pt idx="42">
                  <c:v>39721</c:v>
                </c:pt>
                <c:pt idx="43">
                  <c:v>39813</c:v>
                </c:pt>
                <c:pt idx="44">
                  <c:v>39903</c:v>
                </c:pt>
                <c:pt idx="45">
                  <c:v>39994</c:v>
                </c:pt>
                <c:pt idx="46">
                  <c:v>40086</c:v>
                </c:pt>
                <c:pt idx="47">
                  <c:v>40178</c:v>
                </c:pt>
                <c:pt idx="48">
                  <c:v>40268</c:v>
                </c:pt>
                <c:pt idx="49">
                  <c:v>40359</c:v>
                </c:pt>
                <c:pt idx="50">
                  <c:v>40451</c:v>
                </c:pt>
                <c:pt idx="51">
                  <c:v>40543</c:v>
                </c:pt>
                <c:pt idx="52">
                  <c:v>40633</c:v>
                </c:pt>
                <c:pt idx="53">
                  <c:v>40724</c:v>
                </c:pt>
                <c:pt idx="54">
                  <c:v>40816</c:v>
                </c:pt>
                <c:pt idx="55">
                  <c:v>40907</c:v>
                </c:pt>
                <c:pt idx="56">
                  <c:v>40998</c:v>
                </c:pt>
                <c:pt idx="57">
                  <c:v>41089</c:v>
                </c:pt>
                <c:pt idx="58">
                  <c:v>41180</c:v>
                </c:pt>
                <c:pt idx="59">
                  <c:v>41274</c:v>
                </c:pt>
                <c:pt idx="60">
                  <c:v>41362</c:v>
                </c:pt>
                <c:pt idx="61">
                  <c:v>41453</c:v>
                </c:pt>
                <c:pt idx="62">
                  <c:v>41547</c:v>
                </c:pt>
                <c:pt idx="63">
                  <c:v>41639</c:v>
                </c:pt>
                <c:pt idx="64">
                  <c:v>41729</c:v>
                </c:pt>
                <c:pt idx="65">
                  <c:v>41820</c:v>
                </c:pt>
                <c:pt idx="66">
                  <c:v>41912</c:v>
                </c:pt>
                <c:pt idx="67">
                  <c:v>42004</c:v>
                </c:pt>
                <c:pt idx="68">
                  <c:v>42094</c:v>
                </c:pt>
                <c:pt idx="69">
                  <c:v>42185</c:v>
                </c:pt>
                <c:pt idx="70">
                  <c:v>42277</c:v>
                </c:pt>
                <c:pt idx="71">
                  <c:v>42369</c:v>
                </c:pt>
                <c:pt idx="72">
                  <c:v>42460</c:v>
                </c:pt>
                <c:pt idx="73">
                  <c:v>42551</c:v>
                </c:pt>
                <c:pt idx="74">
                  <c:v>42643</c:v>
                </c:pt>
                <c:pt idx="75">
                  <c:v>42734</c:v>
                </c:pt>
                <c:pt idx="76">
                  <c:v>42825</c:v>
                </c:pt>
                <c:pt idx="77">
                  <c:v>42916</c:v>
                </c:pt>
                <c:pt idx="78">
                  <c:v>43007</c:v>
                </c:pt>
                <c:pt idx="79">
                  <c:v>43098</c:v>
                </c:pt>
                <c:pt idx="80">
                  <c:v>43189</c:v>
                </c:pt>
                <c:pt idx="81">
                  <c:v>43280</c:v>
                </c:pt>
                <c:pt idx="82">
                  <c:v>43371</c:v>
                </c:pt>
                <c:pt idx="83">
                  <c:v>43465</c:v>
                </c:pt>
                <c:pt idx="84">
                  <c:v>43553</c:v>
                </c:pt>
                <c:pt idx="85">
                  <c:v>43644</c:v>
                </c:pt>
                <c:pt idx="86">
                  <c:v>43738</c:v>
                </c:pt>
                <c:pt idx="87">
                  <c:v>43830</c:v>
                </c:pt>
                <c:pt idx="88">
                  <c:v>43921</c:v>
                </c:pt>
                <c:pt idx="89">
                  <c:v>44012</c:v>
                </c:pt>
                <c:pt idx="90">
                  <c:v>44104</c:v>
                </c:pt>
                <c:pt idx="91">
                  <c:v>44196</c:v>
                </c:pt>
                <c:pt idx="92">
                  <c:v>44286</c:v>
                </c:pt>
                <c:pt idx="93">
                  <c:v>44377</c:v>
                </c:pt>
                <c:pt idx="94">
                  <c:v>44469</c:v>
                </c:pt>
                <c:pt idx="95">
                  <c:v>44561</c:v>
                </c:pt>
              </c:numCache>
            </c:numRef>
          </c:xVal>
          <c:yVal>
            <c:numRef>
              <c:f>'prices quaterly'!$I$2:$I$97</c:f>
              <c:numCache>
                <c:formatCode>General</c:formatCode>
                <c:ptCount val="96"/>
                <c:pt idx="0">
                  <c:v>20.19830028328612</c:v>
                </c:pt>
                <c:pt idx="1">
                  <c:v>18.739495798319325</c:v>
                </c:pt>
                <c:pt idx="2">
                  <c:v>20.560224089635852</c:v>
                </c:pt>
                <c:pt idx="3">
                  <c:v>14.665738161559888</c:v>
                </c:pt>
                <c:pt idx="4">
                  <c:v>21.166666666666668</c:v>
                </c:pt>
                <c:pt idx="5">
                  <c:v>24.085281980742781</c:v>
                </c:pt>
                <c:pt idx="6">
                  <c:v>32.47933884297521</c:v>
                </c:pt>
                <c:pt idx="7">
                  <c:v>34.403292181069958</c:v>
                </c:pt>
                <c:pt idx="8">
                  <c:v>34.024725274725277</c:v>
                </c:pt>
                <c:pt idx="9">
                  <c:v>41.591836734693878</c:v>
                </c:pt>
                <c:pt idx="10">
                  <c:v>40.598639455782312</c:v>
                </c:pt>
                <c:pt idx="11">
                  <c:v>32.300405953991877</c:v>
                </c:pt>
                <c:pt idx="12">
                  <c:v>33.568521031207595</c:v>
                </c:pt>
                <c:pt idx="13">
                  <c:v>34.866310160427808</c:v>
                </c:pt>
                <c:pt idx="14">
                  <c:v>31.09625668449198</c:v>
                </c:pt>
                <c:pt idx="15">
                  <c:v>26.568758344459273</c:v>
                </c:pt>
                <c:pt idx="16">
                  <c:v>34.56</c:v>
                </c:pt>
                <c:pt idx="17">
                  <c:v>33.791281373844122</c:v>
                </c:pt>
                <c:pt idx="18">
                  <c:v>37.928759894459105</c:v>
                </c:pt>
                <c:pt idx="19">
                  <c:v>37.611548556430442</c:v>
                </c:pt>
                <c:pt idx="20">
                  <c:v>35.716162943495405</c:v>
                </c:pt>
                <c:pt idx="21">
                  <c:v>36.888020833333336</c:v>
                </c:pt>
                <c:pt idx="22">
                  <c:v>35.950520833333336</c:v>
                </c:pt>
                <c:pt idx="23">
                  <c:v>39.130998702983142</c:v>
                </c:pt>
                <c:pt idx="24">
                  <c:v>40.816062176165801</c:v>
                </c:pt>
                <c:pt idx="25">
                  <c:v>44.344473007712082</c:v>
                </c:pt>
                <c:pt idx="26">
                  <c:v>59.614395886889461</c:v>
                </c:pt>
                <c:pt idx="27">
                  <c:v>51.673052362707537</c:v>
                </c:pt>
                <c:pt idx="28">
                  <c:v>69.159235668789805</c:v>
                </c:pt>
                <c:pt idx="29">
                  <c:v>70.088272383354351</c:v>
                </c:pt>
                <c:pt idx="30">
                  <c:v>79.648682559598498</c:v>
                </c:pt>
                <c:pt idx="31">
                  <c:v>73.632958801498134</c:v>
                </c:pt>
                <c:pt idx="32">
                  <c:v>82.182044887780549</c:v>
                </c:pt>
                <c:pt idx="33">
                  <c:v>90.52955665024632</c:v>
                </c:pt>
                <c:pt idx="34">
                  <c:v>76.47490820073439</c:v>
                </c:pt>
                <c:pt idx="35">
                  <c:v>73.948967193195628</c:v>
                </c:pt>
                <c:pt idx="36">
                  <c:v>82.645631067961148</c:v>
                </c:pt>
                <c:pt idx="37">
                  <c:v>85.72629051620649</c:v>
                </c:pt>
                <c:pt idx="38">
                  <c:v>95.042016806722685</c:v>
                </c:pt>
                <c:pt idx="39">
                  <c:v>111.59334126040429</c:v>
                </c:pt>
                <c:pt idx="40">
                  <c:v>118.69822485207101</c:v>
                </c:pt>
                <c:pt idx="41">
                  <c:v>162.40418118466903</c:v>
                </c:pt>
                <c:pt idx="42">
                  <c:v>112.70952927669346</c:v>
                </c:pt>
                <c:pt idx="43">
                  <c:v>52.282110091743121</c:v>
                </c:pt>
                <c:pt idx="44">
                  <c:v>56.586206896551722</c:v>
                </c:pt>
                <c:pt idx="45">
                  <c:v>78.929384965831431</c:v>
                </c:pt>
                <c:pt idx="46">
                  <c:v>78.310657596371868</c:v>
                </c:pt>
                <c:pt idx="47">
                  <c:v>87.957110609480821</c:v>
                </c:pt>
                <c:pt idx="48">
                  <c:v>92.817059483726155</c:v>
                </c:pt>
                <c:pt idx="49">
                  <c:v>83.344444444444449</c:v>
                </c:pt>
                <c:pt idx="50">
                  <c:v>91.151716500553718</c:v>
                </c:pt>
                <c:pt idx="51">
                  <c:v>104.00658616904501</c:v>
                </c:pt>
                <c:pt idx="52">
                  <c:v>127.28850325379609</c:v>
                </c:pt>
                <c:pt idx="53">
                  <c:v>120.42826552462526</c:v>
                </c:pt>
                <c:pt idx="54">
                  <c:v>109.43556975505857</c:v>
                </c:pt>
                <c:pt idx="55">
                  <c:v>113.389651531151</c:v>
                </c:pt>
                <c:pt idx="56">
                  <c:v>129.21135646687699</c:v>
                </c:pt>
                <c:pt idx="57">
                  <c:v>102.08768267223383</c:v>
                </c:pt>
                <c:pt idx="58">
                  <c:v>116.95109261186265</c:v>
                </c:pt>
                <c:pt idx="59">
                  <c:v>114.54639175257732</c:v>
                </c:pt>
                <c:pt idx="60">
                  <c:v>112.95687885010267</c:v>
                </c:pt>
                <c:pt idx="61">
                  <c:v>104.13863404689093</c:v>
                </c:pt>
                <c:pt idx="62">
                  <c:v>110.1321138211382</c:v>
                </c:pt>
                <c:pt idx="63">
                  <c:v>112.03235591506572</c:v>
                </c:pt>
                <c:pt idx="64">
                  <c:v>108.84848484848484</c:v>
                </c:pt>
                <c:pt idx="65">
                  <c:v>112.69809428284854</c:v>
                </c:pt>
                <c:pt idx="66">
                  <c:v>94.859719438877761</c:v>
                </c:pt>
                <c:pt idx="67">
                  <c:v>57.33</c:v>
                </c:pt>
                <c:pt idx="68">
                  <c:v>55.442655935613679</c:v>
                </c:pt>
                <c:pt idx="69">
                  <c:v>63.59</c:v>
                </c:pt>
                <c:pt idx="70">
                  <c:v>48.273453093812371</c:v>
                </c:pt>
                <c:pt idx="71">
                  <c:v>37.131474103585653</c:v>
                </c:pt>
                <c:pt idx="72">
                  <c:v>39.560439560439562</c:v>
                </c:pt>
                <c:pt idx="73">
                  <c:v>49.285714285714285</c:v>
                </c:pt>
                <c:pt idx="74">
                  <c:v>48.478260869565219</c:v>
                </c:pt>
                <c:pt idx="75">
                  <c:v>55.760549558390579</c:v>
                </c:pt>
                <c:pt idx="76">
                  <c:v>51.642228739002931</c:v>
                </c:pt>
                <c:pt idx="77">
                  <c:v>46.34429400386847</c:v>
                </c:pt>
                <c:pt idx="78">
                  <c:v>55.380173243503364</c:v>
                </c:pt>
                <c:pt idx="79">
                  <c:v>63.868194842406872</c:v>
                </c:pt>
                <c:pt idx="80">
                  <c:v>67.051526717557252</c:v>
                </c:pt>
                <c:pt idx="81">
                  <c:v>75.085066162570897</c:v>
                </c:pt>
                <c:pt idx="82">
                  <c:v>77.81749764816557</c:v>
                </c:pt>
                <c:pt idx="83">
                  <c:v>50.32740879326473</c:v>
                </c:pt>
                <c:pt idx="84">
                  <c:v>64.095595126522966</c:v>
                </c:pt>
                <c:pt idx="85">
                  <c:v>61.734693877551024</c:v>
                </c:pt>
                <c:pt idx="86">
                  <c:v>56.173752310536045</c:v>
                </c:pt>
                <c:pt idx="87">
                  <c:v>60.88560885608856</c:v>
                </c:pt>
                <c:pt idx="88">
                  <c:v>20.958525345622121</c:v>
                </c:pt>
                <c:pt idx="89">
                  <c:v>37.856485740570378</c:v>
                </c:pt>
                <c:pt idx="90">
                  <c:v>37.534372135655367</c:v>
                </c:pt>
                <c:pt idx="91">
                  <c:v>47.392497712717294</c:v>
                </c:pt>
                <c:pt idx="92">
                  <c:v>58.027397260273972</c:v>
                </c:pt>
                <c:pt idx="93">
                  <c:v>67.745716862037867</c:v>
                </c:pt>
                <c:pt idx="94">
                  <c:v>70.107142857142861</c:v>
                </c:pt>
                <c:pt idx="95">
                  <c:v>68.168273444347065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6A-9F4C-A48B-22685ADE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389471"/>
        <c:axId val="1629814239"/>
      </c:scatterChart>
      <c:valAx>
        <c:axId val="1218389471"/>
        <c:scaling>
          <c:orientation val="minMax"/>
          <c:max val="45000"/>
          <c:min val="3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14239"/>
        <c:crosses val="autoZero"/>
        <c:crossBetween val="midCat"/>
      </c:valAx>
      <c:valAx>
        <c:axId val="16298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8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0</xdr:rowOff>
    </xdr:from>
    <xdr:to>
      <xdr:col>16</xdr:col>
      <xdr:colOff>546100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ACBB5-6BAF-EB4A-A65B-2C2930152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0</xdr:rowOff>
    </xdr:from>
    <xdr:to>
      <xdr:col>16</xdr:col>
      <xdr:colOff>546100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C98CF-282B-4BD0-C860-55BD3A168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357716</xdr:colOff>
      <xdr:row>6</xdr:row>
      <xdr:rowOff>23283</xdr:rowOff>
    </xdr:from>
    <xdr:to>
      <xdr:col>23</xdr:col>
      <xdr:colOff>795866</xdr:colOff>
      <xdr:row>34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37292-64BA-DC58-D501-F8D80D7C5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771034</xdr:colOff>
      <xdr:row>1</xdr:row>
      <xdr:rowOff>4137</xdr:rowOff>
    </xdr:from>
    <xdr:to>
      <xdr:col>26</xdr:col>
      <xdr:colOff>6253</xdr:colOff>
      <xdr:row>26</xdr:row>
      <xdr:rowOff>141003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2B03F8-D5AF-C294-7EA0-4B379EA3B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351F-8CFD-A642-B75B-2C9DB6A5B224}">
  <dimension ref="A1:G98"/>
  <sheetViews>
    <sheetView tabSelected="1" zoomScale="75" workbookViewId="0">
      <selection activeCell="G40" sqref="G40"/>
    </sheetView>
  </sheetViews>
  <sheetFormatPr baseColWidth="10" defaultRowHeight="16" x14ac:dyDescent="0.2"/>
  <cols>
    <col min="1" max="1" width="24.83203125" customWidth="1"/>
    <col min="2" max="2" width="29.83203125" customWidth="1"/>
    <col min="3" max="3" width="25.5" customWidth="1"/>
    <col min="4" max="4" width="14.6640625" customWidth="1"/>
    <col min="6" max="6" width="14" customWidth="1"/>
  </cols>
  <sheetData>
    <row r="1" spans="1:7" x14ac:dyDescent="0.2">
      <c r="A1" t="s">
        <v>10</v>
      </c>
      <c r="B1" t="s">
        <v>16</v>
      </c>
      <c r="C1" t="s">
        <v>17</v>
      </c>
      <c r="D1" t="s">
        <v>215</v>
      </c>
      <c r="E1" t="s">
        <v>216</v>
      </c>
      <c r="F1" s="4" t="s">
        <v>217</v>
      </c>
      <c r="G1" t="s">
        <v>218</v>
      </c>
    </row>
    <row r="2" spans="1:7" ht="17" x14ac:dyDescent="0.2">
      <c r="A2" s="9" t="s">
        <v>19</v>
      </c>
      <c r="B2" s="7">
        <v>33.680799999999998</v>
      </c>
      <c r="C2" s="7">
        <v>29.712900000000001</v>
      </c>
      <c r="D2" s="4">
        <f>'prices quaterly'!C2</f>
        <v>12.152974504249293</v>
      </c>
      <c r="E2">
        <f>'prices quaterly'!I2</f>
        <v>20.19830028328612</v>
      </c>
      <c r="F2">
        <v>1975</v>
      </c>
    </row>
    <row r="3" spans="1:7" ht="17" x14ac:dyDescent="0.2">
      <c r="A3" s="9" t="s">
        <v>20</v>
      </c>
      <c r="B3" s="7">
        <v>27.160900000000002</v>
      </c>
      <c r="C3" s="7">
        <v>26.378399999999999</v>
      </c>
      <c r="D3" s="4">
        <f>'prices quaterly'!C3</f>
        <v>13.011204481792715</v>
      </c>
      <c r="E3">
        <f>'prices quaterly'!I3</f>
        <v>18.739495798319325</v>
      </c>
      <c r="F3">
        <v>875</v>
      </c>
    </row>
    <row r="4" spans="1:7" ht="17" x14ac:dyDescent="0.2">
      <c r="A4" s="9" t="s">
        <v>21</v>
      </c>
      <c r="B4" s="7">
        <v>25.99</v>
      </c>
      <c r="C4" s="7">
        <v>27.554500000000001</v>
      </c>
      <c r="D4" s="4">
        <f>'prices quaterly'!C4</f>
        <v>19.397759103641455</v>
      </c>
      <c r="E4">
        <f>'prices quaterly'!I4</f>
        <v>20.560224089635852</v>
      </c>
      <c r="F4">
        <v>3360</v>
      </c>
    </row>
    <row r="5" spans="1:7" ht="17" x14ac:dyDescent="0.2">
      <c r="A5" s="9" t="s">
        <v>22</v>
      </c>
      <c r="B5" s="7">
        <v>30.203199999999999</v>
      </c>
      <c r="C5" s="7">
        <v>32.643799999999999</v>
      </c>
      <c r="D5" s="4">
        <f>'prices quaterly'!C5</f>
        <v>16.545961002785518</v>
      </c>
      <c r="E5">
        <f>'prices quaterly'!I5</f>
        <v>14.665738161559888</v>
      </c>
      <c r="F5">
        <v>6490</v>
      </c>
    </row>
    <row r="6" spans="1:7" ht="17" x14ac:dyDescent="0.2">
      <c r="A6" s="9" t="s">
        <v>23</v>
      </c>
      <c r="B6" s="7">
        <v>29.122900000000001</v>
      </c>
      <c r="C6" s="7">
        <v>35.981699999999996</v>
      </c>
      <c r="D6" s="4">
        <f>'prices quaterly'!C6</f>
        <v>12.819444444444445</v>
      </c>
      <c r="E6">
        <f>'prices quaterly'!I6</f>
        <v>21.166666666666668</v>
      </c>
      <c r="F6">
        <v>2425</v>
      </c>
    </row>
    <row r="7" spans="1:7" ht="17" x14ac:dyDescent="0.2">
      <c r="A7" s="9" t="s">
        <v>24</v>
      </c>
      <c r="B7" s="7">
        <v>21.5152</v>
      </c>
      <c r="C7" s="7">
        <v>32.002200000000002</v>
      </c>
      <c r="D7" s="4">
        <f>'prices quaterly'!C7</f>
        <v>13.645116918844566</v>
      </c>
      <c r="E7">
        <f>'prices quaterly'!I7</f>
        <v>24.085281980742781</v>
      </c>
      <c r="F7">
        <v>2455</v>
      </c>
    </row>
    <row r="8" spans="1:7" ht="17" x14ac:dyDescent="0.2">
      <c r="A8" s="9" t="s">
        <v>25</v>
      </c>
      <c r="B8" s="7">
        <v>21.723800000000001</v>
      </c>
      <c r="C8" s="7">
        <v>32.837800000000001</v>
      </c>
      <c r="D8" s="4">
        <f>'prices quaterly'!C8</f>
        <v>16.225895316804408</v>
      </c>
      <c r="E8">
        <f>'prices quaterly'!I8</f>
        <v>32.47933884297521</v>
      </c>
      <c r="F8">
        <v>5060</v>
      </c>
    </row>
    <row r="9" spans="1:7" ht="17" x14ac:dyDescent="0.2">
      <c r="A9" s="9" t="s">
        <v>26</v>
      </c>
      <c r="B9" s="7">
        <v>28.895499999999998</v>
      </c>
      <c r="C9" s="7">
        <v>38.850200000000001</v>
      </c>
      <c r="D9" s="4">
        <f>'prices quaterly'!C9</f>
        <v>17.832647462277091</v>
      </c>
      <c r="E9">
        <f>'prices quaterly'!I9</f>
        <v>34.403292181069958</v>
      </c>
      <c r="F9">
        <v>385</v>
      </c>
    </row>
    <row r="10" spans="1:7" ht="17" x14ac:dyDescent="0.2">
      <c r="A10" s="9" t="s">
        <v>27</v>
      </c>
      <c r="B10" s="7">
        <v>31.1479</v>
      </c>
      <c r="C10" s="7">
        <v>39.9587</v>
      </c>
      <c r="D10" s="4">
        <f>'prices quaterly'!C10</f>
        <v>16.263736263736263</v>
      </c>
      <c r="E10">
        <f>'prices quaterly'!I10</f>
        <v>34.024725274725277</v>
      </c>
      <c r="F10">
        <v>2470</v>
      </c>
    </row>
    <row r="11" spans="1:7" ht="17" x14ac:dyDescent="0.2">
      <c r="A11" s="9" t="s">
        <v>28</v>
      </c>
      <c r="B11" s="7">
        <v>25.413399999999999</v>
      </c>
      <c r="C11" s="7">
        <v>34.632899999999999</v>
      </c>
      <c r="D11" s="4">
        <f>'prices quaterly'!C11</f>
        <v>23.292517006802722</v>
      </c>
      <c r="E11">
        <f>'prices quaterly'!I11</f>
        <v>41.591836734693878</v>
      </c>
      <c r="F11">
        <v>3000</v>
      </c>
    </row>
    <row r="12" spans="1:7" ht="17" x14ac:dyDescent="0.2">
      <c r="A12" s="9" t="s">
        <v>29</v>
      </c>
      <c r="B12" s="7">
        <v>24.220600000000001</v>
      </c>
      <c r="C12" s="7">
        <v>34.032800000000002</v>
      </c>
      <c r="D12" s="4">
        <f>'prices quaterly'!C12</f>
        <v>31.591836734693878</v>
      </c>
      <c r="E12">
        <f>'prices quaterly'!I12</f>
        <v>40.598639455782312</v>
      </c>
      <c r="F12">
        <v>4200</v>
      </c>
    </row>
    <row r="13" spans="1:7" ht="17" x14ac:dyDescent="0.2">
      <c r="A13" s="9" t="s">
        <v>30</v>
      </c>
      <c r="B13" s="7">
        <v>33.954599999999999</v>
      </c>
      <c r="C13" s="7">
        <v>36.2667</v>
      </c>
      <c r="D13" s="4">
        <f>'prices quaterly'!C13</f>
        <v>36.414073071718533</v>
      </c>
      <c r="E13">
        <f>'prices quaterly'!I13</f>
        <v>32.300405953991877</v>
      </c>
      <c r="F13">
        <v>7495</v>
      </c>
    </row>
    <row r="14" spans="1:7" ht="17" x14ac:dyDescent="0.2">
      <c r="A14" s="9" t="s">
        <v>31</v>
      </c>
      <c r="B14" s="7">
        <v>39.125999999999998</v>
      </c>
      <c r="C14" s="7">
        <v>36.6554</v>
      </c>
      <c r="D14" s="4">
        <f>'prices quaterly'!C14</f>
        <v>28.710990502035276</v>
      </c>
      <c r="E14">
        <f>'prices quaterly'!I14</f>
        <v>33.568521031207595</v>
      </c>
      <c r="F14">
        <v>5435</v>
      </c>
    </row>
    <row r="15" spans="1:7" ht="17" x14ac:dyDescent="0.2">
      <c r="A15" s="9" t="s">
        <v>32</v>
      </c>
      <c r="B15" s="7">
        <v>27.790500000000002</v>
      </c>
      <c r="C15" s="7">
        <v>35.096800000000002</v>
      </c>
      <c r="D15" s="4">
        <f>'prices quaterly'!C15</f>
        <v>23.342245989304814</v>
      </c>
      <c r="E15">
        <f>'prices quaterly'!I15</f>
        <v>34.866310160427808</v>
      </c>
      <c r="F15">
        <v>3495</v>
      </c>
    </row>
    <row r="16" spans="1:7" ht="17" x14ac:dyDescent="0.2">
      <c r="A16" s="9" t="s">
        <v>33</v>
      </c>
      <c r="B16" s="7">
        <v>24.804300000000001</v>
      </c>
      <c r="C16" s="7">
        <v>32.165100000000002</v>
      </c>
      <c r="D16" s="4">
        <f>'prices quaterly'!C16</f>
        <v>30.494652406417114</v>
      </c>
      <c r="E16">
        <f>'prices quaterly'!I16</f>
        <v>31.09625668449198</v>
      </c>
      <c r="F16">
        <v>4965</v>
      </c>
    </row>
    <row r="17" spans="1:6" ht="17" x14ac:dyDescent="0.2">
      <c r="A17" s="9" t="s">
        <v>34</v>
      </c>
      <c r="B17" s="7">
        <v>33.681199999999997</v>
      </c>
      <c r="C17" s="7">
        <v>34.800199999999997</v>
      </c>
      <c r="D17" s="4">
        <f>'prices quaterly'!C17</f>
        <v>36.395193591455268</v>
      </c>
      <c r="E17">
        <f>'prices quaterly'!I17</f>
        <v>26.568758344459273</v>
      </c>
      <c r="F17">
        <v>4485</v>
      </c>
    </row>
    <row r="18" spans="1:6" ht="17" x14ac:dyDescent="0.2">
      <c r="A18" s="9" t="s">
        <v>35</v>
      </c>
      <c r="B18" s="7">
        <v>35.614100000000001</v>
      </c>
      <c r="C18" s="7">
        <v>37.467100000000002</v>
      </c>
      <c r="D18" s="4">
        <f>'prices quaterly'!C18</f>
        <v>18.386666666666667</v>
      </c>
      <c r="E18">
        <f>'prices quaterly'!I18</f>
        <v>34.56</v>
      </c>
      <c r="F18">
        <v>3580</v>
      </c>
    </row>
    <row r="19" spans="1:6" ht="17" x14ac:dyDescent="0.2">
      <c r="A19" s="9" t="s">
        <v>36</v>
      </c>
      <c r="B19" s="7">
        <v>23.140999999999998</v>
      </c>
      <c r="C19" s="7">
        <v>37.807200000000002</v>
      </c>
      <c r="D19" s="4">
        <f>'prices quaterly'!C19</f>
        <v>17.899603698811095</v>
      </c>
      <c r="E19">
        <f>'prices quaterly'!I19</f>
        <v>33.791281373844122</v>
      </c>
      <c r="F19">
        <v>5170</v>
      </c>
    </row>
    <row r="20" spans="1:6" ht="17" x14ac:dyDescent="0.2">
      <c r="A20" s="9" t="s">
        <v>37</v>
      </c>
      <c r="B20" s="7">
        <v>23.715699999999998</v>
      </c>
      <c r="C20" s="7">
        <v>36.997500000000002</v>
      </c>
      <c r="D20" s="4">
        <f>'prices quaterly'!C20</f>
        <v>27.453825857519789</v>
      </c>
      <c r="E20">
        <f>'prices quaterly'!I20</f>
        <v>37.928759894459105</v>
      </c>
      <c r="F20">
        <v>2715</v>
      </c>
    </row>
    <row r="21" spans="1:6" ht="17" x14ac:dyDescent="0.2">
      <c r="A21" s="9" t="s">
        <v>38</v>
      </c>
      <c r="B21" s="7">
        <v>36.004600000000003</v>
      </c>
      <c r="C21" s="7">
        <v>36.5989</v>
      </c>
      <c r="D21" s="4">
        <f>'prices quaterly'!C21</f>
        <v>29.566929133858267</v>
      </c>
      <c r="E21">
        <f>'prices quaterly'!I21</f>
        <v>37.611548556430442</v>
      </c>
      <c r="F21">
        <v>5490</v>
      </c>
    </row>
    <row r="22" spans="1:6" ht="17" x14ac:dyDescent="0.2">
      <c r="A22" s="9" t="s">
        <v>39</v>
      </c>
      <c r="B22" s="7">
        <v>38.7517</v>
      </c>
      <c r="C22" s="7">
        <v>35.963500000000003</v>
      </c>
      <c r="D22" s="4">
        <f>'prices quaterly'!C22</f>
        <v>21.287779237844944</v>
      </c>
      <c r="E22">
        <f>'prices quaterly'!I22</f>
        <v>35.716162943495405</v>
      </c>
      <c r="F22">
        <v>5510</v>
      </c>
    </row>
    <row r="23" spans="1:6" ht="17" x14ac:dyDescent="0.2">
      <c r="A23" s="9" t="s">
        <v>40</v>
      </c>
      <c r="B23" s="7">
        <v>28.6904</v>
      </c>
      <c r="C23" s="7">
        <v>34.387900000000002</v>
      </c>
      <c r="D23" s="4">
        <f>'prices quaterly'!C23</f>
        <v>21.914062499999996</v>
      </c>
      <c r="E23">
        <f>'prices quaterly'!I23</f>
        <v>36.888020833333336</v>
      </c>
      <c r="F23">
        <v>5910</v>
      </c>
    </row>
    <row r="24" spans="1:6" ht="17" x14ac:dyDescent="0.2">
      <c r="A24" s="9" t="s">
        <v>41</v>
      </c>
      <c r="B24" s="7">
        <v>25.9116</v>
      </c>
      <c r="C24" s="7">
        <v>36.6738</v>
      </c>
      <c r="D24" s="4">
        <f>'prices quaterly'!C24</f>
        <v>31.458333333333336</v>
      </c>
      <c r="E24">
        <f>'prices quaterly'!I24</f>
        <v>35.950520833333336</v>
      </c>
      <c r="F24">
        <v>4960</v>
      </c>
    </row>
    <row r="25" spans="1:6" ht="17" x14ac:dyDescent="0.2">
      <c r="A25" s="9" t="s">
        <v>42</v>
      </c>
      <c r="B25" s="7">
        <v>38.406799999999997</v>
      </c>
      <c r="C25" s="7">
        <v>38.110700000000001</v>
      </c>
      <c r="D25" s="4">
        <f>'prices quaterly'!C25</f>
        <v>41.750972762645915</v>
      </c>
      <c r="E25">
        <f>'prices quaterly'!I25</f>
        <v>39.130998702983142</v>
      </c>
      <c r="F25">
        <v>3450</v>
      </c>
    </row>
    <row r="26" spans="1:6" ht="17" x14ac:dyDescent="0.2">
      <c r="A26" s="9" t="s">
        <v>43</v>
      </c>
      <c r="B26" s="7">
        <v>39.5685</v>
      </c>
      <c r="C26" s="7">
        <v>38.450200000000002</v>
      </c>
      <c r="D26" s="4">
        <f>'prices quaterly'!C26</f>
        <v>24.430051813471501</v>
      </c>
      <c r="E26">
        <f>'prices quaterly'!I26</f>
        <v>40.816062176165801</v>
      </c>
      <c r="F26">
        <v>3840</v>
      </c>
    </row>
    <row r="27" spans="1:6" ht="17" x14ac:dyDescent="0.2">
      <c r="A27" s="9" t="s">
        <v>44</v>
      </c>
      <c r="B27" s="7">
        <v>24.553699999999999</v>
      </c>
      <c r="C27" s="7">
        <v>36.959299999999999</v>
      </c>
      <c r="D27" s="4">
        <f>'prices quaterly'!C27</f>
        <v>28.714652956298202</v>
      </c>
      <c r="E27">
        <f>'prices quaterly'!I27</f>
        <v>44.344473007712082</v>
      </c>
      <c r="F27">
        <v>4274</v>
      </c>
    </row>
    <row r="28" spans="1:6" ht="17" x14ac:dyDescent="0.2">
      <c r="A28" s="9" t="s">
        <v>45</v>
      </c>
      <c r="B28" s="7">
        <v>24.7883</v>
      </c>
      <c r="C28" s="7">
        <v>38.502800000000001</v>
      </c>
      <c r="D28" s="4">
        <f>'prices quaterly'!C28</f>
        <v>50.411311053984576</v>
      </c>
      <c r="E28">
        <f>'prices quaterly'!I28</f>
        <v>59.614395886889461</v>
      </c>
      <c r="F28">
        <v>3985</v>
      </c>
    </row>
    <row r="29" spans="1:6" ht="17" x14ac:dyDescent="0.2">
      <c r="A29" s="9" t="s">
        <v>46</v>
      </c>
      <c r="B29" s="7">
        <v>36.779200000000003</v>
      </c>
      <c r="C29" s="7">
        <v>39.821199999999997</v>
      </c>
      <c r="D29" s="4">
        <f>'prices quaterly'!C29</f>
        <v>43.14176245210728</v>
      </c>
      <c r="E29">
        <f>'prices quaterly'!I29</f>
        <v>51.673052362707537</v>
      </c>
      <c r="F29">
        <v>5720</v>
      </c>
    </row>
    <row r="30" spans="1:6" ht="17" x14ac:dyDescent="0.2">
      <c r="A30" s="9" t="s">
        <v>47</v>
      </c>
      <c r="B30" s="7">
        <v>40.604300000000002</v>
      </c>
      <c r="C30" s="7">
        <v>35.739400000000003</v>
      </c>
      <c r="D30" s="4">
        <f>'prices quaterly'!C30</f>
        <v>38.191082802547768</v>
      </c>
      <c r="E30">
        <f>'prices quaterly'!I30</f>
        <v>69.159235668789805</v>
      </c>
      <c r="F30">
        <v>2345</v>
      </c>
    </row>
    <row r="31" spans="1:6" ht="17" x14ac:dyDescent="0.2">
      <c r="A31" s="9" t="s">
        <v>48</v>
      </c>
      <c r="B31" s="7">
        <v>26.2544</v>
      </c>
      <c r="C31" s="7">
        <v>38.857500000000002</v>
      </c>
      <c r="D31" s="4">
        <f>'prices quaterly'!C31</f>
        <v>40.390920554854979</v>
      </c>
      <c r="E31">
        <f>'prices quaterly'!I31</f>
        <v>70.088272383354351</v>
      </c>
      <c r="F31">
        <v>2862</v>
      </c>
    </row>
    <row r="32" spans="1:6" ht="17" x14ac:dyDescent="0.2">
      <c r="A32" s="9" t="s">
        <v>49</v>
      </c>
      <c r="B32" s="7">
        <v>21.157499999999999</v>
      </c>
      <c r="C32" s="7">
        <v>40.051699999999997</v>
      </c>
      <c r="D32" s="4">
        <f>'prices quaterly'!C32</f>
        <v>60.878293601003762</v>
      </c>
      <c r="E32">
        <f>'prices quaterly'!I32</f>
        <v>79.648682559598498</v>
      </c>
      <c r="F32">
        <v>2845</v>
      </c>
    </row>
    <row r="33" spans="1:7" ht="17" x14ac:dyDescent="0.2">
      <c r="A33" s="9" t="s">
        <v>50</v>
      </c>
      <c r="B33" s="7">
        <v>40.496899999999997</v>
      </c>
      <c r="C33" s="7">
        <v>34.563899999999997</v>
      </c>
      <c r="D33" s="4">
        <f>'prices quaterly'!C33</f>
        <v>102.12234706616729</v>
      </c>
      <c r="E33">
        <f>'prices quaterly'!I33</f>
        <v>73.632958801498134</v>
      </c>
      <c r="F33">
        <v>3750</v>
      </c>
    </row>
    <row r="34" spans="1:7" ht="17" x14ac:dyDescent="0.2">
      <c r="A34" s="9" t="s">
        <v>51</v>
      </c>
      <c r="B34" s="7">
        <v>47.564</v>
      </c>
      <c r="C34" s="7">
        <v>29.975999999999999</v>
      </c>
      <c r="D34" s="4">
        <f>'prices quaterly'!C34</f>
        <v>54.538653366583539</v>
      </c>
      <c r="E34">
        <f>'prices quaterly'!I34</f>
        <v>82.182044887780549</v>
      </c>
      <c r="F34">
        <v>1775</v>
      </c>
    </row>
    <row r="35" spans="1:7" ht="17" x14ac:dyDescent="0.2">
      <c r="A35" s="9" t="s">
        <v>52</v>
      </c>
      <c r="B35" s="7">
        <v>28.546099999999999</v>
      </c>
      <c r="C35" s="7">
        <v>33.685000000000002</v>
      </c>
      <c r="D35" s="4">
        <f>'prices quaterly'!C35</f>
        <v>48.731527093596057</v>
      </c>
      <c r="E35">
        <f>'prices quaterly'!I35</f>
        <v>90.52955665024632</v>
      </c>
      <c r="F35">
        <v>2100</v>
      </c>
    </row>
    <row r="36" spans="1:7" ht="17" x14ac:dyDescent="0.2">
      <c r="A36" s="9" t="s">
        <v>53</v>
      </c>
      <c r="B36" s="7">
        <v>26.863800000000001</v>
      </c>
      <c r="C36" s="7">
        <v>35.3645</v>
      </c>
      <c r="D36" s="4">
        <f>'prices quaterly'!C36</f>
        <v>67.099143206854336</v>
      </c>
      <c r="E36">
        <f>'prices quaterly'!I36</f>
        <v>76.47490820073439</v>
      </c>
      <c r="F36">
        <v>5005</v>
      </c>
    </row>
    <row r="37" spans="1:7" ht="17" x14ac:dyDescent="0.2">
      <c r="A37" s="9" t="s">
        <v>54</v>
      </c>
      <c r="B37" s="7">
        <v>38.5212</v>
      </c>
      <c r="C37" s="7">
        <v>38.7288</v>
      </c>
      <c r="D37" s="4">
        <f>'prices quaterly'!C37</f>
        <v>39.149453219927096</v>
      </c>
      <c r="E37">
        <f>'prices quaterly'!I37</f>
        <v>73.948967193195628</v>
      </c>
      <c r="F37">
        <v>5465</v>
      </c>
    </row>
    <row r="38" spans="1:7" ht="17" x14ac:dyDescent="0.2">
      <c r="A38" s="9" t="s">
        <v>55</v>
      </c>
      <c r="B38" s="7">
        <v>37.0169</v>
      </c>
      <c r="C38" s="7">
        <v>42.8157</v>
      </c>
      <c r="D38" s="4">
        <f>'prices quaterly'!C38</f>
        <v>24.623786407766989</v>
      </c>
      <c r="E38">
        <f>'prices quaterly'!I38</f>
        <v>82.645631067961148</v>
      </c>
      <c r="F38">
        <v>4500</v>
      </c>
    </row>
    <row r="39" spans="1:7" ht="17" x14ac:dyDescent="0.2">
      <c r="A39" s="9" t="s">
        <v>56</v>
      </c>
      <c r="B39" s="7">
        <v>24.100999999999999</v>
      </c>
      <c r="C39" s="7">
        <v>43.474400000000003</v>
      </c>
      <c r="D39" s="4">
        <f>'prices quaterly'!C39</f>
        <v>25.642256902761105</v>
      </c>
      <c r="E39">
        <f>'prices quaterly'!I39</f>
        <v>85.72629051620649</v>
      </c>
      <c r="F39">
        <v>3055</v>
      </c>
    </row>
    <row r="40" spans="1:7" ht="17" x14ac:dyDescent="0.2">
      <c r="A40" s="9" t="s">
        <v>57</v>
      </c>
      <c r="B40" s="7">
        <v>25.624700000000001</v>
      </c>
      <c r="C40" s="7">
        <v>36.554299999999998</v>
      </c>
      <c r="D40" s="4">
        <f>'prices quaterly'!C40</f>
        <v>51.080432172869152</v>
      </c>
      <c r="E40">
        <f>'prices quaterly'!I40</f>
        <v>95.042016806722685</v>
      </c>
      <c r="F40">
        <v>6520</v>
      </c>
      <c r="G40" s="4">
        <v>15.115296000000001</v>
      </c>
    </row>
    <row r="41" spans="1:7" ht="17" x14ac:dyDescent="0.2">
      <c r="A41" s="9" t="s">
        <v>58</v>
      </c>
      <c r="B41" s="7">
        <v>42.287599999999998</v>
      </c>
      <c r="C41" s="7">
        <v>39.545099999999998</v>
      </c>
      <c r="D41" s="4">
        <f>'prices quaterly'!C41</f>
        <v>62.164090368608804</v>
      </c>
      <c r="E41">
        <f>'prices quaterly'!I41</f>
        <v>111.59334126040429</v>
      </c>
      <c r="F41">
        <v>6790</v>
      </c>
      <c r="G41" s="4">
        <v>16.473590999999999</v>
      </c>
    </row>
    <row r="42" spans="1:7" ht="17" x14ac:dyDescent="0.2">
      <c r="A42" s="9" t="s">
        <v>59</v>
      </c>
      <c r="B42" s="7">
        <v>33.424900000000001</v>
      </c>
      <c r="C42" s="7">
        <v>47.612400000000001</v>
      </c>
      <c r="D42" s="4">
        <f>'prices quaterly'!C42</f>
        <v>68.556213017751475</v>
      </c>
      <c r="E42">
        <f>'prices quaterly'!I42</f>
        <v>118.69822485207101</v>
      </c>
      <c r="F42">
        <v>6330</v>
      </c>
      <c r="G42" s="4">
        <v>17.715785</v>
      </c>
    </row>
    <row r="43" spans="1:7" ht="17" x14ac:dyDescent="0.2">
      <c r="A43" s="9" t="s">
        <v>60</v>
      </c>
      <c r="B43" s="7">
        <v>26.293099999999999</v>
      </c>
      <c r="C43" s="7">
        <v>41.9255</v>
      </c>
      <c r="D43" s="4">
        <f>'prices quaterly'!C43</f>
        <v>85.133565621370508</v>
      </c>
      <c r="E43">
        <f>'prices quaterly'!I43</f>
        <v>162.40418118466903</v>
      </c>
      <c r="F43">
        <v>5655</v>
      </c>
      <c r="G43" s="4">
        <v>22.742685000000002</v>
      </c>
    </row>
    <row r="44" spans="1:7" ht="17" x14ac:dyDescent="0.2">
      <c r="A44" s="9" t="s">
        <v>61</v>
      </c>
      <c r="B44" s="7">
        <v>22.006599999999999</v>
      </c>
      <c r="C44" s="7">
        <v>43.280099999999997</v>
      </c>
      <c r="D44" s="4">
        <f>'prices quaterly'!C44</f>
        <v>97.887485648679686</v>
      </c>
      <c r="E44">
        <f>'prices quaterly'!I44</f>
        <v>112.70952927669346</v>
      </c>
      <c r="F44">
        <v>7414</v>
      </c>
      <c r="G44" s="4">
        <v>17.698965000000001</v>
      </c>
    </row>
    <row r="45" spans="1:7" ht="17" x14ac:dyDescent="0.2">
      <c r="A45" s="9" t="s">
        <v>62</v>
      </c>
      <c r="B45" s="7">
        <v>36.328499999999998</v>
      </c>
      <c r="C45" s="7">
        <v>40.169600000000003</v>
      </c>
      <c r="D45" s="4">
        <f>'prices quaterly'!C45</f>
        <v>67.121559633027516</v>
      </c>
      <c r="E45">
        <f>'prices quaterly'!I45</f>
        <v>52.282110091743121</v>
      </c>
      <c r="F45">
        <v>4380</v>
      </c>
      <c r="G45" s="4">
        <v>14.765565</v>
      </c>
    </row>
    <row r="46" spans="1:7" ht="17" x14ac:dyDescent="0.2">
      <c r="A46" s="9" t="s">
        <v>63</v>
      </c>
      <c r="B46" s="7">
        <v>37.806800000000003</v>
      </c>
      <c r="C46" s="7">
        <v>37.268799999999999</v>
      </c>
      <c r="D46" s="4">
        <f>'prices quaterly'!C46</f>
        <v>36.747126436781606</v>
      </c>
      <c r="E46">
        <f>'prices quaterly'!I46</f>
        <v>56.586206896551722</v>
      </c>
      <c r="F46">
        <v>11140</v>
      </c>
      <c r="G46" s="4">
        <v>10.592395</v>
      </c>
    </row>
    <row r="47" spans="1:7" ht="17" x14ac:dyDescent="0.2">
      <c r="A47" s="9" t="s">
        <v>64</v>
      </c>
      <c r="B47" s="7">
        <v>19.102599999999999</v>
      </c>
      <c r="C47" s="7">
        <v>38.1096</v>
      </c>
      <c r="D47" s="4">
        <f>'prices quaterly'!C47</f>
        <v>29.601366742596813</v>
      </c>
      <c r="E47">
        <f>'prices quaterly'!I47</f>
        <v>78.929384965831431</v>
      </c>
      <c r="F47">
        <v>10595</v>
      </c>
      <c r="G47" s="4">
        <v>10.651249999999999</v>
      </c>
    </row>
    <row r="48" spans="1:7" ht="17" x14ac:dyDescent="0.2">
      <c r="A48" s="9" t="s">
        <v>65</v>
      </c>
      <c r="B48" s="7">
        <v>15.5716</v>
      </c>
      <c r="C48" s="7">
        <v>42.070999999999998</v>
      </c>
      <c r="D48" s="4">
        <f>'prices quaterly'!C48</f>
        <v>36.75736961451247</v>
      </c>
      <c r="E48">
        <f>'prices quaterly'!I48</f>
        <v>78.310657596371868</v>
      </c>
      <c r="F48">
        <v>18195</v>
      </c>
      <c r="G48" s="4">
        <v>12.215047999999999</v>
      </c>
    </row>
    <row r="49" spans="1:7" ht="17" x14ac:dyDescent="0.2">
      <c r="A49" s="9" t="s">
        <v>66</v>
      </c>
      <c r="B49" s="7">
        <v>25.3169</v>
      </c>
      <c r="C49" s="7">
        <v>46.005899999999997</v>
      </c>
      <c r="D49" s="4">
        <f>'prices quaterly'!C49</f>
        <v>38.058690744920995</v>
      </c>
      <c r="E49">
        <f>'prices quaterly'!I49</f>
        <v>87.957110609480821</v>
      </c>
      <c r="F49">
        <v>12590</v>
      </c>
      <c r="G49" s="4">
        <v>10.909122</v>
      </c>
    </row>
    <row r="50" spans="1:7" ht="17" x14ac:dyDescent="0.2">
      <c r="A50" s="9" t="s">
        <v>67</v>
      </c>
      <c r="B50" s="7">
        <v>30.9666</v>
      </c>
      <c r="C50" s="7">
        <v>47.329099999999997</v>
      </c>
      <c r="D50" s="4">
        <f>'prices quaterly'!C50</f>
        <v>33.344556677890012</v>
      </c>
      <c r="E50">
        <f>'prices quaterly'!I50</f>
        <v>92.817059483726155</v>
      </c>
      <c r="F50">
        <v>18530</v>
      </c>
      <c r="G50" s="4">
        <v>11.409800000000001</v>
      </c>
    </row>
    <row r="51" spans="1:7" ht="17" x14ac:dyDescent="0.2">
      <c r="A51" s="9" t="s">
        <v>68</v>
      </c>
      <c r="B51" s="7">
        <v>18.547799999999999</v>
      </c>
      <c r="C51" s="7">
        <v>44.679000000000002</v>
      </c>
      <c r="D51" s="4">
        <f>'prices quaterly'!C51</f>
        <v>50.544444444444444</v>
      </c>
      <c r="E51">
        <f>'prices quaterly'!I51</f>
        <v>83.344444444444449</v>
      </c>
      <c r="F51">
        <v>16700</v>
      </c>
      <c r="G51" s="4">
        <v>12.433014999999999</v>
      </c>
    </row>
    <row r="52" spans="1:7" ht="17" x14ac:dyDescent="0.2">
      <c r="A52" s="9" t="s">
        <v>69</v>
      </c>
      <c r="B52" s="7">
        <v>18.805099999999999</v>
      </c>
      <c r="C52" s="7">
        <v>40.1098</v>
      </c>
      <c r="D52" s="4">
        <f>'prices quaterly'!C52</f>
        <v>52.403100775193799</v>
      </c>
      <c r="E52">
        <f>'prices quaterly'!I52</f>
        <v>91.151716500553718</v>
      </c>
      <c r="F52">
        <v>22145</v>
      </c>
      <c r="G52" s="4">
        <v>13.371257</v>
      </c>
    </row>
    <row r="53" spans="1:7" ht="17" x14ac:dyDescent="0.2">
      <c r="A53" s="9" t="s">
        <v>70</v>
      </c>
      <c r="B53" s="7">
        <v>33.8568</v>
      </c>
      <c r="C53" s="7">
        <v>40.335299999999997</v>
      </c>
      <c r="D53" s="4">
        <f>'prices quaterly'!C53</f>
        <v>67.036223929747536</v>
      </c>
      <c r="E53">
        <f>'prices quaterly'!I53</f>
        <v>104.00658616904501</v>
      </c>
      <c r="F53">
        <v>23810</v>
      </c>
      <c r="G53" s="4">
        <v>12.02215</v>
      </c>
    </row>
    <row r="54" spans="1:7" ht="17" x14ac:dyDescent="0.2">
      <c r="A54" s="9" t="s">
        <v>71</v>
      </c>
      <c r="B54" s="7">
        <v>33.357799999999997</v>
      </c>
      <c r="C54" s="7">
        <v>37.591000000000001</v>
      </c>
      <c r="D54" s="4">
        <f>'prices quaterly'!C54</f>
        <v>69.479392624728845</v>
      </c>
      <c r="E54">
        <f>'prices quaterly'!I54</f>
        <v>127.28850325379609</v>
      </c>
      <c r="F54">
        <v>19575</v>
      </c>
      <c r="G54" s="4">
        <v>14.910104</v>
      </c>
    </row>
    <row r="55" spans="1:7" ht="17" x14ac:dyDescent="0.2">
      <c r="A55" s="9" t="s">
        <v>72</v>
      </c>
      <c r="B55" s="7">
        <v>18.0886</v>
      </c>
      <c r="C55" s="7">
        <v>36.252899999999997</v>
      </c>
      <c r="D55" s="4">
        <f>'prices quaterly'!C55</f>
        <v>61.33832976445396</v>
      </c>
      <c r="E55">
        <f>'prices quaterly'!I55</f>
        <v>120.42826552462526</v>
      </c>
      <c r="F55">
        <v>22840</v>
      </c>
      <c r="G55" s="4">
        <v>12.073432</v>
      </c>
    </row>
    <row r="56" spans="1:7" ht="17" x14ac:dyDescent="0.2">
      <c r="A56" s="9" t="s">
        <v>73</v>
      </c>
      <c r="B56" s="7">
        <v>18.149799999999999</v>
      </c>
      <c r="C56" s="7">
        <v>37.915399999999998</v>
      </c>
      <c r="D56" s="4">
        <f>'prices quaterly'!C56</f>
        <v>70.82002129925452</v>
      </c>
      <c r="E56">
        <f>'prices quaterly'!I56</f>
        <v>109.43556975505857</v>
      </c>
      <c r="F56">
        <v>31540</v>
      </c>
      <c r="G56" s="4">
        <v>9.1537419999999994</v>
      </c>
    </row>
    <row r="57" spans="1:7" ht="17" x14ac:dyDescent="0.2">
      <c r="A57" s="9" t="s">
        <v>74</v>
      </c>
      <c r="B57" s="7">
        <v>33.410200000000003</v>
      </c>
      <c r="C57" s="7">
        <v>32.046300000000002</v>
      </c>
      <c r="D57" s="4">
        <f>'prices quaterly'!C57</f>
        <v>57.34952481520591</v>
      </c>
      <c r="E57">
        <f>'prices quaterly'!I57</f>
        <v>113.389651531151</v>
      </c>
      <c r="F57">
        <v>24880</v>
      </c>
      <c r="G57" s="4">
        <v>5.8046160000000002</v>
      </c>
    </row>
    <row r="58" spans="1:7" ht="17" x14ac:dyDescent="0.2">
      <c r="A58" s="9" t="s">
        <v>75</v>
      </c>
      <c r="B58" s="7">
        <v>39.906500000000001</v>
      </c>
      <c r="C58" s="7">
        <v>26.705400000000001</v>
      </c>
      <c r="D58" s="4">
        <f>'prices quaterly'!C58</f>
        <v>64.668769716088335</v>
      </c>
      <c r="E58">
        <f>'prices quaterly'!I58</f>
        <v>129.21135646687699</v>
      </c>
      <c r="F58">
        <v>29910</v>
      </c>
      <c r="G58" s="4">
        <v>5.8150380000000004</v>
      </c>
    </row>
    <row r="59" spans="1:7" ht="17" x14ac:dyDescent="0.2">
      <c r="A59" s="9" t="s">
        <v>76</v>
      </c>
      <c r="B59" s="7">
        <v>29.6341</v>
      </c>
      <c r="C59" s="7">
        <v>24.7651</v>
      </c>
      <c r="D59" s="4">
        <f>'prices quaterly'!C59</f>
        <v>58.006263048016706</v>
      </c>
      <c r="E59">
        <f>'prices quaterly'!I59</f>
        <v>102.08768267223383</v>
      </c>
      <c r="F59">
        <v>29470</v>
      </c>
      <c r="G59" s="4">
        <v>6.6059200000000002</v>
      </c>
    </row>
    <row r="60" spans="1:7" ht="17" x14ac:dyDescent="0.2">
      <c r="A60" s="9" t="s">
        <v>77</v>
      </c>
      <c r="B60" s="7">
        <v>27.3111</v>
      </c>
      <c r="C60" s="7">
        <v>22.540800000000001</v>
      </c>
      <c r="D60" s="4">
        <f>'prices quaterly'!C60</f>
        <v>64.588969823100939</v>
      </c>
      <c r="E60">
        <f>'prices quaterly'!I60</f>
        <v>116.95109261186265</v>
      </c>
      <c r="F60">
        <v>32259</v>
      </c>
      <c r="G60" s="4">
        <v>6.3043500000000003</v>
      </c>
    </row>
    <row r="61" spans="1:7" ht="17" x14ac:dyDescent="0.2">
      <c r="A61" s="9" t="s">
        <v>78</v>
      </c>
      <c r="B61" s="7">
        <v>38.669899999999998</v>
      </c>
      <c r="C61" s="7">
        <v>24.252199999999998</v>
      </c>
      <c r="D61" s="4">
        <f>'prices quaterly'!C61</f>
        <v>66.505154639175274</v>
      </c>
      <c r="E61">
        <f>'prices quaterly'!I61</f>
        <v>114.54639175257732</v>
      </c>
      <c r="F61">
        <v>27275</v>
      </c>
      <c r="G61" s="4">
        <v>5.2419149999999997</v>
      </c>
    </row>
    <row r="62" spans="1:7" ht="17" x14ac:dyDescent="0.2">
      <c r="A62" s="10" t="s">
        <v>79</v>
      </c>
      <c r="B62" s="7">
        <v>39.301600000000001</v>
      </c>
      <c r="C62" s="7">
        <v>26.714700000000001</v>
      </c>
      <c r="D62" s="4">
        <f>'prices quaterly'!C62</f>
        <v>69.558521560574945</v>
      </c>
      <c r="E62">
        <f>'prices quaterly'!I62</f>
        <v>112.95687885010267</v>
      </c>
      <c r="F62">
        <v>24125</v>
      </c>
      <c r="G62" s="4">
        <v>13.544397999999999</v>
      </c>
    </row>
    <row r="63" spans="1:7" ht="17" x14ac:dyDescent="0.2">
      <c r="A63" s="10" t="s">
        <v>80</v>
      </c>
      <c r="B63" s="7">
        <v>27.357600000000001</v>
      </c>
      <c r="C63" s="7">
        <v>23.702400000000001</v>
      </c>
      <c r="D63" s="4">
        <f>'prices quaterly'!C63</f>
        <v>66.279306829765545</v>
      </c>
      <c r="E63">
        <f>'prices quaterly'!I63</f>
        <v>104.13863404689093</v>
      </c>
      <c r="F63">
        <v>21915</v>
      </c>
      <c r="G63" s="4">
        <v>13.123900000000001</v>
      </c>
    </row>
    <row r="64" spans="1:7" ht="17" x14ac:dyDescent="0.2">
      <c r="A64" s="10" t="s">
        <v>81</v>
      </c>
      <c r="B64" s="7">
        <v>25.190300000000001</v>
      </c>
      <c r="C64" s="7">
        <v>20.951799999999999</v>
      </c>
      <c r="D64" s="4">
        <f>'prices quaterly'!C64</f>
        <v>68.932926829268283</v>
      </c>
      <c r="E64">
        <f>'prices quaterly'!I64</f>
        <v>110.1321138211382</v>
      </c>
      <c r="F64">
        <v>24815</v>
      </c>
      <c r="G64" s="4">
        <v>13.744210000000001</v>
      </c>
    </row>
    <row r="65" spans="1:7" ht="17" x14ac:dyDescent="0.2">
      <c r="A65" s="10" t="s">
        <v>82</v>
      </c>
      <c r="B65" s="7">
        <v>31.726299999999998</v>
      </c>
      <c r="C65" s="7">
        <v>22.663599999999999</v>
      </c>
      <c r="D65" s="4">
        <f>'prices quaterly'!C65</f>
        <v>69.676440849342768</v>
      </c>
      <c r="E65">
        <f>'prices quaterly'!I65</f>
        <v>112.03235591506572</v>
      </c>
      <c r="F65">
        <v>29590</v>
      </c>
      <c r="G65" s="4">
        <v>13.5589</v>
      </c>
    </row>
    <row r="66" spans="1:7" ht="17" x14ac:dyDescent="0.2">
      <c r="A66" s="9" t="s">
        <v>83</v>
      </c>
      <c r="B66" s="7">
        <v>32.773499999999999</v>
      </c>
      <c r="C66" s="7">
        <v>21.314800000000002</v>
      </c>
      <c r="D66" s="4">
        <f>'prices quaterly'!C66</f>
        <v>51.787878787878789</v>
      </c>
      <c r="E66">
        <f>'prices quaterly'!I66</f>
        <v>108.84848484848484</v>
      </c>
      <c r="F66">
        <v>25185</v>
      </c>
      <c r="G66" s="4">
        <v>13.384031999999999</v>
      </c>
    </row>
    <row r="67" spans="1:7" ht="17" x14ac:dyDescent="0.2">
      <c r="A67" s="9" t="s">
        <v>84</v>
      </c>
      <c r="B67" s="7">
        <v>20.957999999999998</v>
      </c>
      <c r="C67" s="7">
        <v>23.331600000000002</v>
      </c>
      <c r="D67" s="4">
        <f>'prices quaterly'!C67</f>
        <v>39.719157472417251</v>
      </c>
      <c r="E67">
        <f>'prices quaterly'!I67</f>
        <v>112.69809428284854</v>
      </c>
      <c r="F67">
        <v>30490</v>
      </c>
      <c r="G67" s="4">
        <v>14.199743</v>
      </c>
    </row>
    <row r="68" spans="1:7" ht="17" x14ac:dyDescent="0.2">
      <c r="A68" s="9" t="s">
        <v>85</v>
      </c>
      <c r="B68" s="7">
        <v>15.0779</v>
      </c>
      <c r="C68" s="7">
        <v>28.616700000000002</v>
      </c>
      <c r="D68" s="4">
        <f>'prices quaterly'!C68</f>
        <v>55.901803607214433</v>
      </c>
      <c r="E68">
        <f>'prices quaterly'!I68</f>
        <v>94.859719438877761</v>
      </c>
      <c r="F68">
        <v>42010</v>
      </c>
      <c r="G68" s="4">
        <v>14.083780000000001</v>
      </c>
    </row>
    <row r="69" spans="1:7" ht="17" x14ac:dyDescent="0.2">
      <c r="A69" s="9" t="s">
        <v>86</v>
      </c>
      <c r="B69" s="7">
        <v>26.272200000000002</v>
      </c>
      <c r="C69" s="7">
        <v>25.737200000000001</v>
      </c>
      <c r="D69" s="4">
        <f>'prices quaterly'!C69</f>
        <v>49.81</v>
      </c>
      <c r="E69">
        <f>'prices quaterly'!I69</f>
        <v>57.33</v>
      </c>
      <c r="F69">
        <v>51385</v>
      </c>
      <c r="G69" s="4">
        <v>15.180350000000001</v>
      </c>
    </row>
    <row r="70" spans="1:7" ht="17" x14ac:dyDescent="0.2">
      <c r="A70" s="9" t="s">
        <v>87</v>
      </c>
      <c r="B70" s="7">
        <v>28.035399999999999</v>
      </c>
      <c r="C70" s="7">
        <v>23.194199999999999</v>
      </c>
      <c r="D70" s="4">
        <f>'prices quaterly'!C70</f>
        <v>46.16700201207243</v>
      </c>
      <c r="E70">
        <f>'prices quaterly'!I70</f>
        <v>55.442655935613679</v>
      </c>
      <c r="F70">
        <v>31400</v>
      </c>
      <c r="G70" s="4">
        <v>23.010079999999999</v>
      </c>
    </row>
    <row r="71" spans="1:7" ht="17" x14ac:dyDescent="0.2">
      <c r="A71" s="9" t="s">
        <v>88</v>
      </c>
      <c r="B71" s="7">
        <v>15.192600000000001</v>
      </c>
      <c r="C71" s="7">
        <v>23.020199999999999</v>
      </c>
      <c r="D71" s="4">
        <f>'prices quaterly'!C71</f>
        <v>42.13</v>
      </c>
      <c r="E71">
        <f>'prices quaterly'!I71</f>
        <v>63.59</v>
      </c>
      <c r="F71">
        <v>41010</v>
      </c>
      <c r="G71" s="4">
        <v>23.257812000000001</v>
      </c>
    </row>
    <row r="72" spans="1:7" ht="17" x14ac:dyDescent="0.2">
      <c r="A72" s="9" t="s">
        <v>89</v>
      </c>
      <c r="B72" s="7">
        <v>12.1724</v>
      </c>
      <c r="C72" s="7">
        <v>26.063199999999998</v>
      </c>
      <c r="D72" s="4">
        <f>'prices quaterly'!C72</f>
        <v>41.616766467065865</v>
      </c>
      <c r="E72">
        <f>'prices quaterly'!I72</f>
        <v>48.273453093812371</v>
      </c>
      <c r="F72">
        <v>56285</v>
      </c>
      <c r="G72" s="4">
        <v>24.004818</v>
      </c>
    </row>
    <row r="73" spans="1:7" ht="17" x14ac:dyDescent="0.2">
      <c r="A73" s="9" t="s">
        <v>90</v>
      </c>
      <c r="B73" s="7">
        <v>16.584700000000002</v>
      </c>
      <c r="C73" s="7">
        <v>25.726900000000001</v>
      </c>
      <c r="D73" s="4">
        <f>'prices quaterly'!C73</f>
        <v>32.998007968127496</v>
      </c>
      <c r="E73">
        <f>'prices quaterly'!I73</f>
        <v>37.131474103585653</v>
      </c>
      <c r="F73">
        <v>53685</v>
      </c>
      <c r="G73" s="4">
        <v>24.056495999999999</v>
      </c>
    </row>
    <row r="74" spans="1:7" ht="17" x14ac:dyDescent="0.2">
      <c r="A74" s="9" t="s">
        <v>91</v>
      </c>
      <c r="B74" s="7">
        <v>13.9376</v>
      </c>
      <c r="C74" s="7">
        <v>33.552199999999999</v>
      </c>
      <c r="D74" s="4">
        <f>'prices quaterly'!C74</f>
        <v>27.992007992007995</v>
      </c>
      <c r="E74">
        <f>'prices quaterly'!I74</f>
        <v>39.560439560439562</v>
      </c>
      <c r="F74">
        <v>46380</v>
      </c>
      <c r="G74" s="4">
        <v>22.118919999999999</v>
      </c>
    </row>
    <row r="75" spans="1:7" ht="17" x14ac:dyDescent="0.2">
      <c r="A75" s="9" t="s">
        <v>92</v>
      </c>
      <c r="B75" s="7">
        <v>4.3414999999999999</v>
      </c>
      <c r="C75" s="7">
        <v>33.872999999999998</v>
      </c>
      <c r="D75" s="4">
        <f>'prices quaterly'!C75</f>
        <v>34.43452380952381</v>
      </c>
      <c r="E75">
        <f>'prices quaterly'!I75</f>
        <v>49.285714285714285</v>
      </c>
      <c r="F75">
        <v>47928</v>
      </c>
      <c r="G75" s="4">
        <v>21.720085999999998</v>
      </c>
    </row>
    <row r="76" spans="1:7" ht="17" x14ac:dyDescent="0.2">
      <c r="A76" s="9" t="s">
        <v>93</v>
      </c>
      <c r="B76" s="7">
        <v>2.5729000000000002</v>
      </c>
      <c r="C76" s="7">
        <v>32.070300000000003</v>
      </c>
      <c r="D76" s="4">
        <f>'prices quaterly'!C76</f>
        <v>40.51383399209486</v>
      </c>
      <c r="E76">
        <f>'prices quaterly'!I76</f>
        <v>48.478260869565219</v>
      </c>
      <c r="F76">
        <v>49850</v>
      </c>
      <c r="G76" s="4">
        <v>22.294864</v>
      </c>
    </row>
    <row r="77" spans="1:7" ht="17" x14ac:dyDescent="0.2">
      <c r="A77" s="9" t="s">
        <v>94</v>
      </c>
      <c r="B77" s="7">
        <v>8.2453000000000003</v>
      </c>
      <c r="C77" s="7">
        <v>41.336100000000002</v>
      </c>
      <c r="D77" s="4">
        <f>'prices quaterly'!C77</f>
        <v>52.630029440628064</v>
      </c>
      <c r="E77">
        <f>'prices quaterly'!I77</f>
        <v>55.760549558390579</v>
      </c>
      <c r="F77">
        <v>48935</v>
      </c>
      <c r="G77" s="4">
        <v>23.571425999999999</v>
      </c>
    </row>
    <row r="78" spans="1:7" ht="17" x14ac:dyDescent="0.2">
      <c r="A78" s="9" t="s">
        <v>95</v>
      </c>
      <c r="B78" s="7">
        <v>9.8958999999999993</v>
      </c>
      <c r="C78" s="7">
        <v>37.158299999999997</v>
      </c>
      <c r="D78" s="4">
        <f>'prices quaterly'!C78</f>
        <v>38.758553274682306</v>
      </c>
      <c r="E78">
        <f>'prices quaterly'!I78</f>
        <v>51.642228739002931</v>
      </c>
      <c r="F78">
        <v>51787</v>
      </c>
      <c r="G78" s="4">
        <v>22.275431999999999</v>
      </c>
    </row>
    <row r="79" spans="1:7" ht="17" x14ac:dyDescent="0.2">
      <c r="A79" s="9" t="s">
        <v>96</v>
      </c>
      <c r="B79" s="7">
        <v>1.4601999999999999</v>
      </c>
      <c r="C79" s="7">
        <v>31.1996</v>
      </c>
      <c r="D79" s="4">
        <f>'prices quaterly'!C79</f>
        <v>35.009671179883945</v>
      </c>
      <c r="E79">
        <f>'prices quaterly'!I79</f>
        <v>46.34429400386847</v>
      </c>
      <c r="F79">
        <v>68726</v>
      </c>
      <c r="G79" s="4">
        <v>22.751714</v>
      </c>
    </row>
    <row r="80" spans="1:7" ht="17" x14ac:dyDescent="0.2">
      <c r="A80" s="9" t="s">
        <v>97</v>
      </c>
      <c r="B80" s="7">
        <v>2.0501999999999998</v>
      </c>
      <c r="C80" s="7">
        <v>29.583200000000001</v>
      </c>
      <c r="D80" s="4">
        <f>'prices quaterly'!C80</f>
        <v>45.543792107795959</v>
      </c>
      <c r="E80">
        <f>'prices quaterly'!I80</f>
        <v>55.380173243503364</v>
      </c>
      <c r="F80">
        <v>48680</v>
      </c>
      <c r="G80" s="4">
        <v>24.691344000000001</v>
      </c>
    </row>
    <row r="81" spans="1:7" ht="17" x14ac:dyDescent="0.2">
      <c r="A81" s="9" t="s">
        <v>98</v>
      </c>
      <c r="B81" s="8">
        <v>7.9683000000000002</v>
      </c>
      <c r="C81" s="8">
        <v>36.301900000000003</v>
      </c>
      <c r="D81" s="4">
        <f>'prices quaterly'!C81</f>
        <v>53.896848137535812</v>
      </c>
      <c r="E81">
        <f>'prices quaterly'!I81</f>
        <v>63.868194842406872</v>
      </c>
      <c r="F81">
        <v>50264</v>
      </c>
      <c r="G81" s="4">
        <v>25.6325</v>
      </c>
    </row>
    <row r="82" spans="1:7" ht="17" x14ac:dyDescent="0.2">
      <c r="A82" s="9" t="s">
        <v>99</v>
      </c>
      <c r="B82" s="8">
        <v>8.2638999999999996</v>
      </c>
      <c r="C82" s="8">
        <v>36.2288</v>
      </c>
      <c r="D82" s="4">
        <f>'prices quaterly'!C82</f>
        <v>45.190839694656489</v>
      </c>
      <c r="E82">
        <f>'prices quaterly'!I82</f>
        <v>67.051526717557252</v>
      </c>
      <c r="F82">
        <v>35365</v>
      </c>
      <c r="G82" s="4">
        <v>30.338352</v>
      </c>
    </row>
    <row r="83" spans="1:7" ht="17" x14ac:dyDescent="0.2">
      <c r="A83" s="9" t="s">
        <v>100</v>
      </c>
      <c r="B83" s="8">
        <v>1.1474</v>
      </c>
      <c r="C83" s="8">
        <v>31.524799999999999</v>
      </c>
      <c r="D83" s="4">
        <f>'prices quaterly'!C83</f>
        <v>52.211720226843099</v>
      </c>
      <c r="E83">
        <f>'prices quaterly'!I83</f>
        <v>75.085066162570897</v>
      </c>
      <c r="F83">
        <v>50394</v>
      </c>
      <c r="G83" s="4">
        <v>32.601444000000001</v>
      </c>
    </row>
    <row r="84" spans="1:7" ht="17" x14ac:dyDescent="0.2">
      <c r="A84" s="10" t="s">
        <v>101</v>
      </c>
      <c r="B84" s="8">
        <v>1.7586999999999999</v>
      </c>
      <c r="C84" s="8">
        <v>28.522099999999998</v>
      </c>
      <c r="D84" s="4">
        <f>'prices quaterly'!C84</f>
        <v>70.611476952022585</v>
      </c>
      <c r="E84">
        <f>'prices quaterly'!I84</f>
        <v>77.81749764816557</v>
      </c>
      <c r="F84">
        <v>58325</v>
      </c>
      <c r="G84" s="4">
        <v>39.937941000000002</v>
      </c>
    </row>
    <row r="85" spans="1:7" ht="17" x14ac:dyDescent="0.2">
      <c r="A85" s="10" t="s">
        <v>102</v>
      </c>
      <c r="B85" s="8">
        <v>4.7960000000000003</v>
      </c>
      <c r="C85" s="8">
        <v>32.805</v>
      </c>
      <c r="D85" s="4">
        <f>'prices quaterly'!C85</f>
        <v>57.128157156220766</v>
      </c>
      <c r="E85">
        <f>'prices quaterly'!I85</f>
        <v>50.32740879326473</v>
      </c>
      <c r="F85">
        <v>55243</v>
      </c>
      <c r="G85" s="4">
        <v>42.318821999999997</v>
      </c>
    </row>
    <row r="86" spans="1:7" ht="17" x14ac:dyDescent="0.2">
      <c r="A86" s="10" t="s">
        <v>103</v>
      </c>
      <c r="B86" s="8">
        <v>2.9075000000000002</v>
      </c>
      <c r="C86" s="8">
        <v>35.940199999999997</v>
      </c>
      <c r="D86" s="4">
        <f>'prices quaterly'!C86</f>
        <v>32.436738519212746</v>
      </c>
      <c r="E86">
        <f>'prices quaterly'!I86</f>
        <v>64.095595126522966</v>
      </c>
      <c r="F86">
        <v>70131</v>
      </c>
      <c r="G86" s="4">
        <v>37.636609999999997</v>
      </c>
    </row>
    <row r="87" spans="1:7" ht="17" x14ac:dyDescent="0.2">
      <c r="A87" s="10" t="s">
        <v>104</v>
      </c>
      <c r="B87" s="8">
        <v>0.44779999999999998</v>
      </c>
      <c r="C87" s="8">
        <v>32.504800000000003</v>
      </c>
      <c r="D87" s="4">
        <f>'prices quaterly'!C87</f>
        <v>23.794063079777366</v>
      </c>
      <c r="E87">
        <f>'prices quaterly'!I87</f>
        <v>61.734693877551024</v>
      </c>
      <c r="F87">
        <v>54235</v>
      </c>
      <c r="G87" s="4">
        <v>42.620750000000001</v>
      </c>
    </row>
    <row r="88" spans="1:7" ht="17" x14ac:dyDescent="0.2">
      <c r="A88" s="10" t="s">
        <v>105</v>
      </c>
      <c r="B88" s="8">
        <v>0.70379999999999998</v>
      </c>
      <c r="C88" s="8">
        <v>28.061199999999999</v>
      </c>
      <c r="D88" s="4">
        <f>'prices quaterly'!C88</f>
        <v>39.907578558225509</v>
      </c>
      <c r="E88">
        <f>'prices quaterly'!I88</f>
        <v>56.173752310536045</v>
      </c>
      <c r="F88">
        <v>101360</v>
      </c>
      <c r="G88" s="4">
        <v>40.833663999999999</v>
      </c>
    </row>
    <row r="89" spans="1:7" ht="17" x14ac:dyDescent="0.2">
      <c r="A89" s="9" t="s">
        <v>106</v>
      </c>
      <c r="B89" s="8">
        <v>2.5371000000000001</v>
      </c>
      <c r="C89" s="8">
        <v>32.986400000000003</v>
      </c>
      <c r="D89" s="4">
        <f>'prices quaterly'!C89</f>
        <v>28.662361623616235</v>
      </c>
      <c r="E89">
        <f>'prices quaterly'!I89</f>
        <v>60.88560885608856</v>
      </c>
      <c r="F89">
        <v>71225</v>
      </c>
      <c r="G89" s="4">
        <v>39.269545999999998</v>
      </c>
    </row>
    <row r="90" spans="1:7" ht="17" x14ac:dyDescent="0.2">
      <c r="A90" s="9" t="s">
        <v>107</v>
      </c>
      <c r="B90" s="8">
        <v>3.1276000000000002</v>
      </c>
      <c r="C90" s="8">
        <v>26.281400000000001</v>
      </c>
      <c r="D90" s="4">
        <f>'prices quaterly'!C90</f>
        <v>15.05069124423963</v>
      </c>
      <c r="E90">
        <f>'prices quaterly'!I90</f>
        <v>20.958525345622121</v>
      </c>
      <c r="F90">
        <v>55435</v>
      </c>
      <c r="G90" s="4">
        <v>34.355117999999997</v>
      </c>
    </row>
    <row r="91" spans="1:7" ht="17" x14ac:dyDescent="0.2">
      <c r="A91" s="9" t="s">
        <v>108</v>
      </c>
      <c r="B91" s="8">
        <v>0.36120000000000002</v>
      </c>
      <c r="C91" s="8">
        <v>22.198399999999999</v>
      </c>
      <c r="D91" s="4">
        <f>'prices quaterly'!C91</f>
        <v>14.921803127874885</v>
      </c>
      <c r="E91">
        <f>'prices quaterly'!I91</f>
        <v>37.856485740570378</v>
      </c>
      <c r="F91">
        <v>47542</v>
      </c>
      <c r="G91" s="4">
        <v>43.064239999999998</v>
      </c>
    </row>
    <row r="92" spans="1:7" ht="17" x14ac:dyDescent="0.2">
      <c r="A92" s="10" t="s">
        <v>109</v>
      </c>
      <c r="B92" s="8">
        <v>0.50760000000000005</v>
      </c>
      <c r="C92" s="8">
        <v>29.692699999999999</v>
      </c>
      <c r="D92" s="4">
        <f>'prices quaterly'!C92</f>
        <v>33.913840513290559</v>
      </c>
      <c r="E92">
        <f>'prices quaterly'!I92</f>
        <v>37.534372135655367</v>
      </c>
      <c r="F92">
        <v>63025</v>
      </c>
      <c r="G92" s="4">
        <v>42.936999999999998</v>
      </c>
    </row>
    <row r="93" spans="1:7" ht="17" x14ac:dyDescent="0.2">
      <c r="A93" s="10" t="s">
        <v>110</v>
      </c>
      <c r="B93" s="8">
        <v>1.2245999999999999</v>
      </c>
      <c r="C93" s="8">
        <v>31.1309</v>
      </c>
      <c r="D93" s="4">
        <f>'prices quaterly'!C93</f>
        <v>51.601097895699908</v>
      </c>
      <c r="E93">
        <f>'prices quaterly'!I93</f>
        <v>47.392497712717294</v>
      </c>
      <c r="F93">
        <v>75583</v>
      </c>
      <c r="G93" s="4">
        <v>47.412126000000001</v>
      </c>
    </row>
    <row r="94" spans="1:7" ht="17" x14ac:dyDescent="0.2">
      <c r="A94" s="10" t="s">
        <v>111</v>
      </c>
      <c r="B94" s="8">
        <v>2.1945000000000001</v>
      </c>
      <c r="C94" s="8">
        <v>32.396000000000001</v>
      </c>
      <c r="D94" s="4">
        <f>'prices quaterly'!C94</f>
        <v>42.739726027397261</v>
      </c>
      <c r="E94">
        <f>'prices quaterly'!I94</f>
        <v>58.027397260273972</v>
      </c>
      <c r="F94">
        <v>44325</v>
      </c>
      <c r="G94" s="4">
        <v>54.486522999999998</v>
      </c>
    </row>
    <row r="95" spans="1:7" ht="17" x14ac:dyDescent="0.2">
      <c r="A95" s="10" t="s">
        <v>112</v>
      </c>
      <c r="B95" s="8">
        <v>0.69889999999999997</v>
      </c>
      <c r="C95" s="8">
        <v>30.7469</v>
      </c>
      <c r="D95" s="4">
        <f>'prices quaterly'!C95</f>
        <v>77.430117222723169</v>
      </c>
      <c r="E95">
        <f>'prices quaterly'!I95</f>
        <v>67.745716862037867</v>
      </c>
      <c r="F95">
        <v>35409</v>
      </c>
      <c r="G95" s="4">
        <v>66.666138000000004</v>
      </c>
    </row>
    <row r="96" spans="1:7" ht="17" x14ac:dyDescent="0.2">
      <c r="A96" s="10" t="s">
        <v>113</v>
      </c>
      <c r="B96" s="8">
        <v>1.3825000000000001</v>
      </c>
      <c r="C96" s="8">
        <v>28.900400000000001</v>
      </c>
      <c r="D96" s="4">
        <f>'prices quaterly'!C96</f>
        <v>224.26785714285714</v>
      </c>
      <c r="E96">
        <f>'prices quaterly'!I96</f>
        <v>70.107142857142861</v>
      </c>
      <c r="F96">
        <v>51091</v>
      </c>
      <c r="G96" s="4">
        <v>71.420304000000002</v>
      </c>
    </row>
    <row r="97" spans="1:7" ht="17" x14ac:dyDescent="0.2">
      <c r="A97" s="10" t="s">
        <v>114</v>
      </c>
      <c r="B97" s="8">
        <v>1.7048000000000001</v>
      </c>
      <c r="C97" s="8">
        <v>29.782399999999999</v>
      </c>
      <c r="D97" s="4">
        <f>'prices quaterly'!C97</f>
        <v>149.55302366345313</v>
      </c>
      <c r="E97">
        <f>'prices quaterly'!I97</f>
        <v>68.168273444347065</v>
      </c>
      <c r="F97">
        <v>45135</v>
      </c>
      <c r="G97" s="4">
        <v>85.745999999999995</v>
      </c>
    </row>
    <row r="98" spans="1:7" x14ac:dyDescent="0.2">
      <c r="G98" s="4"/>
    </row>
  </sheetData>
  <conditionalFormatting sqref="F29">
    <cfRule type="cellIs" dxfId="31" priority="4" stopIfTrue="1" operator="lessThan">
      <formula>0</formula>
    </cfRule>
  </conditionalFormatting>
  <conditionalFormatting sqref="F27:F28">
    <cfRule type="cellIs" dxfId="30" priority="3" stopIfTrue="1" operator="lessThan">
      <formula>0</formula>
    </cfRule>
  </conditionalFormatting>
  <conditionalFormatting sqref="F30">
    <cfRule type="cellIs" dxfId="29" priority="2" stopIfTrue="1" operator="lessThan">
      <formula>0</formula>
    </cfRule>
  </conditionalFormatting>
  <conditionalFormatting sqref="F31">
    <cfRule type="cellIs" dxfId="28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4675A-90C1-E343-881B-9412D22E232A}">
  <dimension ref="A1:F97"/>
  <sheetViews>
    <sheetView topLeftCell="D1" zoomScale="75" workbookViewId="0">
      <selection activeCell="H36" sqref="H36"/>
    </sheetView>
  </sheetViews>
  <sheetFormatPr baseColWidth="10" defaultRowHeight="16" x14ac:dyDescent="0.2"/>
  <cols>
    <col min="1" max="1" width="24.83203125" customWidth="1"/>
    <col min="2" max="2" width="29.83203125" customWidth="1"/>
    <col min="3" max="3" width="25.5" customWidth="1"/>
    <col min="4" max="4" width="27.33203125" customWidth="1"/>
  </cols>
  <sheetData>
    <row r="1" spans="1:6" x14ac:dyDescent="0.2">
      <c r="A1" t="s">
        <v>0</v>
      </c>
      <c r="B1" t="s">
        <v>115</v>
      </c>
      <c r="C1" t="s">
        <v>1</v>
      </c>
      <c r="D1" t="s">
        <v>9</v>
      </c>
      <c r="E1" t="s">
        <v>216</v>
      </c>
    </row>
    <row r="2" spans="1:6" ht="17" x14ac:dyDescent="0.2">
      <c r="A2" s="9" t="s">
        <v>19</v>
      </c>
      <c r="B2" s="7">
        <v>33.680799999999998</v>
      </c>
      <c r="C2" s="7">
        <v>29.712900000000001</v>
      </c>
      <c r="D2" s="4">
        <f>'prices quaterly'!C2</f>
        <v>12.152974504249293</v>
      </c>
      <c r="E2">
        <f>'prices quaterly'!I2</f>
        <v>20.19830028328612</v>
      </c>
      <c r="F2" s="3"/>
    </row>
    <row r="3" spans="1:6" ht="17" x14ac:dyDescent="0.2">
      <c r="A3" s="9" t="s">
        <v>20</v>
      </c>
      <c r="B3" s="7">
        <v>27.160900000000002</v>
      </c>
      <c r="C3" s="7">
        <v>26.378399999999999</v>
      </c>
      <c r="D3" s="4">
        <f>'prices quaterly'!C3</f>
        <v>13.011204481792715</v>
      </c>
      <c r="E3">
        <f>'prices quaterly'!I3</f>
        <v>18.739495798319325</v>
      </c>
      <c r="F3" s="3"/>
    </row>
    <row r="4" spans="1:6" ht="17" x14ac:dyDescent="0.2">
      <c r="A4" s="9" t="s">
        <v>21</v>
      </c>
      <c r="B4" s="7">
        <v>25.99</v>
      </c>
      <c r="C4" s="7">
        <v>27.554500000000001</v>
      </c>
      <c r="D4" s="4">
        <f>'prices quaterly'!C4</f>
        <v>19.397759103641455</v>
      </c>
      <c r="E4">
        <f>'prices quaterly'!I4</f>
        <v>20.560224089635852</v>
      </c>
      <c r="F4" s="3"/>
    </row>
    <row r="5" spans="1:6" ht="17" x14ac:dyDescent="0.2">
      <c r="A5" s="9" t="s">
        <v>22</v>
      </c>
      <c r="B5" s="7">
        <v>30.203199999999999</v>
      </c>
      <c r="C5" s="7">
        <v>32.643799999999999</v>
      </c>
      <c r="D5" s="4">
        <f>'prices quaterly'!C5</f>
        <v>16.545961002785518</v>
      </c>
      <c r="E5">
        <f>'prices quaterly'!I5</f>
        <v>14.665738161559888</v>
      </c>
      <c r="F5" s="3"/>
    </row>
    <row r="6" spans="1:6" ht="17" x14ac:dyDescent="0.2">
      <c r="A6" s="9" t="s">
        <v>23</v>
      </c>
      <c r="B6" s="7">
        <v>29.122900000000001</v>
      </c>
      <c r="C6" s="7">
        <v>35.981699999999996</v>
      </c>
      <c r="D6" s="4">
        <f>'prices quaterly'!C6</f>
        <v>12.819444444444445</v>
      </c>
      <c r="E6">
        <f>'prices quaterly'!I6</f>
        <v>21.166666666666668</v>
      </c>
      <c r="F6" s="3"/>
    </row>
    <row r="7" spans="1:6" ht="17" x14ac:dyDescent="0.2">
      <c r="A7" s="9" t="s">
        <v>24</v>
      </c>
      <c r="B7" s="7">
        <v>21.5152</v>
      </c>
      <c r="C7" s="7">
        <v>32.002200000000002</v>
      </c>
      <c r="D7" s="4">
        <f>'prices quaterly'!C7</f>
        <v>13.645116918844566</v>
      </c>
      <c r="E7">
        <f>'prices quaterly'!I7</f>
        <v>24.085281980742781</v>
      </c>
      <c r="F7" s="3"/>
    </row>
    <row r="8" spans="1:6" ht="17" x14ac:dyDescent="0.2">
      <c r="A8" s="9" t="s">
        <v>25</v>
      </c>
      <c r="B8" s="7">
        <v>21.723800000000001</v>
      </c>
      <c r="C8" s="7">
        <v>32.837800000000001</v>
      </c>
      <c r="D8" s="4">
        <f>'prices quaterly'!C8</f>
        <v>16.225895316804408</v>
      </c>
      <c r="E8">
        <f>'prices quaterly'!I8</f>
        <v>32.47933884297521</v>
      </c>
      <c r="F8" s="3"/>
    </row>
    <row r="9" spans="1:6" ht="17" x14ac:dyDescent="0.2">
      <c r="A9" s="9" t="s">
        <v>26</v>
      </c>
      <c r="B9" s="7">
        <v>28.895499999999998</v>
      </c>
      <c r="C9" s="7">
        <v>38.850200000000001</v>
      </c>
      <c r="D9" s="4">
        <f>'prices quaterly'!C9</f>
        <v>17.832647462277091</v>
      </c>
      <c r="E9">
        <f>'prices quaterly'!I9</f>
        <v>34.403292181069958</v>
      </c>
      <c r="F9" s="3"/>
    </row>
    <row r="10" spans="1:6" ht="17" x14ac:dyDescent="0.2">
      <c r="A10" s="9" t="s">
        <v>27</v>
      </c>
      <c r="B10" s="7">
        <v>31.1479</v>
      </c>
      <c r="C10" s="7">
        <v>39.9587</v>
      </c>
      <c r="D10" s="4">
        <f>'prices quaterly'!C10</f>
        <v>16.263736263736263</v>
      </c>
      <c r="E10">
        <f>'prices quaterly'!I10</f>
        <v>34.024725274725277</v>
      </c>
      <c r="F10" s="3"/>
    </row>
    <row r="11" spans="1:6" ht="17" x14ac:dyDescent="0.2">
      <c r="A11" s="9" t="s">
        <v>28</v>
      </c>
      <c r="B11" s="7">
        <v>25.413399999999999</v>
      </c>
      <c r="C11" s="7">
        <v>34.632899999999999</v>
      </c>
      <c r="D11" s="4">
        <f>'prices quaterly'!C11</f>
        <v>23.292517006802722</v>
      </c>
      <c r="E11">
        <f>'prices quaterly'!I11</f>
        <v>41.591836734693878</v>
      </c>
      <c r="F11" s="3"/>
    </row>
    <row r="12" spans="1:6" ht="17" x14ac:dyDescent="0.2">
      <c r="A12" s="9" t="s">
        <v>29</v>
      </c>
      <c r="B12" s="7">
        <v>24.220600000000001</v>
      </c>
      <c r="C12" s="7">
        <v>34.032800000000002</v>
      </c>
      <c r="D12" s="4">
        <f>'prices quaterly'!C12</f>
        <v>31.591836734693878</v>
      </c>
      <c r="E12">
        <f>'prices quaterly'!I12</f>
        <v>40.598639455782312</v>
      </c>
      <c r="F12" s="3"/>
    </row>
    <row r="13" spans="1:6" ht="17" x14ac:dyDescent="0.2">
      <c r="A13" s="9" t="s">
        <v>30</v>
      </c>
      <c r="B13" s="7">
        <v>33.954599999999999</v>
      </c>
      <c r="C13" s="7">
        <v>36.2667</v>
      </c>
      <c r="D13" s="4">
        <f>'prices quaterly'!C13</f>
        <v>36.414073071718533</v>
      </c>
      <c r="E13">
        <f>'prices quaterly'!I13</f>
        <v>32.300405953991877</v>
      </c>
      <c r="F13" s="3"/>
    </row>
    <row r="14" spans="1:6" ht="17" x14ac:dyDescent="0.2">
      <c r="A14" s="9" t="s">
        <v>31</v>
      </c>
      <c r="B14" s="7">
        <v>39.125999999999998</v>
      </c>
      <c r="C14" s="7">
        <v>36.6554</v>
      </c>
      <c r="D14" s="4">
        <f>'prices quaterly'!C14</f>
        <v>28.710990502035276</v>
      </c>
      <c r="E14">
        <f>'prices quaterly'!I14</f>
        <v>33.568521031207595</v>
      </c>
      <c r="F14" s="3"/>
    </row>
    <row r="15" spans="1:6" ht="17" x14ac:dyDescent="0.2">
      <c r="A15" s="9" t="s">
        <v>32</v>
      </c>
      <c r="B15" s="7">
        <v>27.790500000000002</v>
      </c>
      <c r="C15" s="7">
        <v>35.096800000000002</v>
      </c>
      <c r="D15" s="4">
        <f>'prices quaterly'!C15</f>
        <v>23.342245989304814</v>
      </c>
      <c r="E15">
        <f>'prices quaterly'!I15</f>
        <v>34.866310160427808</v>
      </c>
      <c r="F15" s="3"/>
    </row>
    <row r="16" spans="1:6" ht="17" x14ac:dyDescent="0.2">
      <c r="A16" s="9" t="s">
        <v>33</v>
      </c>
      <c r="B16" s="7">
        <v>24.804300000000001</v>
      </c>
      <c r="C16" s="7">
        <v>32.165100000000002</v>
      </c>
      <c r="D16" s="4">
        <f>'prices quaterly'!C16</f>
        <v>30.494652406417114</v>
      </c>
      <c r="E16">
        <f>'prices quaterly'!I16</f>
        <v>31.09625668449198</v>
      </c>
      <c r="F16" s="3"/>
    </row>
    <row r="17" spans="1:6" ht="17" x14ac:dyDescent="0.2">
      <c r="A17" s="9" t="s">
        <v>34</v>
      </c>
      <c r="B17" s="7">
        <v>33.681199999999997</v>
      </c>
      <c r="C17" s="7">
        <v>34.800199999999997</v>
      </c>
      <c r="D17" s="4">
        <f>'prices quaterly'!C17</f>
        <v>36.395193591455268</v>
      </c>
      <c r="E17">
        <f>'prices quaterly'!I17</f>
        <v>26.568758344459273</v>
      </c>
      <c r="F17" s="3"/>
    </row>
    <row r="18" spans="1:6" ht="17" x14ac:dyDescent="0.2">
      <c r="A18" s="9" t="s">
        <v>35</v>
      </c>
      <c r="B18" s="7">
        <v>35.614100000000001</v>
      </c>
      <c r="C18" s="7">
        <v>37.467100000000002</v>
      </c>
      <c r="D18" s="4">
        <f>'prices quaterly'!C18</f>
        <v>18.386666666666667</v>
      </c>
      <c r="E18">
        <f>'prices quaterly'!I18</f>
        <v>34.56</v>
      </c>
      <c r="F18" s="3"/>
    </row>
    <row r="19" spans="1:6" ht="17" x14ac:dyDescent="0.2">
      <c r="A19" s="9" t="s">
        <v>36</v>
      </c>
      <c r="B19" s="7">
        <v>23.140999999999998</v>
      </c>
      <c r="C19" s="7">
        <v>37.807200000000002</v>
      </c>
      <c r="D19" s="4">
        <f>'prices quaterly'!C19</f>
        <v>17.899603698811095</v>
      </c>
      <c r="E19">
        <f>'prices quaterly'!I19</f>
        <v>33.791281373844122</v>
      </c>
      <c r="F19" s="3"/>
    </row>
    <row r="20" spans="1:6" ht="17" x14ac:dyDescent="0.2">
      <c r="A20" s="9" t="s">
        <v>37</v>
      </c>
      <c r="B20" s="7">
        <v>23.715699999999998</v>
      </c>
      <c r="C20" s="7">
        <v>36.997500000000002</v>
      </c>
      <c r="D20" s="4">
        <f>'prices quaterly'!C20</f>
        <v>27.453825857519789</v>
      </c>
      <c r="E20">
        <f>'prices quaterly'!I20</f>
        <v>37.928759894459105</v>
      </c>
      <c r="F20" s="3"/>
    </row>
    <row r="21" spans="1:6" ht="17" x14ac:dyDescent="0.2">
      <c r="A21" s="9" t="s">
        <v>38</v>
      </c>
      <c r="B21" s="7">
        <v>36.004600000000003</v>
      </c>
      <c r="C21" s="7">
        <v>36.5989</v>
      </c>
      <c r="D21" s="4">
        <f>'prices quaterly'!C21</f>
        <v>29.566929133858267</v>
      </c>
      <c r="E21">
        <f>'prices quaterly'!I21</f>
        <v>37.611548556430442</v>
      </c>
      <c r="F21" s="3"/>
    </row>
    <row r="22" spans="1:6" ht="17" x14ac:dyDescent="0.2">
      <c r="A22" s="9" t="s">
        <v>39</v>
      </c>
      <c r="B22" s="7">
        <v>38.7517</v>
      </c>
      <c r="C22" s="7">
        <v>35.963500000000003</v>
      </c>
      <c r="D22" s="4">
        <f>'prices quaterly'!C22</f>
        <v>21.287779237844944</v>
      </c>
      <c r="E22">
        <f>'prices quaterly'!I22</f>
        <v>35.716162943495405</v>
      </c>
      <c r="F22" s="3"/>
    </row>
    <row r="23" spans="1:6" ht="17" x14ac:dyDescent="0.2">
      <c r="A23" s="9" t="s">
        <v>40</v>
      </c>
      <c r="B23" s="7">
        <v>28.6904</v>
      </c>
      <c r="C23" s="7">
        <v>34.387900000000002</v>
      </c>
      <c r="D23" s="4">
        <f>'prices quaterly'!C23</f>
        <v>21.914062499999996</v>
      </c>
      <c r="E23">
        <f>'prices quaterly'!I23</f>
        <v>36.888020833333336</v>
      </c>
      <c r="F23" s="3"/>
    </row>
    <row r="24" spans="1:6" ht="17" x14ac:dyDescent="0.2">
      <c r="A24" s="9" t="s">
        <v>41</v>
      </c>
      <c r="B24" s="7">
        <v>25.9116</v>
      </c>
      <c r="C24" s="7">
        <v>36.6738</v>
      </c>
      <c r="D24" s="4">
        <f>'prices quaterly'!C24</f>
        <v>31.458333333333336</v>
      </c>
      <c r="E24">
        <f>'prices quaterly'!I24</f>
        <v>35.950520833333336</v>
      </c>
      <c r="F24" s="3"/>
    </row>
    <row r="25" spans="1:6" ht="17" x14ac:dyDescent="0.2">
      <c r="A25" s="9" t="s">
        <v>42</v>
      </c>
      <c r="B25" s="7">
        <v>38.406799999999997</v>
      </c>
      <c r="C25" s="7">
        <v>38.110700000000001</v>
      </c>
      <c r="D25" s="4">
        <f>'prices quaterly'!C25</f>
        <v>41.750972762645915</v>
      </c>
      <c r="E25">
        <f>'prices quaterly'!I25</f>
        <v>39.130998702983142</v>
      </c>
      <c r="F25" s="3"/>
    </row>
    <row r="26" spans="1:6" ht="17" x14ac:dyDescent="0.2">
      <c r="A26" s="9" t="s">
        <v>43</v>
      </c>
      <c r="B26" s="7">
        <v>39.5685</v>
      </c>
      <c r="C26" s="7">
        <v>38.450200000000002</v>
      </c>
      <c r="D26" s="4">
        <f>'prices quaterly'!C26</f>
        <v>24.430051813471501</v>
      </c>
      <c r="E26">
        <f>'prices quaterly'!I26</f>
        <v>40.816062176165801</v>
      </c>
      <c r="F26" s="3"/>
    </row>
    <row r="27" spans="1:6" ht="17" x14ac:dyDescent="0.2">
      <c r="A27" s="9" t="s">
        <v>44</v>
      </c>
      <c r="B27" s="7">
        <v>24.553699999999999</v>
      </c>
      <c r="C27" s="7">
        <v>36.959299999999999</v>
      </c>
      <c r="D27" s="4">
        <f>'prices quaterly'!C27</f>
        <v>28.714652956298202</v>
      </c>
      <c r="E27">
        <f>'prices quaterly'!I27</f>
        <v>44.344473007712082</v>
      </c>
      <c r="F27" s="1"/>
    </row>
    <row r="28" spans="1:6" ht="17" x14ac:dyDescent="0.2">
      <c r="A28" s="9" t="s">
        <v>45</v>
      </c>
      <c r="B28" s="7">
        <v>24.7883</v>
      </c>
      <c r="C28" s="7">
        <v>38.502800000000001</v>
      </c>
      <c r="D28" s="4">
        <f>'prices quaterly'!C28</f>
        <v>50.411311053984576</v>
      </c>
      <c r="E28">
        <f>'prices quaterly'!I28</f>
        <v>59.614395886889461</v>
      </c>
      <c r="F28" s="1"/>
    </row>
    <row r="29" spans="1:6" ht="17" x14ac:dyDescent="0.2">
      <c r="A29" s="9" t="s">
        <v>46</v>
      </c>
      <c r="B29" s="7">
        <v>36.779200000000003</v>
      </c>
      <c r="C29" s="7">
        <v>39.821199999999997</v>
      </c>
      <c r="D29" s="4">
        <f>'prices quaterly'!C29</f>
        <v>43.14176245210728</v>
      </c>
      <c r="E29">
        <f>'prices quaterly'!I29</f>
        <v>51.673052362707537</v>
      </c>
      <c r="F29" s="1"/>
    </row>
    <row r="30" spans="1:6" ht="17" x14ac:dyDescent="0.2">
      <c r="A30" s="9" t="s">
        <v>47</v>
      </c>
      <c r="B30" s="7">
        <v>40.604300000000002</v>
      </c>
      <c r="C30" s="7">
        <v>35.739400000000003</v>
      </c>
      <c r="D30" s="4">
        <f>'prices quaterly'!C30</f>
        <v>38.191082802547768</v>
      </c>
      <c r="E30">
        <f>'prices quaterly'!I30</f>
        <v>69.159235668789805</v>
      </c>
      <c r="F30" s="1"/>
    </row>
    <row r="31" spans="1:6" ht="17" x14ac:dyDescent="0.2">
      <c r="A31" s="9" t="s">
        <v>48</v>
      </c>
      <c r="B31" s="7">
        <v>26.2544</v>
      </c>
      <c r="C31" s="7">
        <v>38.857500000000002</v>
      </c>
      <c r="D31" s="4">
        <f>'prices quaterly'!C31</f>
        <v>40.390920554854979</v>
      </c>
      <c r="E31">
        <f>'prices quaterly'!I31</f>
        <v>70.088272383354351</v>
      </c>
      <c r="F31" s="1"/>
    </row>
    <row r="32" spans="1:6" ht="17" x14ac:dyDescent="0.2">
      <c r="A32" s="9" t="s">
        <v>49</v>
      </c>
      <c r="B32" s="7">
        <v>21.157499999999999</v>
      </c>
      <c r="C32" s="7">
        <v>40.051699999999997</v>
      </c>
      <c r="D32" s="4">
        <f>'prices quaterly'!C32</f>
        <v>60.878293601003762</v>
      </c>
      <c r="E32">
        <f>'prices quaterly'!I32</f>
        <v>79.648682559598498</v>
      </c>
    </row>
    <row r="33" spans="1:5" ht="17" x14ac:dyDescent="0.2">
      <c r="A33" s="9" t="s">
        <v>50</v>
      </c>
      <c r="B33" s="7">
        <v>40.496899999999997</v>
      </c>
      <c r="C33" s="7">
        <v>34.563899999999997</v>
      </c>
      <c r="D33" s="4">
        <f>'prices quaterly'!C33</f>
        <v>102.12234706616729</v>
      </c>
      <c r="E33">
        <f>'prices quaterly'!I33</f>
        <v>73.632958801498134</v>
      </c>
    </row>
    <row r="34" spans="1:5" ht="17" x14ac:dyDescent="0.2">
      <c r="A34" s="9" t="s">
        <v>51</v>
      </c>
      <c r="B34" s="7">
        <v>47.564</v>
      </c>
      <c r="C34" s="7">
        <v>29.975999999999999</v>
      </c>
      <c r="D34" s="4">
        <f>'prices quaterly'!C34</f>
        <v>54.538653366583539</v>
      </c>
      <c r="E34">
        <f>'prices quaterly'!I34</f>
        <v>82.182044887780549</v>
      </c>
    </row>
    <row r="35" spans="1:5" ht="17" x14ac:dyDescent="0.2">
      <c r="A35" s="9" t="s">
        <v>52</v>
      </c>
      <c r="B35" s="7">
        <v>28.546099999999999</v>
      </c>
      <c r="C35" s="7">
        <v>33.685000000000002</v>
      </c>
      <c r="D35" s="4">
        <f>'prices quaterly'!C35</f>
        <v>48.731527093596057</v>
      </c>
      <c r="E35">
        <f>'prices quaterly'!I35</f>
        <v>90.52955665024632</v>
      </c>
    </row>
    <row r="36" spans="1:5" ht="17" x14ac:dyDescent="0.2">
      <c r="A36" s="9" t="s">
        <v>53</v>
      </c>
      <c r="B36" s="7">
        <v>26.863800000000001</v>
      </c>
      <c r="C36" s="7">
        <v>35.3645</v>
      </c>
      <c r="D36" s="4">
        <f>'prices quaterly'!C36</f>
        <v>67.099143206854336</v>
      </c>
      <c r="E36">
        <f>'prices quaterly'!I36</f>
        <v>76.47490820073439</v>
      </c>
    </row>
    <row r="37" spans="1:5" ht="17" x14ac:dyDescent="0.2">
      <c r="A37" s="9" t="s">
        <v>54</v>
      </c>
      <c r="B37" s="7">
        <v>38.5212</v>
      </c>
      <c r="C37" s="7">
        <v>38.7288</v>
      </c>
      <c r="D37" s="4">
        <f>'prices quaterly'!C37</f>
        <v>39.149453219927096</v>
      </c>
      <c r="E37">
        <f>'prices quaterly'!I37</f>
        <v>73.948967193195628</v>
      </c>
    </row>
    <row r="38" spans="1:5" ht="17" x14ac:dyDescent="0.2">
      <c r="A38" s="9" t="s">
        <v>55</v>
      </c>
      <c r="B38" s="7">
        <v>37.0169</v>
      </c>
      <c r="C38" s="7">
        <v>42.8157</v>
      </c>
      <c r="D38" s="4">
        <f>'prices quaterly'!C38</f>
        <v>24.623786407766989</v>
      </c>
      <c r="E38">
        <f>'prices quaterly'!I38</f>
        <v>82.645631067961148</v>
      </c>
    </row>
    <row r="39" spans="1:5" ht="17" x14ac:dyDescent="0.2">
      <c r="A39" s="9" t="s">
        <v>56</v>
      </c>
      <c r="B39" s="7">
        <v>24.100999999999999</v>
      </c>
      <c r="C39" s="7">
        <v>43.474400000000003</v>
      </c>
      <c r="D39" s="4">
        <f>'prices quaterly'!C39</f>
        <v>25.642256902761105</v>
      </c>
      <c r="E39">
        <f>'prices quaterly'!I39</f>
        <v>85.72629051620649</v>
      </c>
    </row>
    <row r="40" spans="1:5" ht="17" x14ac:dyDescent="0.2">
      <c r="A40" s="9" t="s">
        <v>57</v>
      </c>
      <c r="B40" s="7">
        <v>25.624700000000001</v>
      </c>
      <c r="C40" s="7">
        <v>36.554299999999998</v>
      </c>
      <c r="D40" s="4">
        <f>'prices quaterly'!C40</f>
        <v>51.080432172869152</v>
      </c>
      <c r="E40">
        <f>'prices quaterly'!I40</f>
        <v>95.042016806722685</v>
      </c>
    </row>
    <row r="41" spans="1:5" ht="17" x14ac:dyDescent="0.2">
      <c r="A41" s="9" t="s">
        <v>58</v>
      </c>
      <c r="B41" s="7">
        <v>42.287599999999998</v>
      </c>
      <c r="C41" s="7">
        <v>39.545099999999998</v>
      </c>
      <c r="D41" s="4">
        <f>'prices quaterly'!C41</f>
        <v>62.164090368608804</v>
      </c>
      <c r="E41">
        <f>'prices quaterly'!I41</f>
        <v>111.59334126040429</v>
      </c>
    </row>
    <row r="42" spans="1:5" ht="17" x14ac:dyDescent="0.2">
      <c r="A42" s="9" t="s">
        <v>59</v>
      </c>
      <c r="B42" s="7">
        <v>33.424900000000001</v>
      </c>
      <c r="C42" s="7">
        <v>47.612400000000001</v>
      </c>
      <c r="D42" s="4">
        <f>'prices quaterly'!C42</f>
        <v>68.556213017751475</v>
      </c>
      <c r="E42">
        <f>'prices quaterly'!I42</f>
        <v>118.69822485207101</v>
      </c>
    </row>
    <row r="43" spans="1:5" ht="17" x14ac:dyDescent="0.2">
      <c r="A43" s="9" t="s">
        <v>60</v>
      </c>
      <c r="B43" s="7">
        <v>26.293099999999999</v>
      </c>
      <c r="C43" s="7">
        <v>41.9255</v>
      </c>
      <c r="D43" s="4">
        <f>'prices quaterly'!C43</f>
        <v>85.133565621370508</v>
      </c>
      <c r="E43">
        <f>'prices quaterly'!I43</f>
        <v>162.40418118466903</v>
      </c>
    </row>
    <row r="44" spans="1:5" ht="17" x14ac:dyDescent="0.2">
      <c r="A44" s="9" t="s">
        <v>61</v>
      </c>
      <c r="B44" s="7">
        <v>22.006599999999999</v>
      </c>
      <c r="C44" s="7">
        <v>43.280099999999997</v>
      </c>
      <c r="D44" s="4">
        <f>'prices quaterly'!C44</f>
        <v>97.887485648679686</v>
      </c>
      <c r="E44">
        <f>'prices quaterly'!I44</f>
        <v>112.70952927669346</v>
      </c>
    </row>
    <row r="45" spans="1:5" ht="17" x14ac:dyDescent="0.2">
      <c r="A45" s="9" t="s">
        <v>62</v>
      </c>
      <c r="B45" s="7">
        <v>36.328499999999998</v>
      </c>
      <c r="C45" s="7">
        <v>40.169600000000003</v>
      </c>
      <c r="D45" s="4">
        <f>'prices quaterly'!C45</f>
        <v>67.121559633027516</v>
      </c>
      <c r="E45">
        <f>'prices quaterly'!I45</f>
        <v>52.282110091743121</v>
      </c>
    </row>
    <row r="46" spans="1:5" ht="17" x14ac:dyDescent="0.2">
      <c r="A46" s="9" t="s">
        <v>63</v>
      </c>
      <c r="B46" s="7">
        <v>37.806800000000003</v>
      </c>
      <c r="C46" s="7">
        <v>37.268799999999999</v>
      </c>
      <c r="D46" s="4">
        <f>'prices quaterly'!C46</f>
        <v>36.747126436781606</v>
      </c>
      <c r="E46">
        <f>'prices quaterly'!I46</f>
        <v>56.586206896551722</v>
      </c>
    </row>
    <row r="47" spans="1:5" ht="17" x14ac:dyDescent="0.2">
      <c r="A47" s="9" t="s">
        <v>64</v>
      </c>
      <c r="B47" s="7">
        <v>19.102599999999999</v>
      </c>
      <c r="C47" s="7">
        <v>38.1096</v>
      </c>
      <c r="D47" s="4">
        <f>'prices quaterly'!C47</f>
        <v>29.601366742596813</v>
      </c>
      <c r="E47">
        <f>'prices quaterly'!I47</f>
        <v>78.929384965831431</v>
      </c>
    </row>
    <row r="48" spans="1:5" ht="17" x14ac:dyDescent="0.2">
      <c r="A48" s="9" t="s">
        <v>65</v>
      </c>
      <c r="B48" s="7">
        <v>15.5716</v>
      </c>
      <c r="C48" s="7">
        <v>42.070999999999998</v>
      </c>
      <c r="D48" s="4">
        <f>'prices quaterly'!C48</f>
        <v>36.75736961451247</v>
      </c>
      <c r="E48">
        <f>'prices quaterly'!I48</f>
        <v>78.310657596371868</v>
      </c>
    </row>
    <row r="49" spans="1:5" ht="17" x14ac:dyDescent="0.2">
      <c r="A49" s="9" t="s">
        <v>66</v>
      </c>
      <c r="B49" s="7">
        <v>25.3169</v>
      </c>
      <c r="C49" s="7">
        <v>46.005899999999997</v>
      </c>
      <c r="D49" s="4">
        <f>'prices quaterly'!C49</f>
        <v>38.058690744920995</v>
      </c>
      <c r="E49">
        <f>'prices quaterly'!I49</f>
        <v>87.957110609480821</v>
      </c>
    </row>
    <row r="50" spans="1:5" ht="17" x14ac:dyDescent="0.2">
      <c r="A50" s="9" t="s">
        <v>67</v>
      </c>
      <c r="B50" s="7">
        <v>30.9666</v>
      </c>
      <c r="C50" s="7">
        <v>47.329099999999997</v>
      </c>
      <c r="D50" s="4">
        <f>'prices quaterly'!C50</f>
        <v>33.344556677890012</v>
      </c>
      <c r="E50">
        <f>'prices quaterly'!I50</f>
        <v>92.817059483726155</v>
      </c>
    </row>
    <row r="51" spans="1:5" ht="17" x14ac:dyDescent="0.2">
      <c r="A51" s="9" t="s">
        <v>68</v>
      </c>
      <c r="B51" s="7">
        <v>18.547799999999999</v>
      </c>
      <c r="C51" s="7">
        <v>44.679000000000002</v>
      </c>
      <c r="D51" s="4">
        <f>'prices quaterly'!C51</f>
        <v>50.544444444444444</v>
      </c>
      <c r="E51">
        <f>'prices quaterly'!I51</f>
        <v>83.344444444444449</v>
      </c>
    </row>
    <row r="52" spans="1:5" ht="17" x14ac:dyDescent="0.2">
      <c r="A52" s="9" t="s">
        <v>69</v>
      </c>
      <c r="B52" s="7">
        <v>18.805099999999999</v>
      </c>
      <c r="C52" s="7">
        <v>40.1098</v>
      </c>
      <c r="D52" s="4">
        <f>'prices quaterly'!C52</f>
        <v>52.403100775193799</v>
      </c>
      <c r="E52">
        <f>'prices quaterly'!I52</f>
        <v>91.151716500553718</v>
      </c>
    </row>
    <row r="53" spans="1:5" ht="17" x14ac:dyDescent="0.2">
      <c r="A53" s="9" t="s">
        <v>70</v>
      </c>
      <c r="B53" s="7">
        <v>33.8568</v>
      </c>
      <c r="C53" s="7">
        <v>40.335299999999997</v>
      </c>
      <c r="D53" s="4">
        <f>'prices quaterly'!C53</f>
        <v>67.036223929747536</v>
      </c>
      <c r="E53">
        <f>'prices quaterly'!I53</f>
        <v>104.00658616904501</v>
      </c>
    </row>
    <row r="54" spans="1:5" ht="17" x14ac:dyDescent="0.2">
      <c r="A54" s="9" t="s">
        <v>71</v>
      </c>
      <c r="B54" s="7">
        <v>33.357799999999997</v>
      </c>
      <c r="C54" s="7">
        <v>37.591000000000001</v>
      </c>
      <c r="D54" s="4">
        <f>'prices quaterly'!C54</f>
        <v>69.479392624728845</v>
      </c>
      <c r="E54">
        <f>'prices quaterly'!I54</f>
        <v>127.28850325379609</v>
      </c>
    </row>
    <row r="55" spans="1:5" ht="17" x14ac:dyDescent="0.2">
      <c r="A55" s="9" t="s">
        <v>72</v>
      </c>
      <c r="B55" s="7">
        <v>18.0886</v>
      </c>
      <c r="C55" s="7">
        <v>36.252899999999997</v>
      </c>
      <c r="D55" s="4">
        <f>'prices quaterly'!C55</f>
        <v>61.33832976445396</v>
      </c>
      <c r="E55">
        <f>'prices quaterly'!I55</f>
        <v>120.42826552462526</v>
      </c>
    </row>
    <row r="56" spans="1:5" ht="17" x14ac:dyDescent="0.2">
      <c r="A56" s="9" t="s">
        <v>73</v>
      </c>
      <c r="B56" s="7">
        <v>18.149799999999999</v>
      </c>
      <c r="C56" s="7">
        <v>37.915399999999998</v>
      </c>
      <c r="D56" s="4">
        <f>'prices quaterly'!C56</f>
        <v>70.82002129925452</v>
      </c>
      <c r="E56">
        <f>'prices quaterly'!I56</f>
        <v>109.43556975505857</v>
      </c>
    </row>
    <row r="57" spans="1:5" ht="17" x14ac:dyDescent="0.2">
      <c r="A57" s="9" t="s">
        <v>74</v>
      </c>
      <c r="B57" s="7">
        <v>33.410200000000003</v>
      </c>
      <c r="C57" s="7">
        <v>32.046300000000002</v>
      </c>
      <c r="D57" s="4">
        <f>'prices quaterly'!C57</f>
        <v>57.34952481520591</v>
      </c>
      <c r="E57">
        <f>'prices quaterly'!I57</f>
        <v>113.389651531151</v>
      </c>
    </row>
    <row r="58" spans="1:5" ht="17" x14ac:dyDescent="0.2">
      <c r="A58" s="9" t="s">
        <v>75</v>
      </c>
      <c r="B58" s="7">
        <v>39.906500000000001</v>
      </c>
      <c r="C58" s="7">
        <v>26.705400000000001</v>
      </c>
      <c r="D58" s="4">
        <f>'prices quaterly'!C58</f>
        <v>64.668769716088335</v>
      </c>
      <c r="E58">
        <f>'prices quaterly'!I58</f>
        <v>129.21135646687699</v>
      </c>
    </row>
    <row r="59" spans="1:5" ht="17" x14ac:dyDescent="0.2">
      <c r="A59" s="9" t="s">
        <v>76</v>
      </c>
      <c r="B59" s="7">
        <v>29.6341</v>
      </c>
      <c r="C59" s="7">
        <v>24.7651</v>
      </c>
      <c r="D59" s="4">
        <f>'prices quaterly'!C59</f>
        <v>58.006263048016706</v>
      </c>
      <c r="E59">
        <f>'prices quaterly'!I59</f>
        <v>102.08768267223383</v>
      </c>
    </row>
    <row r="60" spans="1:5" ht="17" x14ac:dyDescent="0.2">
      <c r="A60" s="9" t="s">
        <v>77</v>
      </c>
      <c r="B60" s="7">
        <v>27.3111</v>
      </c>
      <c r="C60" s="7">
        <v>22.540800000000001</v>
      </c>
      <c r="D60" s="4">
        <f>'prices quaterly'!C60</f>
        <v>64.588969823100939</v>
      </c>
      <c r="E60">
        <f>'prices quaterly'!I60</f>
        <v>116.95109261186265</v>
      </c>
    </row>
    <row r="61" spans="1:5" ht="17" x14ac:dyDescent="0.2">
      <c r="A61" s="9" t="s">
        <v>78</v>
      </c>
      <c r="B61" s="7">
        <v>38.669899999999998</v>
      </c>
      <c r="C61" s="7">
        <v>24.252199999999998</v>
      </c>
      <c r="D61" s="4">
        <f>'prices quaterly'!C61</f>
        <v>66.505154639175274</v>
      </c>
      <c r="E61">
        <f>'prices quaterly'!I61</f>
        <v>114.54639175257732</v>
      </c>
    </row>
    <row r="62" spans="1:5" ht="17" x14ac:dyDescent="0.2">
      <c r="A62" s="10" t="s">
        <v>79</v>
      </c>
      <c r="B62" s="7">
        <v>39.301600000000001</v>
      </c>
      <c r="C62" s="7">
        <v>26.714700000000001</v>
      </c>
      <c r="D62" s="4">
        <f>'prices quaterly'!C62</f>
        <v>69.558521560574945</v>
      </c>
      <c r="E62">
        <f>'prices quaterly'!I62</f>
        <v>112.95687885010267</v>
      </c>
    </row>
    <row r="63" spans="1:5" ht="17" x14ac:dyDescent="0.2">
      <c r="A63" s="10" t="s">
        <v>80</v>
      </c>
      <c r="B63" s="7">
        <v>27.357600000000001</v>
      </c>
      <c r="C63" s="7">
        <v>23.702400000000001</v>
      </c>
      <c r="D63" s="4">
        <f>'prices quaterly'!C63</f>
        <v>66.279306829765545</v>
      </c>
      <c r="E63">
        <f>'prices quaterly'!I63</f>
        <v>104.13863404689093</v>
      </c>
    </row>
    <row r="64" spans="1:5" ht="17" x14ac:dyDescent="0.2">
      <c r="A64" s="10" t="s">
        <v>81</v>
      </c>
      <c r="B64" s="7">
        <v>25.190300000000001</v>
      </c>
      <c r="C64" s="7">
        <v>20.951799999999999</v>
      </c>
      <c r="D64" s="4">
        <f>'prices quaterly'!C64</f>
        <v>68.932926829268283</v>
      </c>
      <c r="E64">
        <f>'prices quaterly'!I64</f>
        <v>110.1321138211382</v>
      </c>
    </row>
    <row r="65" spans="1:5" ht="17" x14ac:dyDescent="0.2">
      <c r="A65" s="10" t="s">
        <v>82</v>
      </c>
      <c r="B65" s="7">
        <v>31.726299999999998</v>
      </c>
      <c r="C65" s="7">
        <v>22.663599999999999</v>
      </c>
      <c r="D65" s="4">
        <f>'prices quaterly'!C65</f>
        <v>69.676440849342768</v>
      </c>
      <c r="E65">
        <f>'prices quaterly'!I65</f>
        <v>112.03235591506572</v>
      </c>
    </row>
    <row r="66" spans="1:5" ht="17" x14ac:dyDescent="0.2">
      <c r="A66" s="9" t="s">
        <v>83</v>
      </c>
      <c r="B66" s="7">
        <v>32.773499999999999</v>
      </c>
      <c r="C66" s="7">
        <v>21.314800000000002</v>
      </c>
      <c r="D66" s="4">
        <f>'prices quaterly'!C66</f>
        <v>51.787878787878789</v>
      </c>
      <c r="E66">
        <f>'prices quaterly'!I66</f>
        <v>108.84848484848484</v>
      </c>
    </row>
    <row r="67" spans="1:5" ht="17" x14ac:dyDescent="0.2">
      <c r="A67" s="9" t="s">
        <v>84</v>
      </c>
      <c r="B67" s="7">
        <v>20.957999999999998</v>
      </c>
      <c r="C67" s="7">
        <v>23.331600000000002</v>
      </c>
      <c r="D67" s="4">
        <f>'prices quaterly'!C67</f>
        <v>39.719157472417251</v>
      </c>
      <c r="E67">
        <f>'prices quaterly'!I67</f>
        <v>112.69809428284854</v>
      </c>
    </row>
    <row r="68" spans="1:5" ht="17" x14ac:dyDescent="0.2">
      <c r="A68" s="9" t="s">
        <v>85</v>
      </c>
      <c r="B68" s="7">
        <v>15.0779</v>
      </c>
      <c r="C68" s="7">
        <v>28.616700000000002</v>
      </c>
      <c r="D68" s="4">
        <f>'prices quaterly'!C68</f>
        <v>55.901803607214433</v>
      </c>
      <c r="E68">
        <f>'prices quaterly'!I68</f>
        <v>94.859719438877761</v>
      </c>
    </row>
    <row r="69" spans="1:5" ht="17" x14ac:dyDescent="0.2">
      <c r="A69" s="9" t="s">
        <v>86</v>
      </c>
      <c r="B69" s="7">
        <v>26.272200000000002</v>
      </c>
      <c r="C69" s="7">
        <v>25.737200000000001</v>
      </c>
      <c r="D69" s="4">
        <f>'prices quaterly'!C69</f>
        <v>49.81</v>
      </c>
      <c r="E69">
        <f>'prices quaterly'!I69</f>
        <v>57.33</v>
      </c>
    </row>
    <row r="70" spans="1:5" ht="17" x14ac:dyDescent="0.2">
      <c r="A70" s="9" t="s">
        <v>87</v>
      </c>
      <c r="B70" s="7">
        <v>28.035399999999999</v>
      </c>
      <c r="C70" s="7">
        <v>23.194199999999999</v>
      </c>
      <c r="D70" s="4">
        <f>'prices quaterly'!C70</f>
        <v>46.16700201207243</v>
      </c>
      <c r="E70">
        <f>'prices quaterly'!I70</f>
        <v>55.442655935613679</v>
      </c>
    </row>
    <row r="71" spans="1:5" ht="17" x14ac:dyDescent="0.2">
      <c r="A71" s="9" t="s">
        <v>88</v>
      </c>
      <c r="B71" s="7">
        <v>15.192600000000001</v>
      </c>
      <c r="C71" s="7">
        <v>23.020199999999999</v>
      </c>
      <c r="D71" s="4">
        <f>'prices quaterly'!C71</f>
        <v>42.13</v>
      </c>
      <c r="E71">
        <f>'prices quaterly'!I71</f>
        <v>63.59</v>
      </c>
    </row>
    <row r="72" spans="1:5" ht="17" x14ac:dyDescent="0.2">
      <c r="A72" s="9" t="s">
        <v>89</v>
      </c>
      <c r="B72" s="7">
        <v>12.1724</v>
      </c>
      <c r="C72" s="7">
        <v>26.063199999999998</v>
      </c>
      <c r="D72" s="4">
        <f>'prices quaterly'!C72</f>
        <v>41.616766467065865</v>
      </c>
      <c r="E72">
        <f>'prices quaterly'!I72</f>
        <v>48.273453093812371</v>
      </c>
    </row>
    <row r="73" spans="1:5" ht="17" x14ac:dyDescent="0.2">
      <c r="A73" s="9" t="s">
        <v>90</v>
      </c>
      <c r="B73" s="7">
        <v>16.584700000000002</v>
      </c>
      <c r="C73" s="7">
        <v>25.726900000000001</v>
      </c>
      <c r="D73" s="4">
        <f>'prices quaterly'!C73</f>
        <v>32.998007968127496</v>
      </c>
      <c r="E73">
        <f>'prices quaterly'!I73</f>
        <v>37.131474103585653</v>
      </c>
    </row>
    <row r="74" spans="1:5" ht="17" x14ac:dyDescent="0.2">
      <c r="A74" s="9" t="s">
        <v>91</v>
      </c>
      <c r="B74" s="7">
        <v>13.9376</v>
      </c>
      <c r="C74" s="7">
        <v>33.552199999999999</v>
      </c>
      <c r="D74" s="4">
        <f>'prices quaterly'!C74</f>
        <v>27.992007992007995</v>
      </c>
      <c r="E74">
        <f>'prices quaterly'!I74</f>
        <v>39.560439560439562</v>
      </c>
    </row>
    <row r="75" spans="1:5" ht="17" x14ac:dyDescent="0.2">
      <c r="A75" s="9" t="s">
        <v>92</v>
      </c>
      <c r="B75" s="7">
        <v>4.3414999999999999</v>
      </c>
      <c r="C75" s="7">
        <v>33.872999999999998</v>
      </c>
      <c r="D75" s="4">
        <f>'prices quaterly'!C75</f>
        <v>34.43452380952381</v>
      </c>
      <c r="E75">
        <f>'prices quaterly'!I75</f>
        <v>49.285714285714285</v>
      </c>
    </row>
    <row r="76" spans="1:5" ht="17" x14ac:dyDescent="0.2">
      <c r="A76" s="9" t="s">
        <v>93</v>
      </c>
      <c r="B76" s="7">
        <v>2.5729000000000002</v>
      </c>
      <c r="C76" s="7">
        <v>32.070300000000003</v>
      </c>
      <c r="D76" s="4">
        <f>'prices quaterly'!C76</f>
        <v>40.51383399209486</v>
      </c>
      <c r="E76">
        <f>'prices quaterly'!I76</f>
        <v>48.478260869565219</v>
      </c>
    </row>
    <row r="77" spans="1:5" ht="17" x14ac:dyDescent="0.2">
      <c r="A77" s="9" t="s">
        <v>94</v>
      </c>
      <c r="B77" s="7">
        <v>8.2453000000000003</v>
      </c>
      <c r="C77" s="7">
        <v>41.336100000000002</v>
      </c>
      <c r="D77" s="4">
        <f>'prices quaterly'!C77</f>
        <v>52.630029440628064</v>
      </c>
      <c r="E77">
        <f>'prices quaterly'!I77</f>
        <v>55.760549558390579</v>
      </c>
    </row>
    <row r="78" spans="1:5" ht="17" x14ac:dyDescent="0.2">
      <c r="A78" s="9" t="s">
        <v>95</v>
      </c>
      <c r="B78" s="7">
        <v>9.8958999999999993</v>
      </c>
      <c r="C78" s="7">
        <v>37.158299999999997</v>
      </c>
      <c r="D78" s="4">
        <f>'prices quaterly'!C78</f>
        <v>38.758553274682306</v>
      </c>
      <c r="E78">
        <f>'prices quaterly'!I78</f>
        <v>51.642228739002931</v>
      </c>
    </row>
    <row r="79" spans="1:5" ht="17" x14ac:dyDescent="0.2">
      <c r="A79" s="9" t="s">
        <v>96</v>
      </c>
      <c r="B79" s="7">
        <v>1.4601999999999999</v>
      </c>
      <c r="C79" s="7">
        <v>31.1996</v>
      </c>
      <c r="D79" s="4">
        <f>'prices quaterly'!C79</f>
        <v>35.009671179883945</v>
      </c>
      <c r="E79">
        <f>'prices quaterly'!I79</f>
        <v>46.34429400386847</v>
      </c>
    </row>
    <row r="80" spans="1:5" ht="17" x14ac:dyDescent="0.2">
      <c r="A80" s="9" t="s">
        <v>97</v>
      </c>
      <c r="B80" s="7">
        <v>2.0501999999999998</v>
      </c>
      <c r="C80" s="7">
        <v>29.583200000000001</v>
      </c>
      <c r="D80" s="4">
        <f>'prices quaterly'!C80</f>
        <v>45.543792107795959</v>
      </c>
      <c r="E80">
        <f>'prices quaterly'!I80</f>
        <v>55.380173243503364</v>
      </c>
    </row>
    <row r="81" spans="1:5" ht="17" x14ac:dyDescent="0.2">
      <c r="A81" s="9" t="s">
        <v>98</v>
      </c>
      <c r="B81" s="8">
        <v>7.9683000000000002</v>
      </c>
      <c r="C81" s="8">
        <v>36.301900000000003</v>
      </c>
      <c r="D81" s="4">
        <f>'prices quaterly'!C81</f>
        <v>53.896848137535812</v>
      </c>
      <c r="E81">
        <f>'prices quaterly'!I81</f>
        <v>63.868194842406872</v>
      </c>
    </row>
    <row r="82" spans="1:5" ht="17" x14ac:dyDescent="0.2">
      <c r="A82" s="9" t="s">
        <v>99</v>
      </c>
      <c r="B82" s="8">
        <v>8.2638999999999996</v>
      </c>
      <c r="C82" s="8">
        <v>36.2288</v>
      </c>
      <c r="D82" s="4">
        <f>'prices quaterly'!C82</f>
        <v>45.190839694656489</v>
      </c>
      <c r="E82">
        <f>'prices quaterly'!I82</f>
        <v>67.051526717557252</v>
      </c>
    </row>
    <row r="83" spans="1:5" ht="17" x14ac:dyDescent="0.2">
      <c r="A83" s="9" t="s">
        <v>100</v>
      </c>
      <c r="B83" s="8">
        <v>1.1474</v>
      </c>
      <c r="C83" s="8">
        <v>31.524799999999999</v>
      </c>
      <c r="D83" s="4">
        <f>'prices quaterly'!C83</f>
        <v>52.211720226843099</v>
      </c>
      <c r="E83">
        <f>'prices quaterly'!I83</f>
        <v>75.085066162570897</v>
      </c>
    </row>
    <row r="84" spans="1:5" ht="17" x14ac:dyDescent="0.2">
      <c r="A84" s="10" t="s">
        <v>101</v>
      </c>
      <c r="B84" s="8">
        <v>1.7586999999999999</v>
      </c>
      <c r="C84" s="8">
        <v>28.522099999999998</v>
      </c>
      <c r="D84" s="4">
        <f>'prices quaterly'!C84</f>
        <v>70.611476952022585</v>
      </c>
      <c r="E84">
        <f>'prices quaterly'!I84</f>
        <v>77.81749764816557</v>
      </c>
    </row>
    <row r="85" spans="1:5" ht="17" x14ac:dyDescent="0.2">
      <c r="A85" s="10" t="s">
        <v>102</v>
      </c>
      <c r="B85" s="8">
        <v>4.7960000000000003</v>
      </c>
      <c r="C85" s="8">
        <v>32.805</v>
      </c>
      <c r="D85" s="4">
        <f>'prices quaterly'!C85</f>
        <v>57.128157156220766</v>
      </c>
      <c r="E85">
        <f>'prices quaterly'!I85</f>
        <v>50.32740879326473</v>
      </c>
    </row>
    <row r="86" spans="1:5" ht="17" x14ac:dyDescent="0.2">
      <c r="A86" s="10" t="s">
        <v>103</v>
      </c>
      <c r="B86" s="8">
        <v>2.9075000000000002</v>
      </c>
      <c r="C86" s="8">
        <v>35.940199999999997</v>
      </c>
      <c r="D86" s="4">
        <f>'prices quaterly'!C86</f>
        <v>32.436738519212746</v>
      </c>
      <c r="E86">
        <f>'prices quaterly'!I86</f>
        <v>64.095595126522966</v>
      </c>
    </row>
    <row r="87" spans="1:5" ht="17" x14ac:dyDescent="0.2">
      <c r="A87" s="10" t="s">
        <v>104</v>
      </c>
      <c r="B87" s="8">
        <v>0.44779999999999998</v>
      </c>
      <c r="C87" s="8">
        <v>32.504800000000003</v>
      </c>
      <c r="D87" s="4">
        <f>'prices quaterly'!C87</f>
        <v>23.794063079777366</v>
      </c>
      <c r="E87">
        <f>'prices quaterly'!I87</f>
        <v>61.734693877551024</v>
      </c>
    </row>
    <row r="88" spans="1:5" ht="17" x14ac:dyDescent="0.2">
      <c r="A88" s="10" t="s">
        <v>105</v>
      </c>
      <c r="B88" s="8">
        <v>0.70379999999999998</v>
      </c>
      <c r="C88" s="8">
        <v>28.061199999999999</v>
      </c>
      <c r="D88" s="4">
        <f>'prices quaterly'!C88</f>
        <v>39.907578558225509</v>
      </c>
      <c r="E88">
        <f>'prices quaterly'!I88</f>
        <v>56.173752310536045</v>
      </c>
    </row>
    <row r="89" spans="1:5" ht="17" x14ac:dyDescent="0.2">
      <c r="A89" s="9" t="s">
        <v>106</v>
      </c>
      <c r="B89" s="8">
        <v>2.5371000000000001</v>
      </c>
      <c r="C89" s="8">
        <v>32.986400000000003</v>
      </c>
      <c r="D89" s="4">
        <f>'prices quaterly'!C89</f>
        <v>28.662361623616235</v>
      </c>
      <c r="E89">
        <f>'prices quaterly'!I89</f>
        <v>60.88560885608856</v>
      </c>
    </row>
    <row r="90" spans="1:5" ht="17" x14ac:dyDescent="0.2">
      <c r="A90" s="9" t="s">
        <v>107</v>
      </c>
      <c r="B90" s="8">
        <v>3.1276000000000002</v>
      </c>
      <c r="C90" s="8">
        <v>26.281400000000001</v>
      </c>
      <c r="D90" s="4">
        <f>'prices quaterly'!C90</f>
        <v>15.05069124423963</v>
      </c>
      <c r="E90">
        <f>'prices quaterly'!I90</f>
        <v>20.958525345622121</v>
      </c>
    </row>
    <row r="91" spans="1:5" ht="17" x14ac:dyDescent="0.2">
      <c r="A91" s="9" t="s">
        <v>108</v>
      </c>
      <c r="B91" s="8">
        <v>0.36120000000000002</v>
      </c>
      <c r="C91" s="8">
        <v>22.198399999999999</v>
      </c>
      <c r="D91" s="4">
        <f>'prices quaterly'!C91</f>
        <v>14.921803127874885</v>
      </c>
      <c r="E91">
        <f>'prices quaterly'!I91</f>
        <v>37.856485740570378</v>
      </c>
    </row>
    <row r="92" spans="1:5" ht="17" x14ac:dyDescent="0.2">
      <c r="A92" s="10" t="s">
        <v>109</v>
      </c>
      <c r="B92" s="8">
        <v>0.50760000000000005</v>
      </c>
      <c r="C92" s="8">
        <v>29.692699999999999</v>
      </c>
      <c r="D92" s="4">
        <f>'prices quaterly'!C92</f>
        <v>33.913840513290559</v>
      </c>
      <c r="E92">
        <f>'prices quaterly'!I92</f>
        <v>37.534372135655367</v>
      </c>
    </row>
    <row r="93" spans="1:5" ht="17" x14ac:dyDescent="0.2">
      <c r="A93" s="10" t="s">
        <v>110</v>
      </c>
      <c r="B93" s="8">
        <v>1.2245999999999999</v>
      </c>
      <c r="C93" s="8">
        <v>31.1309</v>
      </c>
      <c r="D93" s="4">
        <f>'prices quaterly'!C93</f>
        <v>51.601097895699908</v>
      </c>
      <c r="E93">
        <f>'prices quaterly'!I93</f>
        <v>47.392497712717294</v>
      </c>
    </row>
    <row r="94" spans="1:5" ht="17" x14ac:dyDescent="0.2">
      <c r="A94" s="10" t="s">
        <v>111</v>
      </c>
      <c r="B94" s="8">
        <v>2.1945000000000001</v>
      </c>
      <c r="C94" s="8">
        <v>32.396000000000001</v>
      </c>
      <c r="D94" s="4">
        <f>'prices quaterly'!C94</f>
        <v>42.739726027397261</v>
      </c>
      <c r="E94">
        <f>'prices quaterly'!I94</f>
        <v>58.027397260273972</v>
      </c>
    </row>
    <row r="95" spans="1:5" ht="17" x14ac:dyDescent="0.2">
      <c r="A95" s="10" t="s">
        <v>112</v>
      </c>
      <c r="B95" s="8">
        <v>0.69889999999999997</v>
      </c>
      <c r="C95" s="8">
        <v>30.7469</v>
      </c>
      <c r="D95" s="4">
        <f>'prices quaterly'!C95</f>
        <v>77.430117222723169</v>
      </c>
      <c r="E95">
        <f>'prices quaterly'!I95</f>
        <v>67.745716862037867</v>
      </c>
    </row>
    <row r="96" spans="1:5" ht="17" x14ac:dyDescent="0.2">
      <c r="A96" s="10" t="s">
        <v>113</v>
      </c>
      <c r="B96" s="8">
        <v>1.3825000000000001</v>
      </c>
      <c r="C96" s="8">
        <v>28.900400000000001</v>
      </c>
      <c r="D96" s="4">
        <f>'prices quaterly'!C96</f>
        <v>224.26785714285714</v>
      </c>
      <c r="E96">
        <f>'prices quaterly'!I96</f>
        <v>70.107142857142861</v>
      </c>
    </row>
    <row r="97" spans="1:5" ht="17" x14ac:dyDescent="0.2">
      <c r="A97" s="10" t="s">
        <v>114</v>
      </c>
      <c r="B97" s="8">
        <v>1.7048000000000001</v>
      </c>
      <c r="C97" s="8">
        <v>29.782399999999999</v>
      </c>
      <c r="D97" s="4">
        <f>'prices quaterly'!C97</f>
        <v>149.55302366345313</v>
      </c>
      <c r="E97">
        <f>'prices quaterly'!I97</f>
        <v>68.168273444347065</v>
      </c>
    </row>
  </sheetData>
  <phoneticPr fontId="6" type="noConversion"/>
  <conditionalFormatting sqref="F29">
    <cfRule type="cellIs" dxfId="27" priority="12" stopIfTrue="1" operator="lessThan">
      <formula>0</formula>
    </cfRule>
  </conditionalFormatting>
  <conditionalFormatting sqref="F27:F28">
    <cfRule type="cellIs" dxfId="26" priority="11" stopIfTrue="1" operator="lessThan">
      <formula>0</formula>
    </cfRule>
  </conditionalFormatting>
  <conditionalFormatting sqref="F30">
    <cfRule type="cellIs" dxfId="25" priority="10" stopIfTrue="1" operator="lessThan">
      <formula>0</formula>
    </cfRule>
  </conditionalFormatting>
  <conditionalFormatting sqref="F31">
    <cfRule type="cellIs" dxfId="24" priority="9" stopIfTrue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66E4-AD2B-6740-8605-AE368885112B}">
  <dimension ref="A1:J32"/>
  <sheetViews>
    <sheetView workbookViewId="0">
      <selection activeCell="B1" sqref="B1:D1"/>
    </sheetView>
  </sheetViews>
  <sheetFormatPr baseColWidth="10" defaultRowHeight="16" x14ac:dyDescent="0.2"/>
  <cols>
    <col min="2" max="2" width="29.83203125" customWidth="1"/>
    <col min="3" max="3" width="25.5" customWidth="1"/>
    <col min="4" max="4" width="11" customWidth="1"/>
  </cols>
  <sheetData>
    <row r="1" spans="1:6" x14ac:dyDescent="0.2">
      <c r="A1" t="s">
        <v>10</v>
      </c>
      <c r="B1" t="s">
        <v>16</v>
      </c>
      <c r="C1" t="s">
        <v>17</v>
      </c>
      <c r="D1" t="s">
        <v>18</v>
      </c>
    </row>
    <row r="2" spans="1:6" x14ac:dyDescent="0.2">
      <c r="A2">
        <v>1996</v>
      </c>
      <c r="B2" s="1">
        <v>376812</v>
      </c>
      <c r="C2" s="1">
        <v>176702</v>
      </c>
      <c r="D2" s="6"/>
      <c r="F2" s="3"/>
    </row>
    <row r="3" spans="1:6" x14ac:dyDescent="0.2">
      <c r="A3">
        <v>1997</v>
      </c>
      <c r="B3" s="1">
        <v>322302</v>
      </c>
      <c r="C3" s="1">
        <v>223691</v>
      </c>
      <c r="D3" s="6">
        <f>'Prices correction'!C9</f>
        <v>22.94285714285714</v>
      </c>
      <c r="F3" s="3"/>
    </row>
    <row r="4" spans="1:6" x14ac:dyDescent="0.2">
      <c r="A4">
        <v>1998</v>
      </c>
      <c r="B4" s="1">
        <v>334037</v>
      </c>
      <c r="C4" s="1">
        <v>236298</v>
      </c>
      <c r="D4" s="6">
        <f>'Prices correction'!C10</f>
        <v>16.661991584852736</v>
      </c>
      <c r="F4" s="3"/>
    </row>
    <row r="5" spans="1:6" x14ac:dyDescent="0.2">
      <c r="A5">
        <v>1999</v>
      </c>
      <c r="B5" s="1">
        <v>285004</v>
      </c>
      <c r="C5" s="1">
        <v>281986</v>
      </c>
      <c r="D5" s="6">
        <f>'Prices correction'!C11</f>
        <v>17.906336088154269</v>
      </c>
      <c r="F5" s="3"/>
    </row>
    <row r="6" spans="1:6" x14ac:dyDescent="0.2">
      <c r="A6">
        <v>2000</v>
      </c>
      <c r="B6" s="1">
        <v>322907</v>
      </c>
      <c r="C6" s="1">
        <v>283781</v>
      </c>
      <c r="D6" s="6">
        <f>'Prices correction'!C12</f>
        <v>36.662125340599452</v>
      </c>
      <c r="F6" s="3"/>
    </row>
    <row r="7" spans="1:6" x14ac:dyDescent="0.2">
      <c r="A7">
        <v>2001</v>
      </c>
      <c r="B7" s="1">
        <v>355582</v>
      </c>
      <c r="C7" s="1">
        <v>276761</v>
      </c>
      <c r="D7" s="6">
        <f>'Prices correction'!C13</f>
        <v>36.541554959785529</v>
      </c>
      <c r="F7" s="3"/>
    </row>
    <row r="8" spans="1:6" x14ac:dyDescent="0.2">
      <c r="A8">
        <v>2002</v>
      </c>
      <c r="B8" s="1">
        <v>332889</v>
      </c>
      <c r="C8" s="1">
        <v>291264</v>
      </c>
      <c r="D8" s="6">
        <f>'Prices correction'!C14</f>
        <v>29.76221928665786</v>
      </c>
      <c r="F8" s="3"/>
    </row>
    <row r="9" spans="1:6" x14ac:dyDescent="0.2">
      <c r="A9">
        <v>2003</v>
      </c>
      <c r="B9" s="1">
        <v>367162</v>
      </c>
      <c r="C9" s="1">
        <v>284662</v>
      </c>
      <c r="D9" s="6">
        <f>'Prices correction'!C15</f>
        <v>41.968709256844846</v>
      </c>
      <c r="F9" s="3"/>
    </row>
    <row r="10" spans="1:6" x14ac:dyDescent="0.2">
      <c r="A10">
        <v>2004</v>
      </c>
      <c r="B10" s="1">
        <v>353256</v>
      </c>
      <c r="C10" s="1">
        <v>304495</v>
      </c>
      <c r="D10" s="6">
        <f>'Prices correction'!C16</f>
        <v>43.419023136246786</v>
      </c>
      <c r="F10" s="3"/>
    </row>
    <row r="11" spans="1:6" x14ac:dyDescent="0.2">
      <c r="A11">
        <v>2005</v>
      </c>
      <c r="B11" s="1">
        <v>368134.27</v>
      </c>
      <c r="C11" s="1">
        <v>295642.83</v>
      </c>
      <c r="D11" s="6">
        <f>'Prices correction'!C17</f>
        <v>103.0226700251889</v>
      </c>
      <c r="F11" s="3"/>
    </row>
    <row r="12" spans="1:6" x14ac:dyDescent="0.2">
      <c r="A12">
        <v>2006</v>
      </c>
      <c r="B12" s="1">
        <v>407027.19</v>
      </c>
      <c r="C12" s="1">
        <v>278148.92</v>
      </c>
      <c r="D12" s="6">
        <f>'Prices correction'!C18</f>
        <v>39.582309582309577</v>
      </c>
      <c r="F12" s="3"/>
    </row>
    <row r="13" spans="1:6" x14ac:dyDescent="0.2">
      <c r="A13">
        <v>2007</v>
      </c>
      <c r="B13" s="1">
        <v>372054.32</v>
      </c>
      <c r="C13" s="1">
        <v>319836.46999999997</v>
      </c>
      <c r="D13" s="6">
        <f>'Prices correction'!C19</f>
        <v>62.761104441776716</v>
      </c>
      <c r="F13" s="3"/>
    </row>
    <row r="14" spans="1:6" x14ac:dyDescent="0.2">
      <c r="A14">
        <v>2008</v>
      </c>
      <c r="B14" s="1">
        <v>337154.54</v>
      </c>
      <c r="C14" s="1">
        <v>344453.67</v>
      </c>
      <c r="D14" s="6">
        <f>'Prices correction'!C20</f>
        <v>67.900232018561482</v>
      </c>
      <c r="F14" s="3"/>
    </row>
    <row r="15" spans="1:6" x14ac:dyDescent="0.2">
      <c r="A15">
        <v>2009</v>
      </c>
      <c r="B15" s="1">
        <v>276688.90999999997</v>
      </c>
      <c r="C15" s="1">
        <v>328248.78000000003</v>
      </c>
      <c r="D15" s="6">
        <f>'Prices correction'!C21</f>
        <v>38.361774744027301</v>
      </c>
      <c r="F15" s="3"/>
    </row>
    <row r="16" spans="1:6" x14ac:dyDescent="0.2">
      <c r="A16">
        <v>2010</v>
      </c>
      <c r="B16" s="1">
        <v>288195.09999999998</v>
      </c>
      <c r="C16" s="1">
        <v>345685.05</v>
      </c>
      <c r="D16" s="6">
        <f>'Prices correction'!C22</f>
        <v>67.780244173140957</v>
      </c>
      <c r="F16" s="3"/>
    </row>
    <row r="17" spans="1:10" x14ac:dyDescent="0.2">
      <c r="A17">
        <v>2011</v>
      </c>
      <c r="B17" s="1">
        <v>293443.56</v>
      </c>
      <c r="C17" s="1">
        <v>277527.48</v>
      </c>
      <c r="D17" s="6">
        <f>'Prices correction'!C23</f>
        <v>58.02350427350428</v>
      </c>
      <c r="F17" s="3"/>
    </row>
    <row r="18" spans="1:10" x14ac:dyDescent="0.2">
      <c r="A18">
        <v>2012</v>
      </c>
      <c r="B18" s="1">
        <v>391529.83</v>
      </c>
      <c r="C18" s="1">
        <v>184306.64</v>
      </c>
      <c r="D18" s="6">
        <f>'Prices correction'!C24</f>
        <v>67.197916666666671</v>
      </c>
      <c r="F18" s="3"/>
    </row>
    <row r="19" spans="1:10" x14ac:dyDescent="0.2">
      <c r="A19">
        <v>2013</v>
      </c>
      <c r="B19" s="1">
        <v>364141.07</v>
      </c>
      <c r="C19" s="1">
        <v>175209.74</v>
      </c>
      <c r="D19" s="6">
        <f>'Prices correction'!C25</f>
        <v>70.173116089613032</v>
      </c>
      <c r="F19" s="3"/>
    </row>
    <row r="20" spans="1:10" x14ac:dyDescent="0.2">
      <c r="A20">
        <v>2014</v>
      </c>
      <c r="B20" s="1">
        <v>279116.88</v>
      </c>
      <c r="C20" s="1">
        <v>189918.76</v>
      </c>
      <c r="D20" s="6">
        <f>'Prices correction'!C26</f>
        <v>50.010040160642575</v>
      </c>
      <c r="F20" s="3"/>
    </row>
    <row r="21" spans="1:10" x14ac:dyDescent="0.2">
      <c r="A21">
        <v>2015</v>
      </c>
      <c r="B21" s="1">
        <v>213158.02</v>
      </c>
      <c r="C21" s="1">
        <v>185954.51</v>
      </c>
      <c r="D21" s="6">
        <f>'Prices correction'!C27</f>
        <v>33.130000000000003</v>
      </c>
      <c r="F21" s="3"/>
    </row>
    <row r="22" spans="1:10" x14ac:dyDescent="0.2">
      <c r="A22">
        <v>2016</v>
      </c>
      <c r="B22" s="1">
        <v>87556.56</v>
      </c>
      <c r="C22" s="1">
        <v>271563.18</v>
      </c>
      <c r="D22" s="6">
        <f>'Prices correction'!C28</f>
        <v>53.099009900990104</v>
      </c>
      <c r="F22" s="3"/>
    </row>
    <row r="23" spans="1:10" x14ac:dyDescent="0.2">
      <c r="A23">
        <v>2017</v>
      </c>
      <c r="B23" s="1">
        <v>64494.7</v>
      </c>
      <c r="C23" s="1">
        <v>257599.31</v>
      </c>
      <c r="D23" s="6">
        <f>'Prices correction'!C29</f>
        <v>54.469111969111971</v>
      </c>
      <c r="F23" s="3"/>
    </row>
    <row r="24" spans="1:10" x14ac:dyDescent="0.2">
      <c r="A24">
        <v>2018</v>
      </c>
      <c r="B24" s="1">
        <v>49205.058677256449</v>
      </c>
      <c r="C24" s="1">
        <v>246276.98933209653</v>
      </c>
      <c r="D24" s="6">
        <f>'Prices correction'!C30</f>
        <v>57.613207547169807</v>
      </c>
      <c r="F24" s="3"/>
    </row>
    <row r="25" spans="1:10" x14ac:dyDescent="0.2">
      <c r="A25">
        <v>2019</v>
      </c>
      <c r="B25" s="1">
        <v>21421.920549849659</v>
      </c>
      <c r="C25" s="1">
        <v>245112.1855713941</v>
      </c>
      <c r="D25" s="6">
        <f>'Prices correction'!C31</f>
        <v>28.821892393320965</v>
      </c>
      <c r="F25" s="3"/>
    </row>
    <row r="26" spans="1:10" x14ac:dyDescent="0.2">
      <c r="A26">
        <v>2020</v>
      </c>
      <c r="B26" s="1">
        <v>16993.531210954046</v>
      </c>
      <c r="C26" s="1">
        <v>206556.38341328347</v>
      </c>
      <c r="D26" s="6">
        <f>'Prices correction'!C32</f>
        <v>51.790633608815426</v>
      </c>
      <c r="F26" s="3"/>
    </row>
    <row r="27" spans="1:10" x14ac:dyDescent="0.2">
      <c r="F27" s="1"/>
    </row>
    <row r="28" spans="1:10" x14ac:dyDescent="0.2">
      <c r="F28" s="1"/>
    </row>
    <row r="29" spans="1:10" x14ac:dyDescent="0.2">
      <c r="F29" s="1"/>
    </row>
    <row r="30" spans="1:10" x14ac:dyDescent="0.2">
      <c r="F30" s="1"/>
    </row>
    <row r="31" spans="1:10" x14ac:dyDescent="0.2">
      <c r="F31" s="1"/>
    </row>
    <row r="32" spans="1:10" x14ac:dyDescent="0.2">
      <c r="J32" t="s">
        <v>15</v>
      </c>
    </row>
  </sheetData>
  <conditionalFormatting sqref="F29">
    <cfRule type="cellIs" dxfId="23" priority="12" stopIfTrue="1" operator="lessThan">
      <formula>0</formula>
    </cfRule>
  </conditionalFormatting>
  <conditionalFormatting sqref="F27:F28">
    <cfRule type="cellIs" dxfId="22" priority="11" stopIfTrue="1" operator="lessThan">
      <formula>0</formula>
    </cfRule>
  </conditionalFormatting>
  <conditionalFormatting sqref="F30">
    <cfRule type="cellIs" dxfId="21" priority="10" stopIfTrue="1" operator="lessThan">
      <formula>0</formula>
    </cfRule>
  </conditionalFormatting>
  <conditionalFormatting sqref="F31">
    <cfRule type="cellIs" dxfId="20" priority="9" stopIfTrue="1" operator="lessThan">
      <formula>0</formula>
    </cfRule>
  </conditionalFormatting>
  <conditionalFormatting sqref="B24">
    <cfRule type="cellIs" dxfId="19" priority="8" stopIfTrue="1" operator="lessThan">
      <formula>0</formula>
    </cfRule>
  </conditionalFormatting>
  <conditionalFormatting sqref="B2:B23">
    <cfRule type="cellIs" dxfId="18" priority="7" stopIfTrue="1" operator="lessThan">
      <formula>0</formula>
    </cfRule>
  </conditionalFormatting>
  <conditionalFormatting sqref="B25">
    <cfRule type="cellIs" dxfId="17" priority="6" stopIfTrue="1" operator="lessThan">
      <formula>0</formula>
    </cfRule>
  </conditionalFormatting>
  <conditionalFormatting sqref="B26">
    <cfRule type="cellIs" dxfId="16" priority="5" stopIfTrue="1" operator="lessThan">
      <formula>0</formula>
    </cfRule>
  </conditionalFormatting>
  <conditionalFormatting sqref="C24">
    <cfRule type="cellIs" dxfId="15" priority="4" stopIfTrue="1" operator="lessThan">
      <formula>0</formula>
    </cfRule>
  </conditionalFormatting>
  <conditionalFormatting sqref="C2:C23">
    <cfRule type="cellIs" dxfId="14" priority="3" stopIfTrue="1" operator="lessThan">
      <formula>0</formula>
    </cfRule>
  </conditionalFormatting>
  <conditionalFormatting sqref="C25">
    <cfRule type="cellIs" dxfId="13" priority="2" stopIfTrue="1" operator="lessThan">
      <formula>0</formula>
    </cfRule>
  </conditionalFormatting>
  <conditionalFormatting sqref="C26">
    <cfRule type="cellIs" dxfId="12" priority="1" stopIfTrue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A1C4-05B7-F848-A539-43AFD378DC27}">
  <dimension ref="A1:H31"/>
  <sheetViews>
    <sheetView workbookViewId="0">
      <selection activeCell="D32" sqref="D32"/>
    </sheetView>
  </sheetViews>
  <sheetFormatPr baseColWidth="10" defaultRowHeight="16" x14ac:dyDescent="0.2"/>
  <cols>
    <col min="2" max="2" width="29.83203125" customWidth="1"/>
    <col min="3" max="3" width="25.5" customWidth="1"/>
    <col min="4" max="4" width="11" customWidth="1"/>
  </cols>
  <sheetData>
    <row r="1" spans="1:8" x14ac:dyDescent="0.2">
      <c r="A1" t="s">
        <v>0</v>
      </c>
      <c r="B1" t="s">
        <v>2</v>
      </c>
      <c r="C1" t="s">
        <v>1</v>
      </c>
      <c r="D1" t="s">
        <v>9</v>
      </c>
    </row>
    <row r="2" spans="1:8" x14ac:dyDescent="0.2">
      <c r="A2">
        <v>1996</v>
      </c>
      <c r="B2" s="1">
        <v>376812</v>
      </c>
      <c r="C2" s="1">
        <v>176702</v>
      </c>
      <c r="D2" s="6"/>
      <c r="F2" s="3"/>
    </row>
    <row r="3" spans="1:8" x14ac:dyDescent="0.2">
      <c r="A3">
        <v>1997</v>
      </c>
      <c r="B3" s="1">
        <v>322302</v>
      </c>
      <c r="C3" s="1">
        <v>223691</v>
      </c>
      <c r="D3" s="6">
        <f>'Prices correction'!C9</f>
        <v>22.94285714285714</v>
      </c>
      <c r="F3" s="3"/>
    </row>
    <row r="4" spans="1:8" x14ac:dyDescent="0.2">
      <c r="A4">
        <v>1998</v>
      </c>
      <c r="B4" s="1">
        <v>334037</v>
      </c>
      <c r="C4" s="1">
        <v>236298</v>
      </c>
      <c r="D4" s="6">
        <f>'Prices correction'!C10</f>
        <v>16.661991584852736</v>
      </c>
      <c r="F4" s="3"/>
      <c r="H4" t="s">
        <v>5</v>
      </c>
    </row>
    <row r="5" spans="1:8" x14ac:dyDescent="0.2">
      <c r="A5">
        <v>1999</v>
      </c>
      <c r="B5" s="1">
        <v>285004</v>
      </c>
      <c r="C5" s="1">
        <v>281986</v>
      </c>
      <c r="D5" s="6">
        <f>'Prices correction'!C11</f>
        <v>17.906336088154269</v>
      </c>
      <c r="F5" s="3"/>
    </row>
    <row r="6" spans="1:8" x14ac:dyDescent="0.2">
      <c r="A6">
        <v>2000</v>
      </c>
      <c r="B6" s="1">
        <v>322907</v>
      </c>
      <c r="C6" s="1">
        <v>283781</v>
      </c>
      <c r="D6" s="6">
        <f>'Prices correction'!C12</f>
        <v>36.662125340599452</v>
      </c>
      <c r="F6" s="3"/>
    </row>
    <row r="7" spans="1:8" x14ac:dyDescent="0.2">
      <c r="A7">
        <v>2001</v>
      </c>
      <c r="B7" s="1">
        <v>355582</v>
      </c>
      <c r="C7" s="1">
        <v>276761</v>
      </c>
      <c r="D7" s="6">
        <f>'Prices correction'!C13</f>
        <v>36.541554959785529</v>
      </c>
      <c r="F7" s="3"/>
    </row>
    <row r="8" spans="1:8" x14ac:dyDescent="0.2">
      <c r="A8">
        <v>2002</v>
      </c>
      <c r="B8" s="1">
        <v>332889</v>
      </c>
      <c r="C8" s="1">
        <v>291264</v>
      </c>
      <c r="D8" s="6">
        <f>'Prices correction'!C14</f>
        <v>29.76221928665786</v>
      </c>
      <c r="F8" s="3"/>
    </row>
    <row r="9" spans="1:8" x14ac:dyDescent="0.2">
      <c r="A9">
        <v>2003</v>
      </c>
      <c r="B9" s="1">
        <v>367162</v>
      </c>
      <c r="C9" s="1">
        <v>284662</v>
      </c>
      <c r="D9" s="6">
        <f>'Prices correction'!C15</f>
        <v>41.968709256844846</v>
      </c>
      <c r="F9" s="3"/>
    </row>
    <row r="10" spans="1:8" x14ac:dyDescent="0.2">
      <c r="A10">
        <v>2004</v>
      </c>
      <c r="B10" s="1">
        <v>353256</v>
      </c>
      <c r="C10" s="1">
        <v>304495</v>
      </c>
      <c r="D10" s="6">
        <f>'Prices correction'!C16</f>
        <v>43.419023136246786</v>
      </c>
      <c r="F10" s="3"/>
    </row>
    <row r="11" spans="1:8" x14ac:dyDescent="0.2">
      <c r="A11">
        <v>2005</v>
      </c>
      <c r="B11" s="1">
        <v>368134.27</v>
      </c>
      <c r="C11" s="1">
        <v>295642.83</v>
      </c>
      <c r="D11" s="6">
        <f>'Prices correction'!C17</f>
        <v>103.0226700251889</v>
      </c>
      <c r="F11" s="3"/>
    </row>
    <row r="12" spans="1:8" x14ac:dyDescent="0.2">
      <c r="A12">
        <v>2006</v>
      </c>
      <c r="B12" s="1">
        <v>407027.19</v>
      </c>
      <c r="C12" s="1">
        <v>278148.92</v>
      </c>
      <c r="D12" s="6">
        <f>'Prices correction'!C18</f>
        <v>39.582309582309577</v>
      </c>
      <c r="F12" s="3"/>
    </row>
    <row r="13" spans="1:8" x14ac:dyDescent="0.2">
      <c r="A13">
        <v>2007</v>
      </c>
      <c r="B13" s="1">
        <v>372054.32</v>
      </c>
      <c r="C13" s="1">
        <v>319836.46999999997</v>
      </c>
      <c r="D13" s="6">
        <f>'Prices correction'!C19</f>
        <v>62.761104441776716</v>
      </c>
      <c r="F13" s="3"/>
    </row>
    <row r="14" spans="1:8" x14ac:dyDescent="0.2">
      <c r="A14">
        <v>2008</v>
      </c>
      <c r="B14" s="1">
        <v>337154.54</v>
      </c>
      <c r="C14" s="1">
        <v>344453.67</v>
      </c>
      <c r="D14" s="6">
        <f>'Prices correction'!C20</f>
        <v>67.900232018561482</v>
      </c>
      <c r="F14" s="3"/>
    </row>
    <row r="15" spans="1:8" x14ac:dyDescent="0.2">
      <c r="A15">
        <v>2009</v>
      </c>
      <c r="B15" s="1">
        <v>276688.90999999997</v>
      </c>
      <c r="C15" s="1">
        <v>328248.78000000003</v>
      </c>
      <c r="D15" s="6">
        <f>'Prices correction'!C21</f>
        <v>38.361774744027301</v>
      </c>
      <c r="F15" s="3"/>
    </row>
    <row r="16" spans="1:8" x14ac:dyDescent="0.2">
      <c r="A16">
        <v>2010</v>
      </c>
      <c r="B16" s="1">
        <v>288195.09999999998</v>
      </c>
      <c r="C16" s="1">
        <v>345685.05</v>
      </c>
      <c r="D16" s="6">
        <f>'Prices correction'!C22</f>
        <v>67.780244173140957</v>
      </c>
      <c r="F16" s="3"/>
    </row>
    <row r="17" spans="1:6" x14ac:dyDescent="0.2">
      <c r="A17">
        <v>2011</v>
      </c>
      <c r="B17" s="1">
        <v>293443.56</v>
      </c>
      <c r="C17" s="1">
        <v>277527.48</v>
      </c>
      <c r="D17" s="6">
        <f>'Prices correction'!C23</f>
        <v>58.02350427350428</v>
      </c>
      <c r="F17" s="3"/>
    </row>
    <row r="18" spans="1:6" x14ac:dyDescent="0.2">
      <c r="A18">
        <v>2012</v>
      </c>
      <c r="B18" s="1">
        <v>391529.83</v>
      </c>
      <c r="C18" s="1">
        <v>184306.64</v>
      </c>
      <c r="D18" s="6">
        <f>'Prices correction'!C24</f>
        <v>67.197916666666671</v>
      </c>
      <c r="F18" s="3"/>
    </row>
    <row r="19" spans="1:6" x14ac:dyDescent="0.2">
      <c r="A19">
        <v>2013</v>
      </c>
      <c r="B19" s="1">
        <v>364141.07</v>
      </c>
      <c r="C19" s="1">
        <v>175209.74</v>
      </c>
      <c r="D19" s="6">
        <f>'Prices correction'!C25</f>
        <v>70.173116089613032</v>
      </c>
      <c r="F19" s="3"/>
    </row>
    <row r="20" spans="1:6" x14ac:dyDescent="0.2">
      <c r="A20">
        <v>2014</v>
      </c>
      <c r="B20" s="1">
        <v>279116.88</v>
      </c>
      <c r="C20" s="1">
        <v>189918.76</v>
      </c>
      <c r="D20" s="6">
        <f>'Prices correction'!C26</f>
        <v>50.010040160642575</v>
      </c>
      <c r="F20" s="3"/>
    </row>
    <row r="21" spans="1:6" x14ac:dyDescent="0.2">
      <c r="A21">
        <v>2015</v>
      </c>
      <c r="B21" s="1">
        <v>213158.02</v>
      </c>
      <c r="C21" s="1">
        <v>185954.51</v>
      </c>
      <c r="D21" s="6">
        <f>'Prices correction'!C27</f>
        <v>33.130000000000003</v>
      </c>
      <c r="F21" s="3"/>
    </row>
    <row r="22" spans="1:6" x14ac:dyDescent="0.2">
      <c r="A22">
        <v>2016</v>
      </c>
      <c r="B22" s="1">
        <v>87556.56</v>
      </c>
      <c r="C22" s="1">
        <v>271563.18</v>
      </c>
      <c r="D22" s="6">
        <f>'Prices correction'!C28</f>
        <v>53.099009900990104</v>
      </c>
      <c r="F22" s="3"/>
    </row>
    <row r="23" spans="1:6" x14ac:dyDescent="0.2">
      <c r="A23">
        <v>2017</v>
      </c>
      <c r="B23" s="1">
        <v>64494.7</v>
      </c>
      <c r="C23" s="1">
        <v>257599.31</v>
      </c>
      <c r="D23" s="6">
        <f>'Prices correction'!C29</f>
        <v>54.469111969111971</v>
      </c>
      <c r="F23" s="3"/>
    </row>
    <row r="24" spans="1:6" x14ac:dyDescent="0.2">
      <c r="A24">
        <v>2018</v>
      </c>
      <c r="B24" s="1">
        <v>49205.058677256449</v>
      </c>
      <c r="C24" s="1">
        <v>246276.98933209653</v>
      </c>
      <c r="D24" s="6">
        <f>'Prices correction'!C30</f>
        <v>57.613207547169807</v>
      </c>
      <c r="F24" s="3"/>
    </row>
    <row r="25" spans="1:6" x14ac:dyDescent="0.2">
      <c r="A25">
        <v>2019</v>
      </c>
      <c r="B25" s="1">
        <v>21421.920549849659</v>
      </c>
      <c r="C25" s="1">
        <v>245112.1855713941</v>
      </c>
      <c r="D25" s="6">
        <f>'Prices correction'!C31</f>
        <v>28.821892393320965</v>
      </c>
      <c r="F25" s="3"/>
    </row>
    <row r="26" spans="1:6" x14ac:dyDescent="0.2">
      <c r="A26">
        <v>2020</v>
      </c>
      <c r="B26" s="1">
        <v>16993.531210954046</v>
      </c>
      <c r="C26" s="1">
        <v>206556.38341328347</v>
      </c>
      <c r="D26" s="6">
        <f>'Prices correction'!C32</f>
        <v>51.790633608815426</v>
      </c>
      <c r="F26" s="3"/>
    </row>
    <row r="27" spans="1:6" x14ac:dyDescent="0.2">
      <c r="F27" s="1"/>
    </row>
    <row r="28" spans="1:6" x14ac:dyDescent="0.2">
      <c r="B28" t="s">
        <v>4</v>
      </c>
      <c r="C28" t="s">
        <v>4</v>
      </c>
      <c r="D28" t="s">
        <v>3</v>
      </c>
      <c r="F28" s="1"/>
    </row>
    <row r="29" spans="1:6" x14ac:dyDescent="0.2">
      <c r="F29" s="1"/>
    </row>
    <row r="30" spans="1:6" x14ac:dyDescent="0.2">
      <c r="F30" s="1"/>
    </row>
    <row r="31" spans="1:6" x14ac:dyDescent="0.2">
      <c r="F31" s="1"/>
    </row>
  </sheetData>
  <conditionalFormatting sqref="F29">
    <cfRule type="cellIs" dxfId="11" priority="12" stopIfTrue="1" operator="lessThan">
      <formula>0</formula>
    </cfRule>
  </conditionalFormatting>
  <conditionalFormatting sqref="F27:F28">
    <cfRule type="cellIs" dxfId="10" priority="11" stopIfTrue="1" operator="lessThan">
      <formula>0</formula>
    </cfRule>
  </conditionalFormatting>
  <conditionalFormatting sqref="F30">
    <cfRule type="cellIs" dxfId="9" priority="10" stopIfTrue="1" operator="lessThan">
      <formula>0</formula>
    </cfRule>
  </conditionalFormatting>
  <conditionalFormatting sqref="F31">
    <cfRule type="cellIs" dxfId="8" priority="9" stopIfTrue="1" operator="lessThan">
      <formula>0</formula>
    </cfRule>
  </conditionalFormatting>
  <conditionalFormatting sqref="B24">
    <cfRule type="cellIs" dxfId="7" priority="8" stopIfTrue="1" operator="lessThan">
      <formula>0</formula>
    </cfRule>
  </conditionalFormatting>
  <conditionalFormatting sqref="B2:B23">
    <cfRule type="cellIs" dxfId="6" priority="7" stopIfTrue="1" operator="lessThan">
      <formula>0</formula>
    </cfRule>
  </conditionalFormatting>
  <conditionalFormatting sqref="B25">
    <cfRule type="cellIs" dxfId="5" priority="6" stopIfTrue="1" operator="lessThan">
      <formula>0</formula>
    </cfRule>
  </conditionalFormatting>
  <conditionalFormatting sqref="B26">
    <cfRule type="cellIs" dxfId="4" priority="5" stopIfTrue="1" operator="lessThan">
      <formula>0</formula>
    </cfRule>
  </conditionalFormatting>
  <conditionalFormatting sqref="C24">
    <cfRule type="cellIs" dxfId="3" priority="4" stopIfTrue="1" operator="lessThan">
      <formula>0</formula>
    </cfRule>
  </conditionalFormatting>
  <conditionalFormatting sqref="C2:C23">
    <cfRule type="cellIs" dxfId="2" priority="3" stopIfTrue="1" operator="lessThan">
      <formula>0</formula>
    </cfRule>
  </conditionalFormatting>
  <conditionalFormatting sqref="C25">
    <cfRule type="cellIs" dxfId="1" priority="2" stopIfTrue="1" operator="lessThan">
      <formula>0</formula>
    </cfRule>
  </conditionalFormatting>
  <conditionalFormatting sqref="C26">
    <cfRule type="cellIs" dxfId="0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97811-580C-0644-9A48-9C520B2F18CE}">
  <dimension ref="A1:I36"/>
  <sheetViews>
    <sheetView zoomScale="86" zoomScaleNormal="75" workbookViewId="0">
      <selection activeCell="B42" sqref="B42"/>
    </sheetView>
  </sheetViews>
  <sheetFormatPr baseColWidth="10" defaultRowHeight="16" x14ac:dyDescent="0.2"/>
  <cols>
    <col min="2" max="2" width="18.83203125" customWidth="1"/>
    <col min="3" max="3" width="16.1640625" customWidth="1"/>
    <col min="6" max="6" width="13.5" customWidth="1"/>
  </cols>
  <sheetData>
    <row r="1" spans="1:9" x14ac:dyDescent="0.2">
      <c r="A1" t="s">
        <v>10</v>
      </c>
      <c r="B1" s="4" t="s">
        <v>7</v>
      </c>
      <c r="C1" s="4" t="s">
        <v>8</v>
      </c>
      <c r="D1" s="4" t="s">
        <v>6</v>
      </c>
      <c r="E1" s="4" t="s">
        <v>13</v>
      </c>
      <c r="G1" s="4" t="s">
        <v>14</v>
      </c>
      <c r="H1" s="4" t="s">
        <v>213</v>
      </c>
      <c r="I1" s="4" t="s">
        <v>214</v>
      </c>
    </row>
    <row r="2" spans="1:9" x14ac:dyDescent="0.2">
      <c r="A2">
        <v>1990</v>
      </c>
      <c r="B2" s="4"/>
      <c r="C2" s="4"/>
      <c r="D2" s="3">
        <v>8</v>
      </c>
      <c r="E2" s="2">
        <v>55.1</v>
      </c>
      <c r="G2">
        <v>1278416</v>
      </c>
    </row>
    <row r="3" spans="1:9" x14ac:dyDescent="0.2">
      <c r="A3">
        <v>1991</v>
      </c>
      <c r="B3" s="4"/>
      <c r="C3" s="4"/>
      <c r="D3" s="3">
        <v>7.5</v>
      </c>
      <c r="E3" s="2">
        <v>59.2</v>
      </c>
      <c r="G3">
        <v>1263249</v>
      </c>
    </row>
    <row r="4" spans="1:9" x14ac:dyDescent="0.2">
      <c r="A4">
        <v>1992</v>
      </c>
      <c r="B4" s="4"/>
      <c r="C4" s="4"/>
      <c r="D4" s="3">
        <v>4.5999999999999996</v>
      </c>
      <c r="E4" s="2">
        <v>61.9</v>
      </c>
      <c r="G4">
        <v>1267206</v>
      </c>
    </row>
    <row r="5" spans="1:9" x14ac:dyDescent="0.2">
      <c r="A5">
        <v>1993</v>
      </c>
      <c r="B5" s="4"/>
      <c r="C5" s="4"/>
      <c r="D5" s="3">
        <v>2.6</v>
      </c>
      <c r="E5" s="2">
        <v>63.5</v>
      </c>
      <c r="G5">
        <v>1297628</v>
      </c>
    </row>
    <row r="6" spans="1:9" x14ac:dyDescent="0.2">
      <c r="A6">
        <v>1994</v>
      </c>
      <c r="B6" s="4"/>
      <c r="C6" s="4"/>
      <c r="D6" s="3">
        <v>2.2000000000000002</v>
      </c>
      <c r="E6" s="2">
        <v>64.900000000000006</v>
      </c>
      <c r="G6">
        <v>1346524</v>
      </c>
    </row>
    <row r="7" spans="1:9" x14ac:dyDescent="0.2">
      <c r="A7">
        <v>1995</v>
      </c>
      <c r="B7" s="4"/>
      <c r="C7" s="4"/>
      <c r="D7" s="3">
        <v>2.7</v>
      </c>
      <c r="E7" s="2">
        <v>66.599999999999994</v>
      </c>
      <c r="G7">
        <v>1379430</v>
      </c>
    </row>
    <row r="8" spans="1:9" x14ac:dyDescent="0.2">
      <c r="A8">
        <v>1996</v>
      </c>
      <c r="B8" s="4"/>
      <c r="C8" s="4"/>
      <c r="D8" s="3">
        <v>2.9</v>
      </c>
      <c r="E8" s="2">
        <v>68.5</v>
      </c>
      <c r="G8">
        <v>1412926</v>
      </c>
    </row>
    <row r="9" spans="1:9" x14ac:dyDescent="0.2">
      <c r="A9">
        <v>1997</v>
      </c>
      <c r="B9">
        <v>16.059999999999999</v>
      </c>
      <c r="C9" s="5">
        <f>B9/E9*100</f>
        <v>22.94285714285714</v>
      </c>
      <c r="D9" s="3">
        <v>2.2000000000000002</v>
      </c>
      <c r="E9" s="2">
        <v>70</v>
      </c>
      <c r="G9">
        <v>1482289</v>
      </c>
    </row>
    <row r="10" spans="1:9" x14ac:dyDescent="0.2">
      <c r="A10">
        <v>1998</v>
      </c>
      <c r="B10">
        <v>11.88</v>
      </c>
      <c r="C10" s="5">
        <f t="shared" ref="C10:C32" si="0">B10/E10*100</f>
        <v>16.661991584852736</v>
      </c>
      <c r="D10" s="3">
        <v>1.8</v>
      </c>
      <c r="E10" s="2">
        <v>71.3</v>
      </c>
      <c r="G10">
        <v>1529040</v>
      </c>
    </row>
    <row r="11" spans="1:9" x14ac:dyDescent="0.2">
      <c r="A11">
        <v>1999</v>
      </c>
      <c r="B11">
        <v>13</v>
      </c>
      <c r="C11" s="5">
        <f t="shared" si="0"/>
        <v>17.906336088154269</v>
      </c>
      <c r="D11" s="3">
        <v>1.7</v>
      </c>
      <c r="E11" s="2">
        <v>72.599999999999994</v>
      </c>
      <c r="G11">
        <v>1574760</v>
      </c>
    </row>
    <row r="12" spans="1:9" x14ac:dyDescent="0.2">
      <c r="A12">
        <v>2000</v>
      </c>
      <c r="B12">
        <v>26.91</v>
      </c>
      <c r="C12" s="5">
        <f t="shared" si="0"/>
        <v>36.662125340599452</v>
      </c>
      <c r="D12" s="3">
        <v>1.2</v>
      </c>
      <c r="E12" s="2">
        <v>73.400000000000006</v>
      </c>
      <c r="G12">
        <v>1632591</v>
      </c>
    </row>
    <row r="13" spans="1:9" x14ac:dyDescent="0.2">
      <c r="A13">
        <v>2001</v>
      </c>
      <c r="B13">
        <v>27.26</v>
      </c>
      <c r="C13" s="5">
        <f t="shared" si="0"/>
        <v>36.541554959785529</v>
      </c>
      <c r="D13" s="3">
        <v>1.6</v>
      </c>
      <c r="E13" s="2">
        <v>74.599999999999994</v>
      </c>
      <c r="G13">
        <v>1666429</v>
      </c>
    </row>
    <row r="14" spans="1:9" x14ac:dyDescent="0.2">
      <c r="A14">
        <v>2002</v>
      </c>
      <c r="B14">
        <v>22.53</v>
      </c>
      <c r="C14" s="5">
        <f t="shared" si="0"/>
        <v>29.76221928665786</v>
      </c>
      <c r="D14" s="3">
        <v>1.5</v>
      </c>
      <c r="E14" s="2">
        <v>75.7</v>
      </c>
      <c r="G14">
        <v>1701811</v>
      </c>
    </row>
    <row r="15" spans="1:9" x14ac:dyDescent="0.2">
      <c r="A15">
        <v>2003</v>
      </c>
      <c r="B15">
        <v>32.19</v>
      </c>
      <c r="C15" s="5">
        <f t="shared" si="0"/>
        <v>41.968709256844846</v>
      </c>
      <c r="D15" s="3">
        <v>1.4</v>
      </c>
      <c r="E15" s="2">
        <v>76.7</v>
      </c>
      <c r="G15">
        <v>1753374</v>
      </c>
    </row>
    <row r="16" spans="1:9" x14ac:dyDescent="0.2">
      <c r="A16">
        <v>2004</v>
      </c>
      <c r="B16">
        <v>33.78</v>
      </c>
      <c r="C16" s="5">
        <f t="shared" si="0"/>
        <v>43.419023136246786</v>
      </c>
      <c r="D16" s="3">
        <v>1.4</v>
      </c>
      <c r="E16" s="2">
        <v>77.8</v>
      </c>
      <c r="G16">
        <v>1794677</v>
      </c>
    </row>
    <row r="17" spans="1:7" x14ac:dyDescent="0.2">
      <c r="A17">
        <v>2005</v>
      </c>
      <c r="B17">
        <v>81.8</v>
      </c>
      <c r="C17" s="5">
        <f t="shared" si="0"/>
        <v>103.0226700251889</v>
      </c>
      <c r="D17" s="3">
        <v>2.1</v>
      </c>
      <c r="E17" s="2">
        <v>79.400000000000006</v>
      </c>
      <c r="G17">
        <v>1841218</v>
      </c>
    </row>
    <row r="18" spans="1:7" x14ac:dyDescent="0.2">
      <c r="A18">
        <v>2006</v>
      </c>
      <c r="B18">
        <v>32.22</v>
      </c>
      <c r="C18" s="5">
        <f t="shared" si="0"/>
        <v>39.582309582309577</v>
      </c>
      <c r="D18" s="3">
        <v>2.5</v>
      </c>
      <c r="E18" s="2">
        <v>81.400000000000006</v>
      </c>
      <c r="G18">
        <v>1888797</v>
      </c>
    </row>
    <row r="19" spans="1:7" x14ac:dyDescent="0.2">
      <c r="A19">
        <v>2007</v>
      </c>
      <c r="B19">
        <v>52.28</v>
      </c>
      <c r="C19" s="5">
        <f t="shared" si="0"/>
        <v>62.761104441776716</v>
      </c>
      <c r="D19" s="3">
        <v>2.4</v>
      </c>
      <c r="E19" s="2">
        <v>83.3</v>
      </c>
      <c r="G19">
        <v>1931663</v>
      </c>
    </row>
    <row r="20" spans="1:7" x14ac:dyDescent="0.2">
      <c r="A20">
        <v>2008</v>
      </c>
      <c r="B20">
        <v>58.53</v>
      </c>
      <c r="C20" s="5">
        <f t="shared" si="0"/>
        <v>67.900232018561482</v>
      </c>
      <c r="D20" s="3">
        <v>3.5</v>
      </c>
      <c r="E20" s="2">
        <v>86.2</v>
      </c>
      <c r="G20">
        <v>1927034</v>
      </c>
    </row>
    <row r="21" spans="1:7" x14ac:dyDescent="0.2">
      <c r="A21">
        <v>2009</v>
      </c>
      <c r="B21">
        <v>33.72</v>
      </c>
      <c r="C21" s="5">
        <f t="shared" si="0"/>
        <v>38.361774744027301</v>
      </c>
      <c r="D21" s="3">
        <v>2</v>
      </c>
      <c r="E21" s="2">
        <v>87.9</v>
      </c>
      <c r="G21">
        <v>1845186</v>
      </c>
    </row>
    <row r="22" spans="1:7" x14ac:dyDescent="0.2">
      <c r="A22">
        <v>2010</v>
      </c>
      <c r="B22">
        <v>61.07</v>
      </c>
      <c r="C22" s="5">
        <f t="shared" si="0"/>
        <v>67.780244173140957</v>
      </c>
      <c r="D22" s="3">
        <v>2.5</v>
      </c>
      <c r="E22" s="2">
        <v>90.1</v>
      </c>
      <c r="G22">
        <v>1884515</v>
      </c>
    </row>
    <row r="23" spans="1:7" x14ac:dyDescent="0.2">
      <c r="A23">
        <v>2011</v>
      </c>
      <c r="B23">
        <v>54.31</v>
      </c>
      <c r="C23" s="5">
        <f t="shared" si="0"/>
        <v>58.02350427350428</v>
      </c>
      <c r="D23" s="3">
        <v>3.8</v>
      </c>
      <c r="E23" s="2">
        <v>93.6</v>
      </c>
      <c r="G23">
        <v>1911983</v>
      </c>
    </row>
    <row r="24" spans="1:7" x14ac:dyDescent="0.2">
      <c r="A24">
        <v>2012</v>
      </c>
      <c r="B24">
        <v>64.510000000000005</v>
      </c>
      <c r="C24" s="5">
        <f t="shared" si="0"/>
        <v>67.197916666666671</v>
      </c>
      <c r="D24" s="3">
        <v>2.6</v>
      </c>
      <c r="E24" s="2">
        <v>96</v>
      </c>
      <c r="G24">
        <v>1940087</v>
      </c>
    </row>
    <row r="25" spans="1:7" x14ac:dyDescent="0.2">
      <c r="A25">
        <v>2013</v>
      </c>
      <c r="B25">
        <v>68.91</v>
      </c>
      <c r="C25" s="5">
        <f t="shared" si="0"/>
        <v>70.173116089613032</v>
      </c>
      <c r="D25" s="3">
        <v>2.2999999999999998</v>
      </c>
      <c r="E25" s="2">
        <v>98.2</v>
      </c>
      <c r="G25">
        <v>1976755</v>
      </c>
    </row>
    <row r="26" spans="1:7" x14ac:dyDescent="0.2">
      <c r="A26">
        <v>2014</v>
      </c>
      <c r="B26">
        <v>49.81</v>
      </c>
      <c r="C26" s="5">
        <f t="shared" si="0"/>
        <v>50.010040160642575</v>
      </c>
      <c r="D26" s="3">
        <v>1.5</v>
      </c>
      <c r="E26" s="2">
        <v>99.6</v>
      </c>
      <c r="G26">
        <v>2035883</v>
      </c>
    </row>
    <row r="27" spans="1:7" x14ac:dyDescent="0.2">
      <c r="A27">
        <v>2015</v>
      </c>
      <c r="B27">
        <v>33.130000000000003</v>
      </c>
      <c r="C27" s="5">
        <f t="shared" si="0"/>
        <v>33.130000000000003</v>
      </c>
      <c r="D27" s="3">
        <v>0.4</v>
      </c>
      <c r="E27" s="2">
        <v>100</v>
      </c>
      <c r="G27">
        <v>2089276</v>
      </c>
    </row>
    <row r="28" spans="1:7" x14ac:dyDescent="0.2">
      <c r="A28">
        <v>2016</v>
      </c>
      <c r="B28">
        <v>53.63</v>
      </c>
      <c r="C28" s="5">
        <f t="shared" si="0"/>
        <v>53.099009900990104</v>
      </c>
      <c r="D28" s="3">
        <v>1</v>
      </c>
      <c r="E28" s="2">
        <v>101</v>
      </c>
      <c r="G28">
        <v>2136566</v>
      </c>
    </row>
    <row r="29" spans="1:7" x14ac:dyDescent="0.2">
      <c r="A29">
        <v>2017</v>
      </c>
      <c r="B29">
        <v>56.43</v>
      </c>
      <c r="C29" s="5">
        <f t="shared" si="0"/>
        <v>54.469111969111971</v>
      </c>
      <c r="D29" s="3">
        <v>2.6</v>
      </c>
      <c r="E29" s="2">
        <v>103.6</v>
      </c>
      <c r="G29">
        <v>2182170</v>
      </c>
    </row>
    <row r="30" spans="1:7" x14ac:dyDescent="0.2">
      <c r="A30">
        <v>2018</v>
      </c>
      <c r="B30">
        <v>61.07</v>
      </c>
      <c r="C30" s="5">
        <f t="shared" si="0"/>
        <v>57.613207547169807</v>
      </c>
      <c r="D30" s="3">
        <v>2.2999999999999998</v>
      </c>
      <c r="E30" s="2">
        <v>106</v>
      </c>
      <c r="G30">
        <v>2218196</v>
      </c>
    </row>
    <row r="31" spans="1:7" x14ac:dyDescent="0.2">
      <c r="A31">
        <v>2019</v>
      </c>
      <c r="B31">
        <v>31.07</v>
      </c>
      <c r="C31" s="5">
        <f t="shared" si="0"/>
        <v>28.821892393320965</v>
      </c>
      <c r="D31" s="3">
        <v>1.7</v>
      </c>
      <c r="E31" s="2">
        <v>107.8</v>
      </c>
      <c r="G31">
        <v>2255283</v>
      </c>
    </row>
    <row r="32" spans="1:7" x14ac:dyDescent="0.2">
      <c r="A32">
        <v>2020</v>
      </c>
      <c r="B32">
        <v>56.4</v>
      </c>
      <c r="C32" s="5">
        <f t="shared" si="0"/>
        <v>51.790633608815426</v>
      </c>
      <c r="D32" s="3">
        <v>1</v>
      </c>
      <c r="E32" s="2">
        <v>108.9</v>
      </c>
      <c r="G32">
        <v>2046209</v>
      </c>
    </row>
    <row r="33" spans="4:7" x14ac:dyDescent="0.2">
      <c r="G33">
        <v>2198473</v>
      </c>
    </row>
    <row r="34" spans="4:7" x14ac:dyDescent="0.2">
      <c r="D34" t="s">
        <v>11</v>
      </c>
    </row>
    <row r="36" spans="4:7" x14ac:dyDescent="0.2">
      <c r="D36" t="s">
        <v>12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F596-6C4C-2448-9844-859344B1579D}">
  <dimension ref="A1:J98"/>
  <sheetViews>
    <sheetView zoomScale="93" zoomScaleNormal="75" workbookViewId="0">
      <selection activeCell="K13" sqref="K13"/>
    </sheetView>
  </sheetViews>
  <sheetFormatPr baseColWidth="10" defaultRowHeight="16" x14ac:dyDescent="0.2"/>
  <cols>
    <col min="1" max="1" width="13.1640625" customWidth="1"/>
    <col min="2" max="2" width="18.83203125" customWidth="1"/>
    <col min="3" max="3" width="22.83203125" customWidth="1"/>
    <col min="4" max="4" width="15.5" customWidth="1"/>
  </cols>
  <sheetData>
    <row r="1" spans="1:10" x14ac:dyDescent="0.2">
      <c r="A1" t="s">
        <v>10</v>
      </c>
      <c r="B1" s="4" t="s">
        <v>7</v>
      </c>
      <c r="C1" s="4" t="s">
        <v>8</v>
      </c>
      <c r="D1" s="4" t="s">
        <v>116</v>
      </c>
      <c r="E1" s="4" t="s">
        <v>13</v>
      </c>
      <c r="G1" s="4" t="s">
        <v>14</v>
      </c>
      <c r="H1" s="4" t="s">
        <v>213</v>
      </c>
      <c r="I1" s="4" t="s">
        <v>214</v>
      </c>
      <c r="J1" s="4" t="s">
        <v>217</v>
      </c>
    </row>
    <row r="2" spans="1:10" x14ac:dyDescent="0.2">
      <c r="A2" s="11">
        <v>35885</v>
      </c>
      <c r="B2">
        <v>8.58</v>
      </c>
      <c r="C2" s="4">
        <f>B2*100/E2</f>
        <v>12.152974504249293</v>
      </c>
      <c r="D2" s="12" t="s">
        <v>117</v>
      </c>
      <c r="E2" s="2">
        <v>70.599999999999994</v>
      </c>
      <c r="G2">
        <v>1278416</v>
      </c>
      <c r="H2">
        <v>14.26</v>
      </c>
      <c r="I2">
        <f>H2*100/E2</f>
        <v>20.19830028328612</v>
      </c>
      <c r="J2">
        <v>1975</v>
      </c>
    </row>
    <row r="3" spans="1:10" x14ac:dyDescent="0.2">
      <c r="A3" s="11">
        <v>35976</v>
      </c>
      <c r="B3">
        <v>9.2899999999999991</v>
      </c>
      <c r="C3" s="4">
        <f t="shared" ref="C3:C66" si="0">B3*100/E3</f>
        <v>13.011204481792715</v>
      </c>
      <c r="D3" s="12" t="s">
        <v>118</v>
      </c>
      <c r="E3" s="2">
        <v>71.400000000000006</v>
      </c>
      <c r="G3">
        <v>1263249</v>
      </c>
      <c r="H3">
        <v>13.38</v>
      </c>
      <c r="I3">
        <f t="shared" ref="I3:I66" si="1">H3*100/E3</f>
        <v>18.739495798319325</v>
      </c>
      <c r="J3">
        <v>875</v>
      </c>
    </row>
    <row r="4" spans="1:10" x14ac:dyDescent="0.2">
      <c r="A4" s="11">
        <v>36068</v>
      </c>
      <c r="B4">
        <v>13.85</v>
      </c>
      <c r="C4" s="4">
        <f t="shared" si="0"/>
        <v>19.397759103641455</v>
      </c>
      <c r="D4" s="12" t="s">
        <v>119</v>
      </c>
      <c r="E4" s="2">
        <v>71.400000000000006</v>
      </c>
      <c r="G4">
        <v>1267206</v>
      </c>
      <c r="H4">
        <v>14.68</v>
      </c>
      <c r="I4">
        <f t="shared" si="1"/>
        <v>20.560224089635852</v>
      </c>
      <c r="J4">
        <v>3360</v>
      </c>
    </row>
    <row r="5" spans="1:10" x14ac:dyDescent="0.2">
      <c r="A5" s="11">
        <v>36160</v>
      </c>
      <c r="B5">
        <v>11.88</v>
      </c>
      <c r="C5" s="4">
        <f t="shared" si="0"/>
        <v>16.545961002785518</v>
      </c>
      <c r="D5" s="12" t="s">
        <v>120</v>
      </c>
      <c r="E5" s="2">
        <v>71.8</v>
      </c>
      <c r="G5">
        <v>1297628</v>
      </c>
      <c r="H5">
        <v>10.53</v>
      </c>
      <c r="I5">
        <f t="shared" si="1"/>
        <v>14.665738161559888</v>
      </c>
      <c r="J5">
        <v>6490</v>
      </c>
    </row>
    <row r="6" spans="1:10" x14ac:dyDescent="0.2">
      <c r="A6" s="11">
        <v>36250</v>
      </c>
      <c r="B6">
        <v>9.23</v>
      </c>
      <c r="C6" s="4">
        <f t="shared" si="0"/>
        <v>12.819444444444445</v>
      </c>
      <c r="D6" s="12" t="s">
        <v>121</v>
      </c>
      <c r="E6" s="2">
        <v>72</v>
      </c>
      <c r="G6">
        <v>1346524</v>
      </c>
      <c r="H6">
        <v>15.24</v>
      </c>
      <c r="I6">
        <f t="shared" si="1"/>
        <v>21.166666666666668</v>
      </c>
      <c r="J6">
        <v>2425</v>
      </c>
    </row>
    <row r="7" spans="1:10" x14ac:dyDescent="0.2">
      <c r="A7" s="11">
        <v>36341</v>
      </c>
      <c r="B7">
        <v>9.92</v>
      </c>
      <c r="C7" s="4">
        <f t="shared" si="0"/>
        <v>13.645116918844566</v>
      </c>
      <c r="D7" s="12" t="s">
        <v>122</v>
      </c>
      <c r="E7" s="2">
        <v>72.7</v>
      </c>
      <c r="G7">
        <v>1379430</v>
      </c>
      <c r="H7">
        <v>17.510000000000002</v>
      </c>
      <c r="I7">
        <f t="shared" si="1"/>
        <v>24.085281980742781</v>
      </c>
      <c r="J7">
        <v>2455</v>
      </c>
    </row>
    <row r="8" spans="1:10" x14ac:dyDescent="0.2">
      <c r="A8" s="11">
        <v>36433</v>
      </c>
      <c r="B8">
        <v>11.78</v>
      </c>
      <c r="C8" s="4">
        <f t="shared" si="0"/>
        <v>16.225895316804408</v>
      </c>
      <c r="D8" s="12" t="s">
        <v>123</v>
      </c>
      <c r="E8" s="2">
        <v>72.599999999999994</v>
      </c>
      <c r="G8">
        <v>1412926</v>
      </c>
      <c r="H8">
        <v>23.58</v>
      </c>
      <c r="I8">
        <f t="shared" si="1"/>
        <v>32.47933884297521</v>
      </c>
      <c r="J8">
        <v>5060</v>
      </c>
    </row>
    <row r="9" spans="1:10" x14ac:dyDescent="0.2">
      <c r="A9" s="11">
        <v>36525</v>
      </c>
      <c r="B9">
        <v>13</v>
      </c>
      <c r="C9" s="4">
        <f t="shared" si="0"/>
        <v>17.832647462277091</v>
      </c>
      <c r="D9" s="12" t="s">
        <v>124</v>
      </c>
      <c r="E9" s="2">
        <v>72.900000000000006</v>
      </c>
      <c r="G9">
        <v>1482289</v>
      </c>
      <c r="H9">
        <v>25.08</v>
      </c>
      <c r="I9">
        <f t="shared" si="1"/>
        <v>34.403292181069958</v>
      </c>
      <c r="J9">
        <v>385</v>
      </c>
    </row>
    <row r="10" spans="1:10" x14ac:dyDescent="0.2">
      <c r="A10" s="11">
        <v>36616</v>
      </c>
      <c r="B10">
        <v>11.84</v>
      </c>
      <c r="C10" s="4">
        <f t="shared" si="0"/>
        <v>16.263736263736263</v>
      </c>
      <c r="D10" s="12" t="s">
        <v>125</v>
      </c>
      <c r="E10" s="2">
        <v>72.8</v>
      </c>
      <c r="G10">
        <v>1529040</v>
      </c>
      <c r="H10">
        <v>24.77</v>
      </c>
      <c r="I10">
        <f t="shared" si="1"/>
        <v>34.024725274725277</v>
      </c>
      <c r="J10">
        <v>2470</v>
      </c>
    </row>
    <row r="11" spans="1:10" x14ac:dyDescent="0.2">
      <c r="A11" s="11">
        <v>36707</v>
      </c>
      <c r="B11">
        <v>17.12</v>
      </c>
      <c r="C11" s="4">
        <f t="shared" si="0"/>
        <v>23.292517006802722</v>
      </c>
      <c r="D11" s="12" t="s">
        <v>126</v>
      </c>
      <c r="E11" s="2">
        <v>73.5</v>
      </c>
      <c r="G11">
        <v>1574760</v>
      </c>
      <c r="H11">
        <v>30.57</v>
      </c>
      <c r="I11">
        <f t="shared" si="1"/>
        <v>41.591836734693878</v>
      </c>
      <c r="J11">
        <v>3000</v>
      </c>
    </row>
    <row r="12" spans="1:10" x14ac:dyDescent="0.2">
      <c r="A12" s="11">
        <v>36798</v>
      </c>
      <c r="B12">
        <v>23.22</v>
      </c>
      <c r="C12" s="4">
        <f t="shared" si="0"/>
        <v>31.591836734693878</v>
      </c>
      <c r="D12" s="12" t="s">
        <v>127</v>
      </c>
      <c r="E12" s="2">
        <v>73.5</v>
      </c>
      <c r="G12">
        <v>1632591</v>
      </c>
      <c r="H12">
        <v>29.84</v>
      </c>
      <c r="I12">
        <f t="shared" si="1"/>
        <v>40.598639455782312</v>
      </c>
      <c r="J12">
        <v>4200</v>
      </c>
    </row>
    <row r="13" spans="1:10" x14ac:dyDescent="0.2">
      <c r="A13" s="11">
        <v>36889</v>
      </c>
      <c r="B13">
        <v>26.91</v>
      </c>
      <c r="C13" s="4">
        <f t="shared" si="0"/>
        <v>36.414073071718533</v>
      </c>
      <c r="D13" s="12" t="s">
        <v>128</v>
      </c>
      <c r="E13" s="2">
        <v>73.900000000000006</v>
      </c>
      <c r="G13">
        <v>1666429</v>
      </c>
      <c r="H13">
        <v>23.87</v>
      </c>
      <c r="I13">
        <f t="shared" si="1"/>
        <v>32.300405953991877</v>
      </c>
      <c r="J13">
        <v>7495</v>
      </c>
    </row>
    <row r="14" spans="1:10" x14ac:dyDescent="0.2">
      <c r="A14" s="11">
        <v>36980</v>
      </c>
      <c r="B14">
        <v>21.16</v>
      </c>
      <c r="C14" s="4">
        <f t="shared" si="0"/>
        <v>28.710990502035276</v>
      </c>
      <c r="D14" s="12" t="s">
        <v>129</v>
      </c>
      <c r="E14" s="2">
        <v>73.7</v>
      </c>
      <c r="G14">
        <v>1701811</v>
      </c>
      <c r="H14">
        <v>24.74</v>
      </c>
      <c r="I14">
        <f t="shared" si="1"/>
        <v>33.568521031207595</v>
      </c>
      <c r="J14">
        <v>5435</v>
      </c>
    </row>
    <row r="15" spans="1:10" x14ac:dyDescent="0.2">
      <c r="A15" s="11">
        <v>37071</v>
      </c>
      <c r="B15">
        <v>17.46</v>
      </c>
      <c r="C15" s="4">
        <f t="shared" si="0"/>
        <v>23.342245989304814</v>
      </c>
      <c r="D15" s="12" t="s">
        <v>130</v>
      </c>
      <c r="E15" s="2">
        <v>74.8</v>
      </c>
      <c r="G15">
        <v>1753374</v>
      </c>
      <c r="H15">
        <v>26.08</v>
      </c>
      <c r="I15">
        <f t="shared" si="1"/>
        <v>34.866310160427808</v>
      </c>
      <c r="J15">
        <v>3495</v>
      </c>
    </row>
    <row r="16" spans="1:10" x14ac:dyDescent="0.2">
      <c r="A16" s="11">
        <v>37162</v>
      </c>
      <c r="B16">
        <v>22.81</v>
      </c>
      <c r="C16" s="4">
        <f t="shared" si="0"/>
        <v>30.494652406417114</v>
      </c>
      <c r="D16" s="12" t="s">
        <v>131</v>
      </c>
      <c r="E16" s="2">
        <v>74.8</v>
      </c>
      <c r="G16">
        <v>1794677</v>
      </c>
      <c r="H16">
        <v>23.26</v>
      </c>
      <c r="I16">
        <f t="shared" si="1"/>
        <v>31.09625668449198</v>
      </c>
      <c r="J16">
        <v>4965</v>
      </c>
    </row>
    <row r="17" spans="1:10" x14ac:dyDescent="0.2">
      <c r="A17" s="11">
        <v>37256</v>
      </c>
      <c r="B17">
        <v>27.26</v>
      </c>
      <c r="C17" s="4">
        <f t="shared" si="0"/>
        <v>36.395193591455268</v>
      </c>
      <c r="D17" s="12" t="s">
        <v>132</v>
      </c>
      <c r="E17" s="2">
        <v>74.900000000000006</v>
      </c>
      <c r="G17">
        <v>1841218</v>
      </c>
      <c r="H17">
        <v>19.899999999999999</v>
      </c>
      <c r="I17">
        <f t="shared" si="1"/>
        <v>26.568758344459273</v>
      </c>
      <c r="J17">
        <v>4485</v>
      </c>
    </row>
    <row r="18" spans="1:10" x14ac:dyDescent="0.2">
      <c r="A18" s="11">
        <v>37344</v>
      </c>
      <c r="B18">
        <v>13.79</v>
      </c>
      <c r="C18" s="4">
        <f t="shared" si="0"/>
        <v>18.386666666666667</v>
      </c>
      <c r="D18" s="12" t="s">
        <v>133</v>
      </c>
      <c r="E18" s="2">
        <v>75</v>
      </c>
      <c r="G18">
        <v>1888797</v>
      </c>
      <c r="H18">
        <v>25.92</v>
      </c>
      <c r="I18">
        <f t="shared" si="1"/>
        <v>34.56</v>
      </c>
      <c r="J18">
        <v>3580</v>
      </c>
    </row>
    <row r="19" spans="1:10" x14ac:dyDescent="0.2">
      <c r="A19" s="11">
        <v>37435</v>
      </c>
      <c r="B19">
        <v>13.55</v>
      </c>
      <c r="C19" s="4">
        <f t="shared" si="0"/>
        <v>17.899603698811095</v>
      </c>
      <c r="D19" s="12" t="s">
        <v>134</v>
      </c>
      <c r="E19" s="2">
        <v>75.7</v>
      </c>
      <c r="G19">
        <v>1931663</v>
      </c>
      <c r="H19">
        <v>25.58</v>
      </c>
      <c r="I19">
        <f t="shared" si="1"/>
        <v>33.791281373844122</v>
      </c>
      <c r="J19">
        <v>5170</v>
      </c>
    </row>
    <row r="20" spans="1:10" x14ac:dyDescent="0.2">
      <c r="A20" s="11">
        <v>37529</v>
      </c>
      <c r="B20">
        <v>20.81</v>
      </c>
      <c r="C20" s="4">
        <f t="shared" si="0"/>
        <v>27.453825857519789</v>
      </c>
      <c r="D20" s="12" t="s">
        <v>135</v>
      </c>
      <c r="E20" s="2">
        <v>75.8</v>
      </c>
      <c r="G20">
        <v>1927034</v>
      </c>
      <c r="H20">
        <v>28.75</v>
      </c>
      <c r="I20">
        <f t="shared" si="1"/>
        <v>37.928759894459105</v>
      </c>
      <c r="J20">
        <v>2715</v>
      </c>
    </row>
    <row r="21" spans="1:10" x14ac:dyDescent="0.2">
      <c r="A21" s="11">
        <v>37621</v>
      </c>
      <c r="B21">
        <v>22.53</v>
      </c>
      <c r="C21" s="4">
        <f t="shared" si="0"/>
        <v>29.566929133858267</v>
      </c>
      <c r="D21" s="12" t="s">
        <v>136</v>
      </c>
      <c r="E21" s="2">
        <v>76.2</v>
      </c>
      <c r="G21">
        <v>1845186</v>
      </c>
      <c r="H21">
        <v>28.66</v>
      </c>
      <c r="I21">
        <f t="shared" si="1"/>
        <v>37.611548556430442</v>
      </c>
      <c r="J21">
        <v>5490</v>
      </c>
    </row>
    <row r="22" spans="1:10" x14ac:dyDescent="0.2">
      <c r="A22" s="11">
        <v>37711</v>
      </c>
      <c r="B22">
        <v>16.2</v>
      </c>
      <c r="C22" s="4">
        <f t="shared" si="0"/>
        <v>21.287779237844944</v>
      </c>
      <c r="D22" s="12" t="s">
        <v>137</v>
      </c>
      <c r="E22" s="2">
        <v>76.099999999999994</v>
      </c>
      <c r="G22">
        <v>1884515</v>
      </c>
      <c r="H22">
        <v>27.18</v>
      </c>
      <c r="I22">
        <f t="shared" si="1"/>
        <v>35.716162943495405</v>
      </c>
      <c r="J22">
        <v>5510</v>
      </c>
    </row>
    <row r="23" spans="1:10" x14ac:dyDescent="0.2">
      <c r="A23" s="11">
        <v>37802</v>
      </c>
      <c r="B23">
        <v>16.829999999999998</v>
      </c>
      <c r="C23" s="4">
        <f t="shared" si="0"/>
        <v>21.914062499999996</v>
      </c>
      <c r="D23" s="12" t="s">
        <v>138</v>
      </c>
      <c r="E23" s="2">
        <v>76.8</v>
      </c>
      <c r="G23">
        <v>1911983</v>
      </c>
      <c r="H23">
        <v>28.33</v>
      </c>
      <c r="I23">
        <f t="shared" si="1"/>
        <v>36.888020833333336</v>
      </c>
      <c r="J23">
        <v>5910</v>
      </c>
    </row>
    <row r="24" spans="1:10" x14ac:dyDescent="0.2">
      <c r="A24" s="11">
        <v>37894</v>
      </c>
      <c r="B24">
        <v>24.16</v>
      </c>
      <c r="C24" s="4">
        <f t="shared" si="0"/>
        <v>31.458333333333336</v>
      </c>
      <c r="D24" s="12" t="s">
        <v>139</v>
      </c>
      <c r="E24" s="2">
        <v>76.8</v>
      </c>
      <c r="G24">
        <v>1940087</v>
      </c>
      <c r="H24">
        <v>27.61</v>
      </c>
      <c r="I24">
        <f t="shared" si="1"/>
        <v>35.950520833333336</v>
      </c>
      <c r="J24">
        <v>4960</v>
      </c>
    </row>
    <row r="25" spans="1:10" x14ac:dyDescent="0.2">
      <c r="A25" s="11">
        <v>37986</v>
      </c>
      <c r="B25">
        <v>32.19</v>
      </c>
      <c r="C25" s="4">
        <f t="shared" si="0"/>
        <v>41.750972762645915</v>
      </c>
      <c r="D25" s="12" t="s">
        <v>140</v>
      </c>
      <c r="E25" s="2">
        <v>77.099999999999994</v>
      </c>
      <c r="G25">
        <v>1976755</v>
      </c>
      <c r="H25">
        <v>30.17</v>
      </c>
      <c r="I25">
        <f t="shared" si="1"/>
        <v>39.130998702983142</v>
      </c>
      <c r="J25">
        <v>3450</v>
      </c>
    </row>
    <row r="26" spans="1:10" x14ac:dyDescent="0.2">
      <c r="A26" s="11">
        <v>38077</v>
      </c>
      <c r="B26">
        <v>18.86</v>
      </c>
      <c r="C26" s="4">
        <f t="shared" si="0"/>
        <v>24.430051813471501</v>
      </c>
      <c r="D26" s="12" t="s">
        <v>141</v>
      </c>
      <c r="E26" s="2">
        <v>77.2</v>
      </c>
      <c r="G26">
        <v>2035883</v>
      </c>
      <c r="H26">
        <v>31.51</v>
      </c>
      <c r="I26">
        <f t="shared" si="1"/>
        <v>40.816062176165801</v>
      </c>
      <c r="J26">
        <v>3840</v>
      </c>
    </row>
    <row r="27" spans="1:10" x14ac:dyDescent="0.2">
      <c r="A27" s="11">
        <v>38168</v>
      </c>
      <c r="B27">
        <v>22.34</v>
      </c>
      <c r="C27" s="4">
        <f t="shared" si="0"/>
        <v>28.714652956298202</v>
      </c>
      <c r="D27" s="12" t="s">
        <v>142</v>
      </c>
      <c r="E27" s="2">
        <v>77.8</v>
      </c>
      <c r="G27">
        <v>2089276</v>
      </c>
      <c r="H27">
        <v>34.5</v>
      </c>
      <c r="I27">
        <f t="shared" si="1"/>
        <v>44.344473007712082</v>
      </c>
      <c r="J27">
        <v>4274</v>
      </c>
    </row>
    <row r="28" spans="1:10" x14ac:dyDescent="0.2">
      <c r="A28" s="11">
        <v>38260</v>
      </c>
      <c r="B28">
        <v>39.22</v>
      </c>
      <c r="C28" s="4">
        <f t="shared" si="0"/>
        <v>50.411311053984576</v>
      </c>
      <c r="D28" s="12" t="s">
        <v>143</v>
      </c>
      <c r="E28" s="2">
        <v>77.8</v>
      </c>
      <c r="G28">
        <v>2136566</v>
      </c>
      <c r="H28">
        <v>46.38</v>
      </c>
      <c r="I28">
        <f t="shared" si="1"/>
        <v>59.614395886889461</v>
      </c>
      <c r="J28">
        <v>3985</v>
      </c>
    </row>
    <row r="29" spans="1:10" x14ac:dyDescent="0.2">
      <c r="A29" s="11">
        <v>38352</v>
      </c>
      <c r="B29">
        <v>33.78</v>
      </c>
      <c r="C29" s="4">
        <f t="shared" si="0"/>
        <v>43.14176245210728</v>
      </c>
      <c r="D29" s="12" t="s">
        <v>144</v>
      </c>
      <c r="E29" s="2">
        <v>78.3</v>
      </c>
      <c r="G29">
        <v>2182170</v>
      </c>
      <c r="H29">
        <v>40.46</v>
      </c>
      <c r="I29">
        <f t="shared" si="1"/>
        <v>51.673052362707537</v>
      </c>
      <c r="J29">
        <v>5720</v>
      </c>
    </row>
    <row r="30" spans="1:10" x14ac:dyDescent="0.2">
      <c r="A30" s="11">
        <v>38442</v>
      </c>
      <c r="B30">
        <v>29.98</v>
      </c>
      <c r="C30" s="4">
        <f t="shared" si="0"/>
        <v>38.191082802547768</v>
      </c>
      <c r="D30" s="12" t="s">
        <v>145</v>
      </c>
      <c r="E30" s="2">
        <v>78.5</v>
      </c>
      <c r="G30">
        <v>2218196</v>
      </c>
      <c r="H30">
        <v>54.29</v>
      </c>
      <c r="I30">
        <f t="shared" si="1"/>
        <v>69.159235668789805</v>
      </c>
      <c r="J30">
        <v>2345</v>
      </c>
    </row>
    <row r="31" spans="1:10" x14ac:dyDescent="0.2">
      <c r="A31" s="11">
        <v>38533</v>
      </c>
      <c r="B31">
        <v>32.03</v>
      </c>
      <c r="C31" s="4">
        <f t="shared" si="0"/>
        <v>40.390920554854979</v>
      </c>
      <c r="D31" s="12" t="s">
        <v>146</v>
      </c>
      <c r="E31" s="2">
        <v>79.3</v>
      </c>
      <c r="G31">
        <v>2255283</v>
      </c>
      <c r="H31">
        <v>55.58</v>
      </c>
      <c r="I31">
        <f t="shared" si="1"/>
        <v>70.088272383354351</v>
      </c>
      <c r="J31">
        <v>2862</v>
      </c>
    </row>
    <row r="32" spans="1:10" x14ac:dyDescent="0.2">
      <c r="A32" s="11">
        <v>38625</v>
      </c>
      <c r="B32">
        <v>48.52</v>
      </c>
      <c r="C32" s="4">
        <f t="shared" si="0"/>
        <v>60.878293601003762</v>
      </c>
      <c r="D32" s="12" t="s">
        <v>147</v>
      </c>
      <c r="E32" s="2">
        <v>79.7</v>
      </c>
      <c r="G32">
        <v>2046209</v>
      </c>
      <c r="H32">
        <v>63.48</v>
      </c>
      <c r="I32">
        <f t="shared" si="1"/>
        <v>79.648682559598498</v>
      </c>
      <c r="J32">
        <v>2845</v>
      </c>
    </row>
    <row r="33" spans="1:10" x14ac:dyDescent="0.2">
      <c r="A33" s="11">
        <v>38716</v>
      </c>
      <c r="B33">
        <v>81.8</v>
      </c>
      <c r="C33" s="4">
        <f t="shared" si="0"/>
        <v>102.12234706616729</v>
      </c>
      <c r="D33" s="12" t="s">
        <v>148</v>
      </c>
      <c r="E33" s="2">
        <v>80.099999999999994</v>
      </c>
      <c r="G33">
        <v>2198473</v>
      </c>
      <c r="H33">
        <v>58.98</v>
      </c>
      <c r="I33">
        <f t="shared" si="1"/>
        <v>73.632958801498134</v>
      </c>
      <c r="J33">
        <v>3750</v>
      </c>
    </row>
    <row r="34" spans="1:10" x14ac:dyDescent="0.2">
      <c r="A34" s="11">
        <v>38807</v>
      </c>
      <c r="B34">
        <v>43.74</v>
      </c>
      <c r="C34" s="4">
        <f t="shared" si="0"/>
        <v>54.538653366583539</v>
      </c>
      <c r="D34" s="12" t="s">
        <v>149</v>
      </c>
      <c r="E34" s="2">
        <v>80.2</v>
      </c>
      <c r="H34">
        <v>65.91</v>
      </c>
      <c r="I34">
        <f t="shared" si="1"/>
        <v>82.182044887780549</v>
      </c>
      <c r="J34">
        <v>1775</v>
      </c>
    </row>
    <row r="35" spans="1:10" x14ac:dyDescent="0.2">
      <c r="A35" s="11">
        <v>38898</v>
      </c>
      <c r="B35">
        <v>39.57</v>
      </c>
      <c r="C35" s="4">
        <f t="shared" si="0"/>
        <v>48.731527093596057</v>
      </c>
      <c r="D35" s="12" t="s">
        <v>150</v>
      </c>
      <c r="E35" s="2">
        <v>81.2</v>
      </c>
      <c r="H35">
        <v>73.510000000000005</v>
      </c>
      <c r="I35">
        <f t="shared" si="1"/>
        <v>90.52955665024632</v>
      </c>
      <c r="J35">
        <v>2100</v>
      </c>
    </row>
    <row r="36" spans="1:10" x14ac:dyDescent="0.2">
      <c r="A36" s="11">
        <v>38989</v>
      </c>
      <c r="B36">
        <v>54.82</v>
      </c>
      <c r="C36" s="4">
        <f t="shared" si="0"/>
        <v>67.099143206854336</v>
      </c>
      <c r="D36" s="12" t="s">
        <v>151</v>
      </c>
      <c r="E36" s="2">
        <v>81.7</v>
      </c>
      <c r="H36">
        <v>62.48</v>
      </c>
      <c r="I36">
        <f t="shared" si="1"/>
        <v>76.47490820073439</v>
      </c>
      <c r="J36">
        <v>5005</v>
      </c>
    </row>
    <row r="37" spans="1:10" x14ac:dyDescent="0.2">
      <c r="A37" s="11">
        <v>39080</v>
      </c>
      <c r="B37">
        <v>32.22</v>
      </c>
      <c r="C37" s="4">
        <f t="shared" si="0"/>
        <v>39.149453219927096</v>
      </c>
      <c r="D37" s="12" t="s">
        <v>152</v>
      </c>
      <c r="E37" s="2">
        <v>82.3</v>
      </c>
      <c r="H37">
        <v>60.86</v>
      </c>
      <c r="I37">
        <f t="shared" si="1"/>
        <v>73.948967193195628</v>
      </c>
      <c r="J37">
        <v>5465</v>
      </c>
    </row>
    <row r="38" spans="1:10" x14ac:dyDescent="0.2">
      <c r="A38" s="11">
        <v>39171</v>
      </c>
      <c r="B38">
        <v>20.29</v>
      </c>
      <c r="C38" s="4">
        <f t="shared" si="0"/>
        <v>24.623786407766989</v>
      </c>
      <c r="D38" s="12" t="s">
        <v>153</v>
      </c>
      <c r="E38" s="2">
        <v>82.4</v>
      </c>
      <c r="H38">
        <v>68.099999999999994</v>
      </c>
      <c r="I38">
        <f t="shared" si="1"/>
        <v>82.645631067961148</v>
      </c>
      <c r="J38">
        <v>4500</v>
      </c>
    </row>
    <row r="39" spans="1:10" x14ac:dyDescent="0.2">
      <c r="A39" s="11">
        <v>39262</v>
      </c>
      <c r="B39">
        <v>21.36</v>
      </c>
      <c r="C39" s="4">
        <f t="shared" si="0"/>
        <v>25.642256902761105</v>
      </c>
      <c r="D39" s="12" t="s">
        <v>154</v>
      </c>
      <c r="E39" s="2">
        <v>83.3</v>
      </c>
      <c r="H39">
        <v>71.41</v>
      </c>
      <c r="I39">
        <f t="shared" si="1"/>
        <v>85.72629051620649</v>
      </c>
      <c r="J39">
        <v>3055</v>
      </c>
    </row>
    <row r="40" spans="1:10" x14ac:dyDescent="0.2">
      <c r="A40" s="11">
        <v>39353</v>
      </c>
      <c r="B40">
        <v>42.55</v>
      </c>
      <c r="C40" s="4">
        <f t="shared" si="0"/>
        <v>51.080432172869152</v>
      </c>
      <c r="D40" s="12" t="s">
        <v>155</v>
      </c>
      <c r="E40" s="2">
        <v>83.3</v>
      </c>
      <c r="H40">
        <v>79.17</v>
      </c>
      <c r="I40">
        <f t="shared" si="1"/>
        <v>95.042016806722685</v>
      </c>
      <c r="J40">
        <v>6520</v>
      </c>
    </row>
    <row r="41" spans="1:10" x14ac:dyDescent="0.2">
      <c r="A41" s="11">
        <v>39447</v>
      </c>
      <c r="B41">
        <v>52.28</v>
      </c>
      <c r="C41" s="4">
        <f t="shared" si="0"/>
        <v>62.164090368608804</v>
      </c>
      <c r="D41" s="12" t="s">
        <v>156</v>
      </c>
      <c r="E41" s="2">
        <v>84.1</v>
      </c>
      <c r="H41">
        <v>93.85</v>
      </c>
      <c r="I41">
        <f t="shared" si="1"/>
        <v>111.59334126040429</v>
      </c>
      <c r="J41">
        <v>6790</v>
      </c>
    </row>
    <row r="42" spans="1:10" x14ac:dyDescent="0.2">
      <c r="A42" s="11">
        <v>39538</v>
      </c>
      <c r="B42">
        <v>57.93</v>
      </c>
      <c r="C42" s="4">
        <f t="shared" si="0"/>
        <v>68.556213017751475</v>
      </c>
      <c r="D42" s="12" t="s">
        <v>157</v>
      </c>
      <c r="E42" s="2">
        <v>84.5</v>
      </c>
      <c r="H42">
        <v>100.3</v>
      </c>
      <c r="I42">
        <f t="shared" si="1"/>
        <v>118.69822485207101</v>
      </c>
      <c r="J42">
        <v>6330</v>
      </c>
    </row>
    <row r="43" spans="1:10" x14ac:dyDescent="0.2">
      <c r="A43" s="11">
        <v>39629</v>
      </c>
      <c r="B43">
        <v>73.3</v>
      </c>
      <c r="C43" s="4">
        <f t="shared" si="0"/>
        <v>85.133565621370508</v>
      </c>
      <c r="D43" s="12" t="s">
        <v>158</v>
      </c>
      <c r="E43" s="2">
        <v>86.1</v>
      </c>
      <c r="H43">
        <v>139.83000000000001</v>
      </c>
      <c r="I43">
        <f t="shared" si="1"/>
        <v>162.40418118466903</v>
      </c>
      <c r="J43">
        <v>5655</v>
      </c>
    </row>
    <row r="44" spans="1:10" x14ac:dyDescent="0.2">
      <c r="A44" s="11">
        <v>39721</v>
      </c>
      <c r="B44">
        <v>85.26</v>
      </c>
      <c r="C44" s="4">
        <f t="shared" si="0"/>
        <v>97.887485648679686</v>
      </c>
      <c r="D44" s="12" t="s">
        <v>159</v>
      </c>
      <c r="E44" s="2">
        <v>87.1</v>
      </c>
      <c r="H44">
        <v>98.17</v>
      </c>
      <c r="I44">
        <f t="shared" si="1"/>
        <v>112.70952927669346</v>
      </c>
      <c r="J44">
        <v>7414</v>
      </c>
    </row>
    <row r="45" spans="1:10" x14ac:dyDescent="0.2">
      <c r="A45" s="11">
        <v>39813</v>
      </c>
      <c r="B45">
        <v>58.53</v>
      </c>
      <c r="C45" s="4">
        <f t="shared" si="0"/>
        <v>67.121559633027516</v>
      </c>
      <c r="D45" s="12" t="s">
        <v>160</v>
      </c>
      <c r="E45" s="2">
        <v>87.2</v>
      </c>
      <c r="H45">
        <v>45.59</v>
      </c>
      <c r="I45">
        <f t="shared" si="1"/>
        <v>52.282110091743121</v>
      </c>
      <c r="J45">
        <v>4380</v>
      </c>
    </row>
    <row r="46" spans="1:10" x14ac:dyDescent="0.2">
      <c r="A46" s="11">
        <v>39903</v>
      </c>
      <c r="B46">
        <v>31.97</v>
      </c>
      <c r="C46" s="4">
        <f t="shared" si="0"/>
        <v>36.747126436781606</v>
      </c>
      <c r="D46" s="12" t="s">
        <v>161</v>
      </c>
      <c r="E46" s="2">
        <v>87</v>
      </c>
      <c r="H46">
        <v>49.23</v>
      </c>
      <c r="I46">
        <f t="shared" si="1"/>
        <v>56.586206896551722</v>
      </c>
      <c r="J46">
        <v>11140</v>
      </c>
    </row>
    <row r="47" spans="1:10" x14ac:dyDescent="0.2">
      <c r="A47" s="11">
        <v>39994</v>
      </c>
      <c r="B47">
        <v>25.99</v>
      </c>
      <c r="C47" s="4">
        <f t="shared" si="0"/>
        <v>29.601366742596813</v>
      </c>
      <c r="D47" s="12" t="s">
        <v>162</v>
      </c>
      <c r="E47" s="2">
        <v>87.8</v>
      </c>
      <c r="H47">
        <v>69.3</v>
      </c>
      <c r="I47">
        <f t="shared" si="1"/>
        <v>78.929384965831431</v>
      </c>
      <c r="J47">
        <v>10595</v>
      </c>
    </row>
    <row r="48" spans="1:10" x14ac:dyDescent="0.2">
      <c r="A48" s="11">
        <v>40086</v>
      </c>
      <c r="B48">
        <v>32.42</v>
      </c>
      <c r="C48" s="4">
        <f t="shared" si="0"/>
        <v>36.75736961451247</v>
      </c>
      <c r="D48" s="12" t="s">
        <v>163</v>
      </c>
      <c r="E48" s="2">
        <v>88.2</v>
      </c>
      <c r="H48">
        <v>69.069999999999993</v>
      </c>
      <c r="I48">
        <f t="shared" si="1"/>
        <v>78.310657596371868</v>
      </c>
      <c r="J48">
        <v>18195</v>
      </c>
    </row>
    <row r="49" spans="1:10" x14ac:dyDescent="0.2">
      <c r="A49" s="11">
        <v>40178</v>
      </c>
      <c r="B49">
        <v>33.72</v>
      </c>
      <c r="C49" s="4">
        <f t="shared" si="0"/>
        <v>38.058690744920995</v>
      </c>
      <c r="D49" s="12" t="s">
        <v>164</v>
      </c>
      <c r="E49" s="2">
        <v>88.6</v>
      </c>
      <c r="H49">
        <v>77.930000000000007</v>
      </c>
      <c r="I49">
        <f t="shared" si="1"/>
        <v>87.957110609480821</v>
      </c>
      <c r="J49">
        <v>12590</v>
      </c>
    </row>
    <row r="50" spans="1:10" x14ac:dyDescent="0.2">
      <c r="A50" s="11">
        <v>40268</v>
      </c>
      <c r="B50">
        <v>29.71</v>
      </c>
      <c r="C50" s="4">
        <f t="shared" si="0"/>
        <v>33.344556677890012</v>
      </c>
      <c r="D50" s="12" t="s">
        <v>165</v>
      </c>
      <c r="E50" s="2">
        <v>89.1</v>
      </c>
      <c r="H50">
        <v>82.7</v>
      </c>
      <c r="I50">
        <f t="shared" si="1"/>
        <v>92.817059483726155</v>
      </c>
      <c r="J50">
        <v>18530</v>
      </c>
    </row>
    <row r="51" spans="1:10" x14ac:dyDescent="0.2">
      <c r="A51" s="11">
        <v>40359</v>
      </c>
      <c r="B51">
        <v>45.49</v>
      </c>
      <c r="C51" s="4">
        <f t="shared" si="0"/>
        <v>50.544444444444444</v>
      </c>
      <c r="D51" s="12" t="s">
        <v>166</v>
      </c>
      <c r="E51" s="2">
        <v>90</v>
      </c>
      <c r="H51">
        <v>75.010000000000005</v>
      </c>
      <c r="I51">
        <f t="shared" si="1"/>
        <v>83.344444444444449</v>
      </c>
      <c r="J51">
        <v>16700</v>
      </c>
    </row>
    <row r="52" spans="1:10" x14ac:dyDescent="0.2">
      <c r="A52" s="11">
        <v>40451</v>
      </c>
      <c r="B52">
        <v>47.32</v>
      </c>
      <c r="C52" s="4">
        <f t="shared" si="0"/>
        <v>52.403100775193799</v>
      </c>
      <c r="D52" s="12" t="s">
        <v>167</v>
      </c>
      <c r="E52" s="2">
        <v>90.3</v>
      </c>
      <c r="H52">
        <v>82.31</v>
      </c>
      <c r="I52">
        <f t="shared" si="1"/>
        <v>91.151716500553718</v>
      </c>
      <c r="J52">
        <v>22145</v>
      </c>
    </row>
    <row r="53" spans="1:10" x14ac:dyDescent="0.2">
      <c r="A53" s="11">
        <v>40543</v>
      </c>
      <c r="B53">
        <v>61.07</v>
      </c>
      <c r="C53" s="4">
        <f t="shared" si="0"/>
        <v>67.036223929747536</v>
      </c>
      <c r="D53" s="12" t="s">
        <v>168</v>
      </c>
      <c r="E53" s="2">
        <v>91.1</v>
      </c>
      <c r="H53">
        <v>94.75</v>
      </c>
      <c r="I53">
        <f t="shared" si="1"/>
        <v>104.00658616904501</v>
      </c>
      <c r="J53">
        <v>23810</v>
      </c>
    </row>
    <row r="54" spans="1:10" x14ac:dyDescent="0.2">
      <c r="A54" s="11">
        <v>40633</v>
      </c>
      <c r="B54">
        <v>64.06</v>
      </c>
      <c r="C54" s="4">
        <f t="shared" si="0"/>
        <v>69.479392624728845</v>
      </c>
      <c r="D54" s="12" t="s">
        <v>169</v>
      </c>
      <c r="E54" s="2">
        <v>92.2</v>
      </c>
      <c r="H54">
        <v>117.36</v>
      </c>
      <c r="I54">
        <f t="shared" si="1"/>
        <v>127.28850325379609</v>
      </c>
      <c r="J54">
        <v>19575</v>
      </c>
    </row>
    <row r="55" spans="1:10" x14ac:dyDescent="0.2">
      <c r="A55" s="11">
        <v>40724</v>
      </c>
      <c r="B55">
        <v>57.29</v>
      </c>
      <c r="C55" s="4">
        <f t="shared" si="0"/>
        <v>61.33832976445396</v>
      </c>
      <c r="D55" s="12" t="s">
        <v>170</v>
      </c>
      <c r="E55" s="2">
        <v>93.4</v>
      </c>
      <c r="H55">
        <v>112.48</v>
      </c>
      <c r="I55">
        <f t="shared" si="1"/>
        <v>120.42826552462526</v>
      </c>
      <c r="J55">
        <v>22840</v>
      </c>
    </row>
    <row r="56" spans="1:10" x14ac:dyDescent="0.2">
      <c r="A56" s="11">
        <v>40816</v>
      </c>
      <c r="B56">
        <v>66.5</v>
      </c>
      <c r="C56" s="4">
        <f t="shared" si="0"/>
        <v>70.82002129925452</v>
      </c>
      <c r="D56" s="12" t="s">
        <v>171</v>
      </c>
      <c r="E56" s="2">
        <v>93.9</v>
      </c>
      <c r="H56">
        <v>102.76</v>
      </c>
      <c r="I56">
        <f t="shared" si="1"/>
        <v>109.43556975505857</v>
      </c>
      <c r="J56">
        <v>31540</v>
      </c>
    </row>
    <row r="57" spans="1:10" x14ac:dyDescent="0.2">
      <c r="A57" s="11">
        <v>40907</v>
      </c>
      <c r="B57">
        <v>54.31</v>
      </c>
      <c r="C57" s="4">
        <f t="shared" si="0"/>
        <v>57.34952481520591</v>
      </c>
      <c r="D57" s="12" t="s">
        <v>172</v>
      </c>
      <c r="E57" s="2">
        <v>94.7</v>
      </c>
      <c r="H57">
        <v>107.38</v>
      </c>
      <c r="I57">
        <f t="shared" si="1"/>
        <v>113.389651531151</v>
      </c>
      <c r="J57">
        <v>24880</v>
      </c>
    </row>
    <row r="58" spans="1:10" x14ac:dyDescent="0.2">
      <c r="A58" s="11">
        <v>40998</v>
      </c>
      <c r="B58">
        <v>61.5</v>
      </c>
      <c r="C58" s="4">
        <f t="shared" si="0"/>
        <v>64.668769716088335</v>
      </c>
      <c r="D58" s="12" t="s">
        <v>173</v>
      </c>
      <c r="E58" s="2">
        <v>95.1</v>
      </c>
      <c r="H58">
        <v>122.88</v>
      </c>
      <c r="I58">
        <f t="shared" si="1"/>
        <v>129.21135646687699</v>
      </c>
      <c r="J58">
        <v>29910</v>
      </c>
    </row>
    <row r="59" spans="1:10" x14ac:dyDescent="0.2">
      <c r="A59" s="11">
        <v>41089</v>
      </c>
      <c r="B59">
        <v>55.57</v>
      </c>
      <c r="C59" s="4">
        <f t="shared" si="0"/>
        <v>58.006263048016706</v>
      </c>
      <c r="D59" s="12" t="s">
        <v>174</v>
      </c>
      <c r="E59" s="2">
        <v>95.8</v>
      </c>
      <c r="H59">
        <v>97.8</v>
      </c>
      <c r="I59">
        <f t="shared" si="1"/>
        <v>102.08768267223383</v>
      </c>
      <c r="J59">
        <v>29470</v>
      </c>
    </row>
    <row r="60" spans="1:10" x14ac:dyDescent="0.2">
      <c r="A60" s="11">
        <v>41180</v>
      </c>
      <c r="B60">
        <v>62.07</v>
      </c>
      <c r="C60" s="4">
        <f t="shared" si="0"/>
        <v>64.588969823100939</v>
      </c>
      <c r="D60" s="12" t="s">
        <v>175</v>
      </c>
      <c r="E60" s="2">
        <v>96.1</v>
      </c>
      <c r="H60">
        <v>112.39</v>
      </c>
      <c r="I60">
        <f t="shared" si="1"/>
        <v>116.95109261186265</v>
      </c>
      <c r="J60">
        <v>32259</v>
      </c>
    </row>
    <row r="61" spans="1:10" x14ac:dyDescent="0.2">
      <c r="A61" s="11">
        <v>41274</v>
      </c>
      <c r="B61">
        <v>64.510000000000005</v>
      </c>
      <c r="C61" s="4">
        <f t="shared" si="0"/>
        <v>66.505154639175274</v>
      </c>
      <c r="D61" s="12" t="s">
        <v>176</v>
      </c>
      <c r="E61" s="2">
        <v>97</v>
      </c>
      <c r="H61">
        <v>111.11</v>
      </c>
      <c r="I61">
        <f t="shared" si="1"/>
        <v>114.54639175257732</v>
      </c>
      <c r="J61">
        <v>27275</v>
      </c>
    </row>
    <row r="62" spans="1:10" x14ac:dyDescent="0.2">
      <c r="A62" s="11">
        <v>41362</v>
      </c>
      <c r="B62">
        <v>67.75</v>
      </c>
      <c r="C62" s="4">
        <f t="shared" si="0"/>
        <v>69.558521560574945</v>
      </c>
      <c r="D62" s="12" t="s">
        <v>177</v>
      </c>
      <c r="E62" s="2">
        <v>97.4</v>
      </c>
      <c r="H62">
        <v>110.02</v>
      </c>
      <c r="I62">
        <f t="shared" si="1"/>
        <v>112.95687885010267</v>
      </c>
      <c r="J62">
        <v>24125</v>
      </c>
    </row>
    <row r="63" spans="1:10" x14ac:dyDescent="0.2">
      <c r="A63" s="11">
        <v>41453</v>
      </c>
      <c r="B63">
        <v>65.02</v>
      </c>
      <c r="C63" s="4">
        <f t="shared" si="0"/>
        <v>66.279306829765545</v>
      </c>
      <c r="D63" s="12" t="s">
        <v>178</v>
      </c>
      <c r="E63" s="2">
        <v>98.1</v>
      </c>
      <c r="H63">
        <v>102.16</v>
      </c>
      <c r="I63">
        <f t="shared" si="1"/>
        <v>104.13863404689093</v>
      </c>
      <c r="J63">
        <v>21915</v>
      </c>
    </row>
    <row r="64" spans="1:10" x14ac:dyDescent="0.2">
      <c r="A64" s="11">
        <v>41547</v>
      </c>
      <c r="B64">
        <v>67.83</v>
      </c>
      <c r="C64" s="4">
        <f t="shared" si="0"/>
        <v>68.932926829268283</v>
      </c>
      <c r="D64" s="12" t="s">
        <v>179</v>
      </c>
      <c r="E64" s="2">
        <v>98.4</v>
      </c>
      <c r="H64">
        <v>108.37</v>
      </c>
      <c r="I64">
        <f t="shared" si="1"/>
        <v>110.1321138211382</v>
      </c>
      <c r="J64">
        <v>24815</v>
      </c>
    </row>
    <row r="65" spans="1:10" x14ac:dyDescent="0.2">
      <c r="A65" s="11">
        <v>41639</v>
      </c>
      <c r="B65">
        <v>68.91</v>
      </c>
      <c r="C65" s="4">
        <f t="shared" si="0"/>
        <v>69.676440849342768</v>
      </c>
      <c r="D65" s="12" t="s">
        <v>180</v>
      </c>
      <c r="E65" s="2">
        <v>98.9</v>
      </c>
      <c r="H65">
        <v>110.8</v>
      </c>
      <c r="I65">
        <f t="shared" si="1"/>
        <v>112.03235591506572</v>
      </c>
      <c r="J65">
        <v>29590</v>
      </c>
    </row>
    <row r="66" spans="1:10" x14ac:dyDescent="0.2">
      <c r="A66" s="11">
        <v>41729</v>
      </c>
      <c r="B66">
        <v>51.27</v>
      </c>
      <c r="C66" s="4">
        <f t="shared" si="0"/>
        <v>51.787878787878789</v>
      </c>
      <c r="D66" s="12" t="s">
        <v>181</v>
      </c>
      <c r="E66" s="2">
        <v>99</v>
      </c>
      <c r="H66">
        <v>107.76</v>
      </c>
      <c r="I66">
        <f t="shared" si="1"/>
        <v>108.84848484848484</v>
      </c>
      <c r="J66">
        <v>25185</v>
      </c>
    </row>
    <row r="67" spans="1:10" x14ac:dyDescent="0.2">
      <c r="A67" s="11">
        <v>41820</v>
      </c>
      <c r="B67">
        <v>39.6</v>
      </c>
      <c r="C67" s="4">
        <f t="shared" ref="C67:C97" si="2">B67*100/E67</f>
        <v>39.719157472417251</v>
      </c>
      <c r="D67" s="12" t="s">
        <v>182</v>
      </c>
      <c r="E67" s="2">
        <v>99.7</v>
      </c>
      <c r="H67">
        <v>112.36</v>
      </c>
      <c r="I67">
        <f t="shared" ref="I67:I97" si="3">H67*100/E67</f>
        <v>112.69809428284854</v>
      </c>
      <c r="J67">
        <v>30490</v>
      </c>
    </row>
    <row r="68" spans="1:10" x14ac:dyDescent="0.2">
      <c r="A68" s="11">
        <v>41912</v>
      </c>
      <c r="B68">
        <v>55.79</v>
      </c>
      <c r="C68" s="4">
        <f t="shared" si="2"/>
        <v>55.901803607214433</v>
      </c>
      <c r="D68" s="12" t="s">
        <v>183</v>
      </c>
      <c r="E68" s="2">
        <v>99.8</v>
      </c>
      <c r="H68">
        <v>94.67</v>
      </c>
      <c r="I68">
        <f t="shared" si="3"/>
        <v>94.859719438877761</v>
      </c>
      <c r="J68">
        <v>42010</v>
      </c>
    </row>
    <row r="69" spans="1:10" x14ac:dyDescent="0.2">
      <c r="A69" s="11">
        <v>42004</v>
      </c>
      <c r="B69">
        <v>49.81</v>
      </c>
      <c r="C69" s="4">
        <f t="shared" si="2"/>
        <v>49.81</v>
      </c>
      <c r="D69" s="12" t="s">
        <v>184</v>
      </c>
      <c r="E69" s="2">
        <v>100</v>
      </c>
      <c r="H69">
        <v>57.33</v>
      </c>
      <c r="I69">
        <f t="shared" si="3"/>
        <v>57.33</v>
      </c>
      <c r="J69">
        <v>51385</v>
      </c>
    </row>
    <row r="70" spans="1:10" x14ac:dyDescent="0.2">
      <c r="A70" s="11">
        <v>42094</v>
      </c>
      <c r="B70">
        <v>45.89</v>
      </c>
      <c r="C70" s="4">
        <f t="shared" si="2"/>
        <v>46.16700201207243</v>
      </c>
      <c r="D70" s="12" t="s">
        <v>185</v>
      </c>
      <c r="E70" s="2">
        <v>99.4</v>
      </c>
      <c r="H70">
        <v>55.11</v>
      </c>
      <c r="I70">
        <f t="shared" si="3"/>
        <v>55.442655935613679</v>
      </c>
      <c r="J70">
        <v>31400</v>
      </c>
    </row>
    <row r="71" spans="1:10" x14ac:dyDescent="0.2">
      <c r="A71" s="11">
        <v>42185</v>
      </c>
      <c r="B71">
        <v>42.13</v>
      </c>
      <c r="C71" s="4">
        <f t="shared" si="2"/>
        <v>42.13</v>
      </c>
      <c r="D71" s="12" t="s">
        <v>186</v>
      </c>
      <c r="E71" s="2">
        <v>100</v>
      </c>
      <c r="H71">
        <v>63.59</v>
      </c>
      <c r="I71">
        <f t="shared" si="3"/>
        <v>63.59</v>
      </c>
      <c r="J71">
        <v>41010</v>
      </c>
    </row>
    <row r="72" spans="1:10" x14ac:dyDescent="0.2">
      <c r="A72" s="11">
        <v>42277</v>
      </c>
      <c r="B72">
        <v>41.7</v>
      </c>
      <c r="C72" s="4">
        <f t="shared" si="2"/>
        <v>41.616766467065865</v>
      </c>
      <c r="D72" s="12" t="s">
        <v>187</v>
      </c>
      <c r="E72" s="2">
        <v>100.2</v>
      </c>
      <c r="H72">
        <v>48.37</v>
      </c>
      <c r="I72">
        <f t="shared" si="3"/>
        <v>48.273453093812371</v>
      </c>
      <c r="J72">
        <v>56285</v>
      </c>
    </row>
    <row r="73" spans="1:10" x14ac:dyDescent="0.2">
      <c r="A73" s="11">
        <v>42369</v>
      </c>
      <c r="B73">
        <v>33.130000000000003</v>
      </c>
      <c r="C73" s="4">
        <f t="shared" si="2"/>
        <v>32.998007968127496</v>
      </c>
      <c r="D73" s="12" t="s">
        <v>188</v>
      </c>
      <c r="E73" s="2">
        <v>100.4</v>
      </c>
      <c r="H73">
        <v>37.28</v>
      </c>
      <c r="I73">
        <f t="shared" si="3"/>
        <v>37.131474103585653</v>
      </c>
      <c r="J73">
        <v>53685</v>
      </c>
    </row>
    <row r="74" spans="1:10" x14ac:dyDescent="0.2">
      <c r="A74" s="11">
        <v>42460</v>
      </c>
      <c r="B74">
        <v>28.02</v>
      </c>
      <c r="C74" s="4">
        <f t="shared" si="2"/>
        <v>27.992007992007995</v>
      </c>
      <c r="D74" s="12" t="s">
        <v>189</v>
      </c>
      <c r="E74" s="2">
        <v>100.1</v>
      </c>
      <c r="H74">
        <v>39.6</v>
      </c>
      <c r="I74">
        <f t="shared" si="3"/>
        <v>39.560439560439562</v>
      </c>
      <c r="J74">
        <v>46380</v>
      </c>
    </row>
    <row r="75" spans="1:10" x14ac:dyDescent="0.2">
      <c r="A75" s="11">
        <v>42551</v>
      </c>
      <c r="B75">
        <v>34.71</v>
      </c>
      <c r="C75" s="4">
        <f t="shared" si="2"/>
        <v>34.43452380952381</v>
      </c>
      <c r="D75" s="12" t="s">
        <v>190</v>
      </c>
      <c r="E75" s="2">
        <v>100.8</v>
      </c>
      <c r="H75">
        <v>49.68</v>
      </c>
      <c r="I75">
        <f t="shared" si="3"/>
        <v>49.285714285714285</v>
      </c>
      <c r="J75">
        <v>47928</v>
      </c>
    </row>
    <row r="76" spans="1:10" x14ac:dyDescent="0.2">
      <c r="A76" s="11">
        <v>42643</v>
      </c>
      <c r="B76">
        <v>41</v>
      </c>
      <c r="C76" s="4">
        <f t="shared" si="2"/>
        <v>40.51383399209486</v>
      </c>
      <c r="D76" s="12" t="s">
        <v>191</v>
      </c>
      <c r="E76" s="2">
        <v>101.2</v>
      </c>
      <c r="H76">
        <v>49.06</v>
      </c>
      <c r="I76">
        <f t="shared" si="3"/>
        <v>48.478260869565219</v>
      </c>
      <c r="J76">
        <v>49850</v>
      </c>
    </row>
    <row r="77" spans="1:10" x14ac:dyDescent="0.2">
      <c r="A77" s="11">
        <v>42734</v>
      </c>
      <c r="B77">
        <v>53.63</v>
      </c>
      <c r="C77" s="4">
        <f t="shared" si="2"/>
        <v>52.630029440628064</v>
      </c>
      <c r="D77" s="12" t="s">
        <v>192</v>
      </c>
      <c r="E77" s="2">
        <v>101.9</v>
      </c>
      <c r="H77">
        <v>56.82</v>
      </c>
      <c r="I77">
        <f t="shared" si="3"/>
        <v>55.760549558390579</v>
      </c>
      <c r="J77">
        <v>48935</v>
      </c>
    </row>
    <row r="78" spans="1:10" x14ac:dyDescent="0.2">
      <c r="A78" s="11">
        <v>42825</v>
      </c>
      <c r="B78">
        <v>39.65</v>
      </c>
      <c r="C78" s="4">
        <f t="shared" si="2"/>
        <v>38.758553274682306</v>
      </c>
      <c r="D78" s="12" t="s">
        <v>193</v>
      </c>
      <c r="E78" s="2">
        <v>102.3</v>
      </c>
      <c r="H78">
        <v>52.83</v>
      </c>
      <c r="I78">
        <f t="shared" si="3"/>
        <v>51.642228739002931</v>
      </c>
      <c r="J78">
        <v>51787</v>
      </c>
    </row>
    <row r="79" spans="1:10" x14ac:dyDescent="0.2">
      <c r="A79" s="11">
        <v>42916</v>
      </c>
      <c r="B79">
        <v>36.200000000000003</v>
      </c>
      <c r="C79" s="4">
        <f t="shared" si="2"/>
        <v>35.009671179883945</v>
      </c>
      <c r="D79" s="12" t="s">
        <v>194</v>
      </c>
      <c r="E79" s="2">
        <v>103.4</v>
      </c>
      <c r="H79">
        <v>47.92</v>
      </c>
      <c r="I79">
        <f t="shared" si="3"/>
        <v>46.34429400386847</v>
      </c>
      <c r="J79">
        <v>68726</v>
      </c>
    </row>
    <row r="80" spans="1:10" x14ac:dyDescent="0.2">
      <c r="A80" s="11">
        <v>43007</v>
      </c>
      <c r="B80">
        <v>47.32</v>
      </c>
      <c r="C80" s="4">
        <f t="shared" si="2"/>
        <v>45.543792107795959</v>
      </c>
      <c r="D80" s="12" t="s">
        <v>195</v>
      </c>
      <c r="E80" s="2">
        <v>103.9</v>
      </c>
      <c r="H80">
        <v>57.54</v>
      </c>
      <c r="I80">
        <f t="shared" si="3"/>
        <v>55.380173243503364</v>
      </c>
      <c r="J80">
        <v>48680</v>
      </c>
    </row>
    <row r="81" spans="1:10" x14ac:dyDescent="0.2">
      <c r="A81" s="11">
        <v>43098</v>
      </c>
      <c r="B81">
        <v>56.43</v>
      </c>
      <c r="C81" s="4">
        <f t="shared" si="2"/>
        <v>53.896848137535812</v>
      </c>
      <c r="D81" s="12" t="s">
        <v>196</v>
      </c>
      <c r="E81" s="2">
        <v>104.7</v>
      </c>
      <c r="H81">
        <v>66.87</v>
      </c>
      <c r="I81">
        <f t="shared" si="3"/>
        <v>63.868194842406872</v>
      </c>
      <c r="J81">
        <v>50264</v>
      </c>
    </row>
    <row r="82" spans="1:10" x14ac:dyDescent="0.2">
      <c r="A82" s="11">
        <v>43189</v>
      </c>
      <c r="B82">
        <v>47.36</v>
      </c>
      <c r="C82" s="4">
        <f t="shared" si="2"/>
        <v>45.190839694656489</v>
      </c>
      <c r="D82" s="12" t="s">
        <v>197</v>
      </c>
      <c r="E82" s="2">
        <v>104.8</v>
      </c>
      <c r="H82">
        <v>70.27</v>
      </c>
      <c r="I82">
        <f t="shared" si="3"/>
        <v>67.051526717557252</v>
      </c>
      <c r="J82">
        <v>35365</v>
      </c>
    </row>
    <row r="83" spans="1:10" x14ac:dyDescent="0.2">
      <c r="A83" s="11">
        <v>43280</v>
      </c>
      <c r="B83">
        <v>55.24</v>
      </c>
      <c r="C83" s="4">
        <f t="shared" si="2"/>
        <v>52.211720226843099</v>
      </c>
      <c r="D83" s="12" t="s">
        <v>198</v>
      </c>
      <c r="E83" s="2">
        <v>105.8</v>
      </c>
      <c r="H83">
        <v>79.44</v>
      </c>
      <c r="I83">
        <f t="shared" si="3"/>
        <v>75.085066162570897</v>
      </c>
      <c r="J83">
        <v>50394</v>
      </c>
    </row>
    <row r="84" spans="1:10" x14ac:dyDescent="0.2">
      <c r="A84" s="11">
        <v>43371</v>
      </c>
      <c r="B84">
        <v>75.06</v>
      </c>
      <c r="C84" s="4">
        <f t="shared" si="2"/>
        <v>70.611476952022585</v>
      </c>
      <c r="D84" s="12" t="s">
        <v>199</v>
      </c>
      <c r="E84" s="2">
        <v>106.3</v>
      </c>
      <c r="H84">
        <v>82.72</v>
      </c>
      <c r="I84">
        <f t="shared" si="3"/>
        <v>77.81749764816557</v>
      </c>
      <c r="J84">
        <v>58325</v>
      </c>
    </row>
    <row r="85" spans="1:10" x14ac:dyDescent="0.2">
      <c r="A85" s="11">
        <v>43465</v>
      </c>
      <c r="B85">
        <v>61.07</v>
      </c>
      <c r="C85" s="4">
        <f t="shared" si="2"/>
        <v>57.128157156220766</v>
      </c>
      <c r="D85" s="12" t="s">
        <v>200</v>
      </c>
      <c r="E85" s="2">
        <v>106.9</v>
      </c>
      <c r="H85">
        <v>53.8</v>
      </c>
      <c r="I85">
        <f t="shared" si="3"/>
        <v>50.32740879326473</v>
      </c>
      <c r="J85">
        <v>55243</v>
      </c>
    </row>
    <row r="86" spans="1:10" x14ac:dyDescent="0.2">
      <c r="A86" s="11">
        <v>43553</v>
      </c>
      <c r="B86">
        <v>34.61</v>
      </c>
      <c r="C86" s="4">
        <f t="shared" si="2"/>
        <v>32.436738519212746</v>
      </c>
      <c r="D86" s="12" t="s">
        <v>201</v>
      </c>
      <c r="E86" s="2">
        <v>106.7</v>
      </c>
      <c r="H86">
        <v>68.39</v>
      </c>
      <c r="I86">
        <f t="shared" si="3"/>
        <v>64.095595126522966</v>
      </c>
      <c r="J86">
        <v>70131</v>
      </c>
    </row>
    <row r="87" spans="1:10" x14ac:dyDescent="0.2">
      <c r="A87" s="11">
        <v>43644</v>
      </c>
      <c r="B87">
        <v>25.65</v>
      </c>
      <c r="C87" s="4">
        <f t="shared" si="2"/>
        <v>23.794063079777366</v>
      </c>
      <c r="D87" s="12" t="s">
        <v>202</v>
      </c>
      <c r="E87" s="2">
        <v>107.8</v>
      </c>
      <c r="H87">
        <v>66.55</v>
      </c>
      <c r="I87">
        <f t="shared" si="3"/>
        <v>61.734693877551024</v>
      </c>
      <c r="J87">
        <v>54235</v>
      </c>
    </row>
    <row r="88" spans="1:10" x14ac:dyDescent="0.2">
      <c r="A88" s="11">
        <v>43738</v>
      </c>
      <c r="B88">
        <v>43.18</v>
      </c>
      <c r="C88" s="4">
        <f t="shared" si="2"/>
        <v>39.907578558225509</v>
      </c>
      <c r="D88" s="12" t="s">
        <v>203</v>
      </c>
      <c r="E88" s="2">
        <v>108.2</v>
      </c>
      <c r="H88">
        <v>60.78</v>
      </c>
      <c r="I88">
        <f t="shared" si="3"/>
        <v>56.173752310536045</v>
      </c>
      <c r="J88">
        <v>101360</v>
      </c>
    </row>
    <row r="89" spans="1:10" x14ac:dyDescent="0.2">
      <c r="A89" s="11">
        <v>43830</v>
      </c>
      <c r="B89">
        <v>31.07</v>
      </c>
      <c r="C89" s="4">
        <f t="shared" si="2"/>
        <v>28.662361623616235</v>
      </c>
      <c r="D89" s="12" t="s">
        <v>204</v>
      </c>
      <c r="E89" s="2">
        <v>108.4</v>
      </c>
      <c r="H89">
        <v>66</v>
      </c>
      <c r="I89">
        <f t="shared" si="3"/>
        <v>60.88560885608856</v>
      </c>
      <c r="J89">
        <v>71225</v>
      </c>
    </row>
    <row r="90" spans="1:10" x14ac:dyDescent="0.2">
      <c r="A90" s="11">
        <v>43921</v>
      </c>
      <c r="B90">
        <v>16.329999999999998</v>
      </c>
      <c r="C90" s="4">
        <f t="shared" si="2"/>
        <v>15.05069124423963</v>
      </c>
      <c r="D90" s="12" t="s">
        <v>205</v>
      </c>
      <c r="E90" s="2">
        <v>108.5</v>
      </c>
      <c r="H90">
        <v>22.74</v>
      </c>
      <c r="I90">
        <f t="shared" si="3"/>
        <v>20.958525345622121</v>
      </c>
      <c r="J90">
        <v>55435</v>
      </c>
    </row>
    <row r="91" spans="1:10" x14ac:dyDescent="0.2">
      <c r="A91" s="11">
        <v>44012</v>
      </c>
      <c r="B91">
        <v>16.22</v>
      </c>
      <c r="C91" s="4">
        <f t="shared" si="2"/>
        <v>14.921803127874885</v>
      </c>
      <c r="D91" s="12" t="s">
        <v>206</v>
      </c>
      <c r="E91" s="2">
        <v>108.7</v>
      </c>
      <c r="H91">
        <v>41.15</v>
      </c>
      <c r="I91">
        <f t="shared" si="3"/>
        <v>37.856485740570378</v>
      </c>
      <c r="J91">
        <v>47542</v>
      </c>
    </row>
    <row r="92" spans="1:10" x14ac:dyDescent="0.2">
      <c r="A92" s="11">
        <v>44104</v>
      </c>
      <c r="B92">
        <v>37</v>
      </c>
      <c r="C92" s="4">
        <f t="shared" si="2"/>
        <v>33.913840513290559</v>
      </c>
      <c r="D92" s="12" t="s">
        <v>207</v>
      </c>
      <c r="E92" s="2">
        <v>109.1</v>
      </c>
      <c r="H92">
        <v>40.950000000000003</v>
      </c>
      <c r="I92">
        <f t="shared" si="3"/>
        <v>37.534372135655367</v>
      </c>
      <c r="J92">
        <v>63025</v>
      </c>
    </row>
    <row r="93" spans="1:10" x14ac:dyDescent="0.2">
      <c r="A93" s="11">
        <v>44196</v>
      </c>
      <c r="B93">
        <v>56.4</v>
      </c>
      <c r="C93" s="4">
        <f t="shared" si="2"/>
        <v>51.601097895699908</v>
      </c>
      <c r="D93" s="12" t="s">
        <v>208</v>
      </c>
      <c r="E93" s="2">
        <v>109.3</v>
      </c>
      <c r="H93">
        <v>51.8</v>
      </c>
      <c r="I93">
        <f t="shared" si="3"/>
        <v>47.392497712717294</v>
      </c>
      <c r="J93">
        <v>75583</v>
      </c>
    </row>
    <row r="94" spans="1:10" x14ac:dyDescent="0.2">
      <c r="A94" s="11">
        <v>44286</v>
      </c>
      <c r="B94">
        <v>46.8</v>
      </c>
      <c r="C94" s="4">
        <f t="shared" si="2"/>
        <v>42.739726027397261</v>
      </c>
      <c r="D94" s="12" t="s">
        <v>209</v>
      </c>
      <c r="E94" s="2">
        <v>109.5</v>
      </c>
      <c r="H94">
        <v>63.54</v>
      </c>
      <c r="I94">
        <f t="shared" si="3"/>
        <v>58.027397260273972</v>
      </c>
      <c r="J94">
        <v>44325</v>
      </c>
    </row>
    <row r="95" spans="1:10" x14ac:dyDescent="0.2">
      <c r="A95" s="11">
        <v>44377</v>
      </c>
      <c r="B95">
        <v>85.87</v>
      </c>
      <c r="C95" s="4">
        <f t="shared" si="2"/>
        <v>77.430117222723169</v>
      </c>
      <c r="D95" s="12" t="s">
        <v>210</v>
      </c>
      <c r="E95" s="2">
        <v>110.9</v>
      </c>
      <c r="H95">
        <v>75.13</v>
      </c>
      <c r="I95">
        <f t="shared" si="3"/>
        <v>67.745716862037867</v>
      </c>
      <c r="J95">
        <v>35409</v>
      </c>
    </row>
    <row r="96" spans="1:10" x14ac:dyDescent="0.2">
      <c r="A96" s="11">
        <v>44469</v>
      </c>
      <c r="B96">
        <v>251.18</v>
      </c>
      <c r="C96" s="4">
        <f t="shared" si="2"/>
        <v>224.26785714285714</v>
      </c>
      <c r="D96" s="12" t="s">
        <v>211</v>
      </c>
      <c r="E96" s="2">
        <v>112</v>
      </c>
      <c r="H96">
        <v>78.52</v>
      </c>
      <c r="I96">
        <f t="shared" si="3"/>
        <v>70.107142857142861</v>
      </c>
      <c r="J96">
        <v>51091</v>
      </c>
    </row>
    <row r="97" spans="1:10" x14ac:dyDescent="0.2">
      <c r="A97" s="11">
        <v>44561</v>
      </c>
      <c r="B97">
        <v>170.64</v>
      </c>
      <c r="C97" s="4">
        <f t="shared" si="2"/>
        <v>149.55302366345313</v>
      </c>
      <c r="D97" s="12" t="s">
        <v>212</v>
      </c>
      <c r="E97" s="2">
        <v>114.1</v>
      </c>
      <c r="H97">
        <v>77.78</v>
      </c>
      <c r="I97">
        <f t="shared" si="3"/>
        <v>68.168273444347065</v>
      </c>
      <c r="J97">
        <v>45135</v>
      </c>
    </row>
    <row r="98" spans="1:10" x14ac:dyDescent="0.2">
      <c r="A98" s="1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6804-FDC1-514A-9BF8-53F3ADCB6B58}">
  <dimension ref="A1:E61"/>
  <sheetViews>
    <sheetView workbookViewId="0">
      <selection activeCell="G13" sqref="G13"/>
    </sheetView>
  </sheetViews>
  <sheetFormatPr baseColWidth="10" defaultRowHeight="16" x14ac:dyDescent="0.2"/>
  <cols>
    <col min="2" max="2" width="18.6640625" customWidth="1"/>
    <col min="3" max="3" width="18.1640625" customWidth="1"/>
    <col min="4" max="4" width="21" customWidth="1"/>
  </cols>
  <sheetData>
    <row r="1" spans="1:4" x14ac:dyDescent="0.2">
      <c r="A1" t="s">
        <v>219</v>
      </c>
      <c r="B1" t="s">
        <v>220</v>
      </c>
      <c r="C1" t="s">
        <v>221</v>
      </c>
      <c r="D1" t="s">
        <v>222</v>
      </c>
    </row>
    <row r="2" spans="1:4" x14ac:dyDescent="0.2">
      <c r="A2" s="13"/>
    </row>
    <row r="3" spans="1:4" x14ac:dyDescent="0.2">
      <c r="A3" s="13">
        <v>39326</v>
      </c>
      <c r="B3">
        <v>21.68</v>
      </c>
      <c r="C3">
        <f>B3*eur_gbpratz!B2</f>
        <v>15.115296000000001</v>
      </c>
      <c r="D3">
        <f>C3</f>
        <v>15.115296000000001</v>
      </c>
    </row>
    <row r="4" spans="1:4" x14ac:dyDescent="0.2">
      <c r="A4" s="13">
        <v>39417</v>
      </c>
      <c r="B4">
        <v>22.41</v>
      </c>
      <c r="C4">
        <f>B4*eur_gbpratz!B3</f>
        <v>16.473590999999999</v>
      </c>
      <c r="D4">
        <f t="shared" ref="D4:D24" si="0">C4</f>
        <v>16.473590999999999</v>
      </c>
    </row>
    <row r="5" spans="1:4" x14ac:dyDescent="0.2">
      <c r="A5" s="13">
        <v>39508</v>
      </c>
      <c r="B5">
        <v>22.27</v>
      </c>
      <c r="C5">
        <f>B5*eur_gbpratz!B4</f>
        <v>17.715785</v>
      </c>
      <c r="D5">
        <f t="shared" si="0"/>
        <v>17.715785</v>
      </c>
    </row>
    <row r="6" spans="1:4" x14ac:dyDescent="0.2">
      <c r="A6" s="13">
        <v>39600</v>
      </c>
      <c r="B6">
        <v>28.77</v>
      </c>
      <c r="C6">
        <f>B6*eur_gbpratz!B5</f>
        <v>22.742684999999998</v>
      </c>
      <c r="D6">
        <f t="shared" si="0"/>
        <v>22.742684999999998</v>
      </c>
    </row>
    <row r="7" spans="1:4" x14ac:dyDescent="0.2">
      <c r="A7" s="13">
        <v>39692</v>
      </c>
      <c r="B7">
        <v>22.35</v>
      </c>
      <c r="C7">
        <f>B7*eur_gbpratz!B6</f>
        <v>17.698965000000001</v>
      </c>
      <c r="D7">
        <f t="shared" si="0"/>
        <v>17.698965000000001</v>
      </c>
    </row>
    <row r="8" spans="1:4" x14ac:dyDescent="0.2">
      <c r="A8" s="13">
        <v>39783</v>
      </c>
      <c r="B8">
        <v>15.45</v>
      </c>
      <c r="C8">
        <f>B8*eur_gbpratz!B7</f>
        <v>14.765564999999999</v>
      </c>
      <c r="D8">
        <f t="shared" si="0"/>
        <v>14.765564999999999</v>
      </c>
    </row>
    <row r="9" spans="1:4" x14ac:dyDescent="0.2">
      <c r="A9" s="13">
        <v>39873</v>
      </c>
      <c r="B9">
        <v>11.45</v>
      </c>
      <c r="C9">
        <f>B9*eur_gbpratz!B8</f>
        <v>10.592395</v>
      </c>
      <c r="D9">
        <f t="shared" si="0"/>
        <v>10.592395</v>
      </c>
    </row>
    <row r="10" spans="1:4" x14ac:dyDescent="0.2">
      <c r="A10" s="13">
        <v>39965</v>
      </c>
      <c r="B10">
        <v>12.5</v>
      </c>
      <c r="C10">
        <f>B10*eur_gbpratz!B9</f>
        <v>10.651249999999999</v>
      </c>
      <c r="D10">
        <f t="shared" si="0"/>
        <v>10.651249999999999</v>
      </c>
    </row>
    <row r="11" spans="1:4" x14ac:dyDescent="0.2">
      <c r="A11" s="13">
        <v>40057</v>
      </c>
      <c r="B11">
        <v>13.36</v>
      </c>
      <c r="C11">
        <f>B11*eur_gbpratz!B10</f>
        <v>12.215047999999999</v>
      </c>
      <c r="D11">
        <f t="shared" si="0"/>
        <v>12.215047999999999</v>
      </c>
    </row>
    <row r="12" spans="1:4" x14ac:dyDescent="0.2">
      <c r="A12" s="13">
        <v>40148</v>
      </c>
      <c r="B12">
        <v>12.31</v>
      </c>
      <c r="C12">
        <f>B12*eur_gbpratz!B11</f>
        <v>10.909122</v>
      </c>
      <c r="D12">
        <f t="shared" si="0"/>
        <v>10.909122</v>
      </c>
    </row>
    <row r="13" spans="1:4" x14ac:dyDescent="0.2">
      <c r="A13" s="13">
        <v>40238</v>
      </c>
      <c r="B13">
        <v>12.82</v>
      </c>
      <c r="C13">
        <f>B13*eur_gbpratz!B12</f>
        <v>11.409800000000001</v>
      </c>
      <c r="D13">
        <f t="shared" si="0"/>
        <v>11.409800000000001</v>
      </c>
    </row>
    <row r="14" spans="1:4" x14ac:dyDescent="0.2">
      <c r="A14" s="13">
        <v>40330</v>
      </c>
      <c r="B14">
        <v>15.19</v>
      </c>
      <c r="C14">
        <f>B14*eur_gbpratz!B13</f>
        <v>12.433014999999999</v>
      </c>
      <c r="D14">
        <f t="shared" si="0"/>
        <v>12.433014999999999</v>
      </c>
    </row>
    <row r="15" spans="1:4" x14ac:dyDescent="0.2">
      <c r="A15" s="13">
        <v>40422</v>
      </c>
      <c r="B15">
        <v>15.41</v>
      </c>
      <c r="C15">
        <f>B15*eur_gbpratz!B14</f>
        <v>13.371257</v>
      </c>
      <c r="D15">
        <f t="shared" si="0"/>
        <v>13.371257</v>
      </c>
    </row>
    <row r="16" spans="1:4" x14ac:dyDescent="0.2">
      <c r="A16" s="13">
        <v>40513</v>
      </c>
      <c r="B16">
        <v>14.02</v>
      </c>
      <c r="C16">
        <f>B16*eur_gbpratz!B15</f>
        <v>12.02215</v>
      </c>
      <c r="D16">
        <f t="shared" si="0"/>
        <v>12.02215</v>
      </c>
    </row>
    <row r="17" spans="1:5" x14ac:dyDescent="0.2">
      <c r="A17" s="13">
        <v>40603</v>
      </c>
      <c r="B17">
        <v>16.88</v>
      </c>
      <c r="C17">
        <f>B17*eur_gbpratz!B16</f>
        <v>14.910103999999999</v>
      </c>
      <c r="D17">
        <f t="shared" si="0"/>
        <v>14.910103999999999</v>
      </c>
    </row>
    <row r="18" spans="1:5" x14ac:dyDescent="0.2">
      <c r="A18" s="13">
        <v>40695</v>
      </c>
      <c r="B18">
        <v>13.36</v>
      </c>
      <c r="C18">
        <f>B18*eur_gbpratz!B17</f>
        <v>12.073431999999999</v>
      </c>
      <c r="D18">
        <f t="shared" si="0"/>
        <v>12.073431999999999</v>
      </c>
    </row>
    <row r="19" spans="1:5" x14ac:dyDescent="0.2">
      <c r="A19" s="13">
        <v>40787</v>
      </c>
      <c r="B19">
        <v>10.66</v>
      </c>
      <c r="C19">
        <f>B19*eur_gbpratz!B18</f>
        <v>9.1537420000000012</v>
      </c>
      <c r="D19">
        <f t="shared" si="0"/>
        <v>9.1537420000000012</v>
      </c>
    </row>
    <row r="20" spans="1:5" x14ac:dyDescent="0.2">
      <c r="A20" s="13">
        <v>40878</v>
      </c>
      <c r="B20">
        <v>6.97</v>
      </c>
      <c r="C20">
        <f>B20*eur_gbpratz!B19</f>
        <v>5.8046159999999993</v>
      </c>
      <c r="D20">
        <f t="shared" si="0"/>
        <v>5.8046159999999993</v>
      </c>
    </row>
    <row r="21" spans="1:5" x14ac:dyDescent="0.2">
      <c r="A21" s="13">
        <v>40969</v>
      </c>
      <c r="B21">
        <v>6.98</v>
      </c>
      <c r="C21">
        <f>B21*eur_gbpratz!B20</f>
        <v>5.8150380000000004</v>
      </c>
      <c r="D21">
        <f t="shared" si="0"/>
        <v>5.8150380000000004</v>
      </c>
    </row>
    <row r="22" spans="1:5" x14ac:dyDescent="0.2">
      <c r="A22" s="13">
        <v>41061</v>
      </c>
      <c r="B22">
        <v>8.1999999999999993</v>
      </c>
      <c r="C22">
        <f>B22*eur_gbpratz!B21</f>
        <v>6.6059199999999993</v>
      </c>
      <c r="D22">
        <f t="shared" si="0"/>
        <v>6.6059199999999993</v>
      </c>
    </row>
    <row r="23" spans="1:5" x14ac:dyDescent="0.2">
      <c r="A23" s="13">
        <v>41153</v>
      </c>
      <c r="B23">
        <v>7.93</v>
      </c>
      <c r="C23">
        <f>B23*eur_gbpratz!B22</f>
        <v>6.3043500000000003</v>
      </c>
      <c r="D23">
        <f t="shared" si="0"/>
        <v>6.3043500000000003</v>
      </c>
    </row>
    <row r="24" spans="1:5" x14ac:dyDescent="0.2">
      <c r="A24" s="13">
        <v>41244</v>
      </c>
      <c r="B24">
        <v>6.45</v>
      </c>
      <c r="C24">
        <f>B24*eur_gbpratz!B23</f>
        <v>5.2419149999999997</v>
      </c>
      <c r="D24">
        <f t="shared" si="0"/>
        <v>5.2419149999999997</v>
      </c>
    </row>
    <row r="25" spans="1:5" x14ac:dyDescent="0.2">
      <c r="A25" s="13">
        <v>41334</v>
      </c>
      <c r="B25">
        <v>4.74</v>
      </c>
      <c r="C25">
        <f>B25*eur_gbpratz!B24</f>
        <v>3.9943980000000003</v>
      </c>
      <c r="D25">
        <f>C25+9.55</f>
        <v>13.544398000000001</v>
      </c>
      <c r="E25" t="s">
        <v>223</v>
      </c>
    </row>
    <row r="26" spans="1:5" x14ac:dyDescent="0.2">
      <c r="A26" s="13">
        <v>41426</v>
      </c>
      <c r="B26">
        <v>4.18</v>
      </c>
      <c r="C26">
        <f>B26*eur_gbpratz!B25</f>
        <v>3.5738999999999996</v>
      </c>
      <c r="D26">
        <f t="shared" ref="D26:D32" si="1">C26+9.55</f>
        <v>13.123900000000001</v>
      </c>
    </row>
    <row r="27" spans="1:5" x14ac:dyDescent="0.2">
      <c r="A27" s="13">
        <v>41518</v>
      </c>
      <c r="B27">
        <v>5.0199999999999996</v>
      </c>
      <c r="C27">
        <f>B27*eur_gbpratz!B26</f>
        <v>4.19421</v>
      </c>
      <c r="D27">
        <f t="shared" si="1"/>
        <v>13.744210000000001</v>
      </c>
    </row>
    <row r="28" spans="1:5" x14ac:dyDescent="0.2">
      <c r="A28" s="13">
        <v>41609</v>
      </c>
      <c r="B28">
        <v>4.83</v>
      </c>
      <c r="C28">
        <f>B28*eur_gbpratz!B27</f>
        <v>4.0088999999999997</v>
      </c>
      <c r="D28">
        <f t="shared" si="1"/>
        <v>13.558900000000001</v>
      </c>
    </row>
    <row r="29" spans="1:5" x14ac:dyDescent="0.2">
      <c r="A29" s="13">
        <v>41699</v>
      </c>
      <c r="B29">
        <v>4.6399999999999997</v>
      </c>
      <c r="C29">
        <f>B29*eur_gbpratz!B28</f>
        <v>3.8340320000000001</v>
      </c>
      <c r="D29">
        <f t="shared" si="1"/>
        <v>13.384032000000001</v>
      </c>
    </row>
    <row r="30" spans="1:5" x14ac:dyDescent="0.2">
      <c r="A30" s="13">
        <v>41791</v>
      </c>
      <c r="B30">
        <v>5.81</v>
      </c>
      <c r="C30">
        <f>B30*eur_gbpratz!B29</f>
        <v>4.649743</v>
      </c>
      <c r="D30">
        <f t="shared" si="1"/>
        <v>14.199743000000002</v>
      </c>
    </row>
    <row r="31" spans="1:5" x14ac:dyDescent="0.2">
      <c r="A31" s="13">
        <v>41883</v>
      </c>
      <c r="B31">
        <v>5.82</v>
      </c>
      <c r="C31">
        <f>B31*eur_gbpratz!B30</f>
        <v>4.5337800000000001</v>
      </c>
      <c r="D31">
        <f t="shared" si="1"/>
        <v>14.083780000000001</v>
      </c>
    </row>
    <row r="32" spans="1:5" x14ac:dyDescent="0.2">
      <c r="A32" s="13">
        <v>41974</v>
      </c>
      <c r="B32">
        <v>7.25</v>
      </c>
      <c r="C32">
        <f>B32*eur_gbpratz!B31</f>
        <v>5.63035</v>
      </c>
      <c r="D32">
        <f t="shared" si="1"/>
        <v>15.180350000000001</v>
      </c>
    </row>
    <row r="33" spans="1:5" x14ac:dyDescent="0.2">
      <c r="A33" s="13">
        <v>42064</v>
      </c>
      <c r="B33">
        <v>6.92</v>
      </c>
      <c r="C33">
        <f>B33*eur_gbpratz!B32</f>
        <v>5.0100799999999994</v>
      </c>
      <c r="D33">
        <f>C33+18</f>
        <v>23.010079999999999</v>
      </c>
      <c r="E33" t="s">
        <v>224</v>
      </c>
    </row>
    <row r="34" spans="1:5" x14ac:dyDescent="0.2">
      <c r="A34" s="13">
        <v>42156</v>
      </c>
      <c r="B34">
        <v>7.42</v>
      </c>
      <c r="C34">
        <f>B34*eur_gbpratz!B33</f>
        <v>5.2578120000000004</v>
      </c>
      <c r="D34">
        <f t="shared" ref="D34:D61" si="2">C34+18</f>
        <v>23.257812000000001</v>
      </c>
    </row>
    <row r="35" spans="1:5" x14ac:dyDescent="0.2">
      <c r="A35" s="13">
        <v>42248</v>
      </c>
      <c r="B35">
        <v>8.1300000000000008</v>
      </c>
      <c r="C35">
        <f>B35*eur_gbpratz!B34</f>
        <v>6.0048180000000011</v>
      </c>
      <c r="D35">
        <f t="shared" si="2"/>
        <v>24.004818</v>
      </c>
    </row>
    <row r="36" spans="1:5" x14ac:dyDescent="0.2">
      <c r="A36" s="13">
        <v>42339</v>
      </c>
      <c r="B36">
        <v>8.2200000000000006</v>
      </c>
      <c r="C36">
        <f>B36*eur_gbpratz!B35</f>
        <v>6.056496000000001</v>
      </c>
      <c r="D36">
        <f t="shared" si="2"/>
        <v>24.056496000000003</v>
      </c>
    </row>
    <row r="37" spans="1:5" x14ac:dyDescent="0.2">
      <c r="A37" s="13">
        <v>42430</v>
      </c>
      <c r="B37">
        <v>5.2</v>
      </c>
      <c r="C37">
        <f>B37*eur_gbpratz!B36</f>
        <v>4.1189200000000001</v>
      </c>
      <c r="D37">
        <f t="shared" si="2"/>
        <v>22.118919999999999</v>
      </c>
    </row>
    <row r="38" spans="1:5" x14ac:dyDescent="0.2">
      <c r="A38" s="13">
        <v>42522</v>
      </c>
      <c r="B38">
        <v>4.46</v>
      </c>
      <c r="C38">
        <f>B38*eur_gbpratz!B37</f>
        <v>3.7200859999999998</v>
      </c>
      <c r="D38">
        <f t="shared" si="2"/>
        <v>21.720085999999998</v>
      </c>
    </row>
    <row r="39" spans="1:5" x14ac:dyDescent="0.2">
      <c r="A39" s="13">
        <v>42614</v>
      </c>
      <c r="B39">
        <v>4.96</v>
      </c>
      <c r="C39">
        <f>B39*eur_gbpratz!B38</f>
        <v>4.2948639999999996</v>
      </c>
      <c r="D39">
        <f t="shared" si="2"/>
        <v>22.294864</v>
      </c>
    </row>
    <row r="40" spans="1:5" x14ac:dyDescent="0.2">
      <c r="A40" s="13">
        <v>42705</v>
      </c>
      <c r="B40">
        <v>6.54</v>
      </c>
      <c r="C40">
        <f>B40*eur_gbpratz!B39</f>
        <v>5.5714259999999998</v>
      </c>
      <c r="D40">
        <f t="shared" si="2"/>
        <v>23.571425999999999</v>
      </c>
    </row>
    <row r="41" spans="1:5" x14ac:dyDescent="0.2">
      <c r="A41" s="13">
        <v>42795</v>
      </c>
      <c r="B41">
        <v>5.04</v>
      </c>
      <c r="C41">
        <f>B41*eur_gbpratz!B40</f>
        <v>4.2754320000000003</v>
      </c>
      <c r="D41">
        <f t="shared" si="2"/>
        <v>22.275432000000002</v>
      </c>
    </row>
    <row r="42" spans="1:5" x14ac:dyDescent="0.2">
      <c r="A42" s="13">
        <v>42887</v>
      </c>
      <c r="B42">
        <v>5.42</v>
      </c>
      <c r="C42">
        <f>B42*eur_gbpratz!B41</f>
        <v>4.7517139999999998</v>
      </c>
      <c r="D42">
        <f t="shared" si="2"/>
        <v>22.751714</v>
      </c>
    </row>
    <row r="43" spans="1:5" x14ac:dyDescent="0.2">
      <c r="A43" s="13">
        <v>42979</v>
      </c>
      <c r="B43">
        <v>7.59</v>
      </c>
      <c r="C43">
        <f>B43*eur_gbpratz!B42</f>
        <v>6.691344</v>
      </c>
      <c r="D43">
        <f t="shared" si="2"/>
        <v>24.691344000000001</v>
      </c>
    </row>
    <row r="44" spans="1:5" x14ac:dyDescent="0.2">
      <c r="A44" s="13">
        <v>43070</v>
      </c>
      <c r="B44">
        <v>8.6</v>
      </c>
      <c r="C44">
        <f>B44*eur_gbpratz!B43</f>
        <v>7.6324999999999994</v>
      </c>
      <c r="D44">
        <f t="shared" si="2"/>
        <v>25.6325</v>
      </c>
    </row>
    <row r="45" spans="1:5" x14ac:dyDescent="0.2">
      <c r="A45" s="13">
        <v>43160</v>
      </c>
      <c r="B45">
        <v>14.04</v>
      </c>
      <c r="C45">
        <f>B45*eur_gbpratz!B44</f>
        <v>12.338352</v>
      </c>
      <c r="D45">
        <f t="shared" si="2"/>
        <v>30.338352</v>
      </c>
    </row>
    <row r="46" spans="1:5" x14ac:dyDescent="0.2">
      <c r="A46" s="13">
        <v>43252</v>
      </c>
      <c r="B46">
        <v>16.510000000000002</v>
      </c>
      <c r="C46">
        <f>B46*eur_gbpratz!B45</f>
        <v>14.601444000000001</v>
      </c>
      <c r="D46">
        <f t="shared" si="2"/>
        <v>32.601444000000001</v>
      </c>
    </row>
    <row r="47" spans="1:5" x14ac:dyDescent="0.2">
      <c r="A47" s="13">
        <v>43344</v>
      </c>
      <c r="B47">
        <v>24.63</v>
      </c>
      <c r="C47">
        <f>B47*eur_gbpratz!B46</f>
        <v>21.937940999999999</v>
      </c>
      <c r="D47">
        <f t="shared" si="2"/>
        <v>39.937940999999995</v>
      </c>
    </row>
    <row r="48" spans="1:5" x14ac:dyDescent="0.2">
      <c r="A48" s="13">
        <v>43435</v>
      </c>
      <c r="B48">
        <v>27.06</v>
      </c>
      <c r="C48">
        <f>B48*eur_gbpratz!B47</f>
        <v>24.318822000000001</v>
      </c>
      <c r="D48">
        <f t="shared" si="2"/>
        <v>42.318821999999997</v>
      </c>
    </row>
    <row r="49" spans="1:4" x14ac:dyDescent="0.2">
      <c r="A49" s="13">
        <v>43525</v>
      </c>
      <c r="B49">
        <v>22.82</v>
      </c>
      <c r="C49">
        <f>B49*eur_gbpratz!B48</f>
        <v>19.636610000000001</v>
      </c>
      <c r="D49">
        <f t="shared" si="2"/>
        <v>37.636610000000005</v>
      </c>
    </row>
    <row r="50" spans="1:4" x14ac:dyDescent="0.2">
      <c r="A50" s="13">
        <v>43617</v>
      </c>
      <c r="B50">
        <v>27.5</v>
      </c>
      <c r="C50">
        <f>B50*eur_gbpratz!B49</f>
        <v>24.620750000000001</v>
      </c>
      <c r="D50">
        <f t="shared" si="2"/>
        <v>42.620750000000001</v>
      </c>
    </row>
    <row r="51" spans="1:4" x14ac:dyDescent="0.2">
      <c r="A51" s="13">
        <v>43709</v>
      </c>
      <c r="B51">
        <v>25.76</v>
      </c>
      <c r="C51">
        <f>B51*eur_gbpratz!B50</f>
        <v>22.833663999999999</v>
      </c>
      <c r="D51">
        <f t="shared" si="2"/>
        <v>40.833663999999999</v>
      </c>
    </row>
    <row r="52" spans="1:4" x14ac:dyDescent="0.2">
      <c r="A52" s="13">
        <v>43800</v>
      </c>
      <c r="B52">
        <v>25.18</v>
      </c>
      <c r="C52">
        <f>B52*eur_gbpratz!B51</f>
        <v>21.269545999999998</v>
      </c>
      <c r="D52">
        <f t="shared" si="2"/>
        <v>39.269545999999998</v>
      </c>
    </row>
    <row r="53" spans="1:4" x14ac:dyDescent="0.2">
      <c r="A53" s="13">
        <v>43891</v>
      </c>
      <c r="B53">
        <v>18.420000000000002</v>
      </c>
      <c r="C53">
        <f>B53*eur_gbpratz!B52</f>
        <v>16.355118000000001</v>
      </c>
      <c r="D53">
        <f t="shared" si="2"/>
        <v>34.355118000000004</v>
      </c>
    </row>
    <row r="54" spans="1:4" x14ac:dyDescent="0.2">
      <c r="A54" s="13">
        <v>43983</v>
      </c>
      <c r="B54">
        <v>27.68</v>
      </c>
      <c r="C54">
        <f>B54*eur_gbpratz!B53</f>
        <v>25.064239999999998</v>
      </c>
      <c r="D54">
        <f t="shared" si="2"/>
        <v>43.064239999999998</v>
      </c>
    </row>
    <row r="55" spans="1:4" x14ac:dyDescent="0.2">
      <c r="A55" s="13">
        <v>44075</v>
      </c>
      <c r="B55">
        <v>27.5</v>
      </c>
      <c r="C55">
        <f>B55*eur_gbpratz!B54</f>
        <v>24.937000000000001</v>
      </c>
      <c r="D55">
        <f t="shared" si="2"/>
        <v>42.936999999999998</v>
      </c>
    </row>
    <row r="56" spans="1:4" x14ac:dyDescent="0.2">
      <c r="A56" s="13">
        <v>44166</v>
      </c>
      <c r="B56">
        <v>32.94</v>
      </c>
      <c r="C56">
        <f>B56*eur_gbpratz!B55</f>
        <v>29.412125999999997</v>
      </c>
      <c r="D56">
        <f t="shared" si="2"/>
        <v>47.412126000000001</v>
      </c>
    </row>
    <row r="57" spans="1:4" x14ac:dyDescent="0.2">
      <c r="A57" s="13">
        <v>44256</v>
      </c>
      <c r="B57">
        <v>42.89</v>
      </c>
      <c r="C57">
        <f>B57*eur_gbpratz!B56</f>
        <v>36.486522999999998</v>
      </c>
      <c r="D57">
        <f t="shared" si="2"/>
        <v>54.486522999999998</v>
      </c>
    </row>
    <row r="58" spans="1:4" x14ac:dyDescent="0.2">
      <c r="A58" s="13">
        <v>44348</v>
      </c>
      <c r="B58">
        <v>56.78</v>
      </c>
      <c r="C58">
        <f>B58*eur_gbpratz!B57</f>
        <v>48.666137999999997</v>
      </c>
      <c r="D58">
        <f t="shared" si="2"/>
        <v>66.666137999999989</v>
      </c>
    </row>
    <row r="59" spans="1:4" x14ac:dyDescent="0.2">
      <c r="A59" s="13">
        <v>44440</v>
      </c>
      <c r="B59">
        <v>62.16</v>
      </c>
      <c r="C59">
        <f>B59*eur_gbpratz!B58</f>
        <v>53.420304000000002</v>
      </c>
      <c r="D59">
        <f t="shared" si="2"/>
        <v>71.420304000000002</v>
      </c>
    </row>
    <row r="60" spans="1:4" x14ac:dyDescent="0.2">
      <c r="A60" s="13">
        <v>44531</v>
      </c>
      <c r="B60">
        <v>80.650000000000006</v>
      </c>
      <c r="C60">
        <f>B60*eur_gbpratz!B59</f>
        <v>67.746000000000009</v>
      </c>
      <c r="D60">
        <f t="shared" si="2"/>
        <v>85.746000000000009</v>
      </c>
    </row>
    <row r="61" spans="1:4" x14ac:dyDescent="0.2">
      <c r="A61" s="13">
        <v>44621</v>
      </c>
      <c r="B61">
        <v>76.48</v>
      </c>
      <c r="C61">
        <f>B61*eur_gbpratz!B60</f>
        <v>64.411456000000001</v>
      </c>
      <c r="D61">
        <f t="shared" si="2"/>
        <v>82.411456000000001</v>
      </c>
    </row>
  </sheetData>
  <sortState xmlns:xlrd2="http://schemas.microsoft.com/office/spreadsheetml/2017/richdata2" ref="A2:B1048455">
    <sortCondition ref="A29:A104845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A44B3-970D-BC4D-B250-5042F24441EF}">
  <dimension ref="A1:B60"/>
  <sheetViews>
    <sheetView workbookViewId="0">
      <selection activeCell="D15" sqref="D15"/>
    </sheetView>
  </sheetViews>
  <sheetFormatPr baseColWidth="10" defaultRowHeight="16" x14ac:dyDescent="0.2"/>
  <sheetData>
    <row r="1" spans="1:2" x14ac:dyDescent="0.2">
      <c r="A1" s="14">
        <v>39234</v>
      </c>
      <c r="B1" s="4">
        <v>0.67410000000000003</v>
      </c>
    </row>
    <row r="2" spans="1:2" x14ac:dyDescent="0.2">
      <c r="A2" s="14">
        <v>39326</v>
      </c>
      <c r="B2" s="4">
        <v>0.69720000000000004</v>
      </c>
    </row>
    <row r="3" spans="1:2" x14ac:dyDescent="0.2">
      <c r="A3" s="14">
        <v>39417</v>
      </c>
      <c r="B3" s="4">
        <v>0.73509999999999998</v>
      </c>
    </row>
    <row r="4" spans="1:2" x14ac:dyDescent="0.2">
      <c r="A4" s="14">
        <v>39508</v>
      </c>
      <c r="B4" s="4">
        <v>0.79549999999999998</v>
      </c>
    </row>
    <row r="5" spans="1:2" x14ac:dyDescent="0.2">
      <c r="A5" s="14">
        <v>39600</v>
      </c>
      <c r="B5" s="4">
        <v>0.79049999999999998</v>
      </c>
    </row>
    <row r="6" spans="1:2" x14ac:dyDescent="0.2">
      <c r="A6" s="14">
        <v>39692</v>
      </c>
      <c r="B6" s="4">
        <v>0.79190000000000005</v>
      </c>
    </row>
    <row r="7" spans="1:2" x14ac:dyDescent="0.2">
      <c r="A7" s="14">
        <v>39783</v>
      </c>
      <c r="B7" s="4">
        <v>0.95569999999999999</v>
      </c>
    </row>
    <row r="8" spans="1:2" x14ac:dyDescent="0.2">
      <c r="A8" s="14">
        <v>39873</v>
      </c>
      <c r="B8" s="4">
        <v>0.92510000000000003</v>
      </c>
    </row>
    <row r="9" spans="1:2" x14ac:dyDescent="0.2">
      <c r="A9" s="14">
        <v>39965</v>
      </c>
      <c r="B9" s="4">
        <v>0.85209999999999997</v>
      </c>
    </row>
    <row r="10" spans="1:2" x14ac:dyDescent="0.2">
      <c r="A10" s="14">
        <v>40057</v>
      </c>
      <c r="B10" s="4">
        <v>0.9143</v>
      </c>
    </row>
    <row r="11" spans="1:2" x14ac:dyDescent="0.2">
      <c r="A11" s="14">
        <v>40148</v>
      </c>
      <c r="B11" s="4">
        <v>0.88619999999999999</v>
      </c>
    </row>
    <row r="12" spans="1:2" x14ac:dyDescent="0.2">
      <c r="A12" s="14">
        <v>40238</v>
      </c>
      <c r="B12" s="4">
        <v>0.89</v>
      </c>
    </row>
    <row r="13" spans="1:2" x14ac:dyDescent="0.2">
      <c r="A13" s="14">
        <v>40330</v>
      </c>
      <c r="B13" s="4">
        <v>0.81850000000000001</v>
      </c>
    </row>
    <row r="14" spans="1:2" x14ac:dyDescent="0.2">
      <c r="A14" s="14">
        <v>40422</v>
      </c>
      <c r="B14" s="4">
        <v>0.86770000000000003</v>
      </c>
    </row>
    <row r="15" spans="1:2" x14ac:dyDescent="0.2">
      <c r="A15" s="14">
        <v>40513</v>
      </c>
      <c r="B15" s="4">
        <v>0.85750000000000004</v>
      </c>
    </row>
    <row r="16" spans="1:2" x14ac:dyDescent="0.2">
      <c r="A16" s="14">
        <v>40603</v>
      </c>
      <c r="B16" s="4">
        <v>0.88329999999999997</v>
      </c>
    </row>
    <row r="17" spans="1:2" x14ac:dyDescent="0.2">
      <c r="A17" s="14">
        <v>40695</v>
      </c>
      <c r="B17" s="4">
        <v>0.90369999999999995</v>
      </c>
    </row>
    <row r="18" spans="1:2" x14ac:dyDescent="0.2">
      <c r="A18" s="14">
        <v>40787</v>
      </c>
      <c r="B18" s="4">
        <v>0.85870000000000002</v>
      </c>
    </row>
    <row r="19" spans="1:2" x14ac:dyDescent="0.2">
      <c r="A19" s="14">
        <v>40878</v>
      </c>
      <c r="B19" s="4">
        <v>0.83279999999999998</v>
      </c>
    </row>
    <row r="20" spans="1:2" x14ac:dyDescent="0.2">
      <c r="A20" s="14">
        <v>40969</v>
      </c>
      <c r="B20" s="4">
        <v>0.83309999999999995</v>
      </c>
    </row>
    <row r="21" spans="1:2" x14ac:dyDescent="0.2">
      <c r="A21" s="14">
        <v>41061</v>
      </c>
      <c r="B21" s="4">
        <v>0.80559999999999998</v>
      </c>
    </row>
    <row r="22" spans="1:2" x14ac:dyDescent="0.2">
      <c r="A22" s="14">
        <v>41153</v>
      </c>
      <c r="B22" s="4">
        <v>0.79500000000000004</v>
      </c>
    </row>
    <row r="23" spans="1:2" x14ac:dyDescent="0.2">
      <c r="A23" s="14">
        <v>41244</v>
      </c>
      <c r="B23" s="4">
        <v>0.81269999999999998</v>
      </c>
    </row>
    <row r="24" spans="1:2" x14ac:dyDescent="0.2">
      <c r="A24" s="14">
        <v>41334</v>
      </c>
      <c r="B24" s="4">
        <v>0.8427</v>
      </c>
    </row>
    <row r="25" spans="1:2" x14ac:dyDescent="0.2">
      <c r="A25" s="14">
        <v>41426</v>
      </c>
      <c r="B25" s="4">
        <v>0.85499999999999998</v>
      </c>
    </row>
    <row r="26" spans="1:2" x14ac:dyDescent="0.2">
      <c r="A26" s="14">
        <v>41518</v>
      </c>
      <c r="B26" s="4">
        <v>0.83550000000000002</v>
      </c>
    </row>
    <row r="27" spans="1:2" x14ac:dyDescent="0.2">
      <c r="A27" s="14">
        <v>41609</v>
      </c>
      <c r="B27" s="4">
        <v>0.83</v>
      </c>
    </row>
    <row r="28" spans="1:2" x14ac:dyDescent="0.2">
      <c r="A28" s="14">
        <v>41699</v>
      </c>
      <c r="B28" s="4">
        <v>0.82630000000000003</v>
      </c>
    </row>
    <row r="29" spans="1:2" x14ac:dyDescent="0.2">
      <c r="A29" s="14">
        <v>41791</v>
      </c>
      <c r="B29" s="4">
        <v>0.80030000000000001</v>
      </c>
    </row>
    <row r="30" spans="1:2" x14ac:dyDescent="0.2">
      <c r="A30" s="14">
        <v>41883</v>
      </c>
      <c r="B30" s="4">
        <v>0.77900000000000003</v>
      </c>
    </row>
    <row r="31" spans="1:2" x14ac:dyDescent="0.2">
      <c r="A31" s="14">
        <v>41974</v>
      </c>
      <c r="B31" s="4">
        <v>0.77659999999999996</v>
      </c>
    </row>
    <row r="32" spans="1:2" x14ac:dyDescent="0.2">
      <c r="A32" s="14">
        <v>42064</v>
      </c>
      <c r="B32" s="4">
        <v>0.72399999999999998</v>
      </c>
    </row>
    <row r="33" spans="1:2" x14ac:dyDescent="0.2">
      <c r="A33" s="14">
        <v>42156</v>
      </c>
      <c r="B33" s="4">
        <v>0.70860000000000001</v>
      </c>
    </row>
    <row r="34" spans="1:2" x14ac:dyDescent="0.2">
      <c r="A34" s="14">
        <v>42248</v>
      </c>
      <c r="B34" s="4">
        <v>0.73860000000000003</v>
      </c>
    </row>
    <row r="35" spans="1:2" x14ac:dyDescent="0.2">
      <c r="A35" s="14">
        <v>42339</v>
      </c>
      <c r="B35" s="4">
        <v>0.73680000000000001</v>
      </c>
    </row>
    <row r="36" spans="1:2" x14ac:dyDescent="0.2">
      <c r="A36" s="14">
        <v>42430</v>
      </c>
      <c r="B36" s="4">
        <v>0.79210000000000003</v>
      </c>
    </row>
    <row r="37" spans="1:2" x14ac:dyDescent="0.2">
      <c r="A37" s="14">
        <v>42522</v>
      </c>
      <c r="B37" s="4">
        <v>0.83409999999999995</v>
      </c>
    </row>
    <row r="38" spans="1:2" x14ac:dyDescent="0.2">
      <c r="A38" s="14">
        <v>42614</v>
      </c>
      <c r="B38" s="4">
        <v>0.8659</v>
      </c>
    </row>
    <row r="39" spans="1:2" x14ac:dyDescent="0.2">
      <c r="A39" s="14">
        <v>42705</v>
      </c>
      <c r="B39" s="4">
        <v>0.85189999999999999</v>
      </c>
    </row>
    <row r="40" spans="1:2" x14ac:dyDescent="0.2">
      <c r="A40" s="14">
        <v>42795</v>
      </c>
      <c r="B40" s="4">
        <v>0.84830000000000005</v>
      </c>
    </row>
    <row r="41" spans="1:2" x14ac:dyDescent="0.2">
      <c r="A41" s="14">
        <v>42887</v>
      </c>
      <c r="B41" s="4">
        <v>0.87670000000000003</v>
      </c>
    </row>
    <row r="42" spans="1:2" x14ac:dyDescent="0.2">
      <c r="A42" s="14">
        <v>42979</v>
      </c>
      <c r="B42" s="4">
        <v>0.88160000000000005</v>
      </c>
    </row>
    <row r="43" spans="1:2" x14ac:dyDescent="0.2">
      <c r="A43" s="14">
        <v>43070</v>
      </c>
      <c r="B43" s="4">
        <v>0.88749999999999996</v>
      </c>
    </row>
    <row r="44" spans="1:2" x14ac:dyDescent="0.2">
      <c r="A44" s="14">
        <v>43160</v>
      </c>
      <c r="B44" s="4">
        <v>0.87880000000000003</v>
      </c>
    </row>
    <row r="45" spans="1:2" x14ac:dyDescent="0.2">
      <c r="A45" s="14">
        <v>43252</v>
      </c>
      <c r="B45" s="4">
        <v>0.88439999999999996</v>
      </c>
    </row>
    <row r="46" spans="1:2" x14ac:dyDescent="0.2">
      <c r="A46" s="14">
        <v>43344</v>
      </c>
      <c r="B46" s="4">
        <v>0.89070000000000005</v>
      </c>
    </row>
    <row r="47" spans="1:2" x14ac:dyDescent="0.2">
      <c r="A47" s="14">
        <v>43435</v>
      </c>
      <c r="B47" s="4">
        <v>0.89870000000000005</v>
      </c>
    </row>
    <row r="48" spans="1:2" x14ac:dyDescent="0.2">
      <c r="A48" s="14">
        <v>43525</v>
      </c>
      <c r="B48" s="4">
        <v>0.86050000000000004</v>
      </c>
    </row>
    <row r="49" spans="1:2" x14ac:dyDescent="0.2">
      <c r="A49" s="14">
        <v>43617</v>
      </c>
      <c r="B49" s="4">
        <v>0.89529999999999998</v>
      </c>
    </row>
    <row r="50" spans="1:2" x14ac:dyDescent="0.2">
      <c r="A50" s="14">
        <v>43709</v>
      </c>
      <c r="B50" s="4">
        <v>0.88639999999999997</v>
      </c>
    </row>
    <row r="51" spans="1:2" x14ac:dyDescent="0.2">
      <c r="A51" s="14">
        <v>43800</v>
      </c>
      <c r="B51" s="4">
        <v>0.84470000000000001</v>
      </c>
    </row>
    <row r="52" spans="1:2" x14ac:dyDescent="0.2">
      <c r="A52" s="14">
        <v>43891</v>
      </c>
      <c r="B52" s="4">
        <v>0.88790000000000002</v>
      </c>
    </row>
    <row r="53" spans="1:2" x14ac:dyDescent="0.2">
      <c r="A53" s="14">
        <v>43983</v>
      </c>
      <c r="B53" s="4">
        <v>0.90549999999999997</v>
      </c>
    </row>
    <row r="54" spans="1:2" x14ac:dyDescent="0.2">
      <c r="A54" s="14">
        <v>44075</v>
      </c>
      <c r="B54" s="4">
        <v>0.90680000000000005</v>
      </c>
    </row>
    <row r="55" spans="1:2" x14ac:dyDescent="0.2">
      <c r="A55" s="14">
        <v>44166</v>
      </c>
      <c r="B55" s="4">
        <v>0.89290000000000003</v>
      </c>
    </row>
    <row r="56" spans="1:2" x14ac:dyDescent="0.2">
      <c r="A56" s="14">
        <v>44256</v>
      </c>
      <c r="B56" s="4">
        <v>0.85070000000000001</v>
      </c>
    </row>
    <row r="57" spans="1:2" x14ac:dyDescent="0.2">
      <c r="A57" s="14">
        <v>44348</v>
      </c>
      <c r="B57" s="4">
        <v>0.85709999999999997</v>
      </c>
    </row>
    <row r="58" spans="1:2" x14ac:dyDescent="0.2">
      <c r="A58" s="14">
        <v>44440</v>
      </c>
      <c r="B58" s="4">
        <v>0.85940000000000005</v>
      </c>
    </row>
    <row r="59" spans="1:2" x14ac:dyDescent="0.2">
      <c r="A59" s="14">
        <v>44531</v>
      </c>
      <c r="B59" s="4">
        <v>0.84</v>
      </c>
    </row>
    <row r="60" spans="1:2" x14ac:dyDescent="0.2">
      <c r="A60" s="14">
        <v>44621</v>
      </c>
      <c r="B60" s="4">
        <v>0.84219999999999995</v>
      </c>
    </row>
  </sheetData>
  <sortState xmlns:xlrd2="http://schemas.microsoft.com/office/spreadsheetml/2017/richdata2" ref="A1:B62">
    <sortCondition ref="A1:A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</vt:lpstr>
      <vt:lpstr>COALGAS_quarter</vt:lpstr>
      <vt:lpstr>COALGAS_year</vt:lpstr>
      <vt:lpstr>COALGAS</vt:lpstr>
      <vt:lpstr>Prices correction</vt:lpstr>
      <vt:lpstr>prices quaterly</vt:lpstr>
      <vt:lpstr>uk ets</vt:lpstr>
      <vt:lpstr>eur_gbpratz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Ruffié, Luc</cp:lastModifiedBy>
  <dcterms:created xsi:type="dcterms:W3CDTF">2022-05-23T15:21:08Z</dcterms:created>
  <dcterms:modified xsi:type="dcterms:W3CDTF">2022-06-08T20:01:31Z</dcterms:modified>
</cp:coreProperties>
</file>