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96" windowWidth="19320" windowHeight="9732"/>
  </bookViews>
  <sheets>
    <sheet name="Sumary" sheetId="6" r:id="rId1"/>
    <sheet name="Rates" sheetId="2" r:id="rId2"/>
    <sheet name="Initial relevament &amp; Site" sheetId="1" r:id="rId3"/>
    <sheet name="Security" sheetId="4" r:id="rId4"/>
  </sheets>
  <calcPr calcId="145621"/>
</workbook>
</file>

<file path=xl/calcChain.xml><?xml version="1.0" encoding="utf-8"?>
<calcChain xmlns="http://schemas.openxmlformats.org/spreadsheetml/2006/main">
  <c r="E10" i="6" l="1"/>
  <c r="E18" i="4" l="1"/>
  <c r="G18" i="4" s="1"/>
  <c r="E14" i="4" l="1"/>
  <c r="G14" i="4" s="1"/>
  <c r="E15" i="4" l="1"/>
  <c r="G15" i="4" s="1"/>
  <c r="E16" i="4"/>
  <c r="G16" i="4" s="1"/>
  <c r="E17" i="4"/>
  <c r="G17" i="4" s="1"/>
  <c r="E19" i="4"/>
  <c r="G19" i="4" s="1"/>
  <c r="E20" i="4"/>
  <c r="G20" i="4" s="1"/>
  <c r="F20" i="1" l="1"/>
  <c r="F23" i="4"/>
  <c r="D12" i="6" s="1"/>
  <c r="D15" i="6" s="1"/>
  <c r="E21" i="4"/>
  <c r="E13" i="4"/>
  <c r="G13" i="4" s="1"/>
  <c r="E12" i="4"/>
  <c r="G12" i="4" s="1"/>
  <c r="E11" i="4"/>
  <c r="G11" i="4" s="1"/>
  <c r="E10" i="4"/>
  <c r="G10" i="4" s="1"/>
  <c r="E9" i="4"/>
  <c r="G9" i="4" s="1"/>
  <c r="E8" i="4"/>
  <c r="E7" i="4"/>
  <c r="E6" i="4"/>
  <c r="E5" i="4"/>
  <c r="E4" i="4"/>
  <c r="E18" i="1"/>
  <c r="E17" i="1"/>
  <c r="E16" i="1"/>
  <c r="E15" i="1"/>
  <c r="E14" i="1"/>
  <c r="E5" i="1"/>
  <c r="E6" i="1"/>
  <c r="E7" i="1"/>
  <c r="E8" i="1"/>
  <c r="E4" i="1"/>
  <c r="G21" i="4" l="1"/>
  <c r="G23" i="4"/>
  <c r="E12" i="6" s="1"/>
  <c r="E15" i="6" l="1"/>
  <c r="F71" i="1"/>
  <c r="F10" i="1" l="1"/>
  <c r="G17" i="1"/>
  <c r="G18" i="1"/>
  <c r="G71" i="1" l="1"/>
</calcChain>
</file>

<file path=xl/sharedStrings.xml><?xml version="1.0" encoding="utf-8"?>
<sst xmlns="http://schemas.openxmlformats.org/spreadsheetml/2006/main" count="79" uniqueCount="53">
  <si>
    <t>Date</t>
  </si>
  <si>
    <t>Item</t>
  </si>
  <si>
    <t>sumary</t>
  </si>
  <si>
    <t>Nro Item Costo</t>
  </si>
  <si>
    <t>times/unit</t>
  </si>
  <si>
    <t>cost</t>
  </si>
  <si>
    <t>19/08/2011</t>
  </si>
  <si>
    <t>Analisis inicial de requerimientos</t>
  </si>
  <si>
    <t>Analisis inicial de documentacion existente</t>
  </si>
  <si>
    <t>23/08/2011</t>
  </si>
  <si>
    <t>24/08/2011</t>
  </si>
  <si>
    <t>Prototipado inicial</t>
  </si>
  <si>
    <t>Documentacion sobre plantilla menues</t>
  </si>
  <si>
    <t>Pagina home</t>
  </si>
  <si>
    <t>maquetado formateo de imagen</t>
  </si>
  <si>
    <t>Sub Total</t>
  </si>
  <si>
    <t>Analisis/Dis</t>
  </si>
  <si>
    <t>MOD 01 Integración de facturas</t>
  </si>
  <si>
    <t>MOD 02:  Seguridad</t>
  </si>
  <si>
    <t>unit</t>
  </si>
  <si>
    <t>hours</t>
  </si>
  <si>
    <t>Item Cost num</t>
  </si>
  <si>
    <t>Analisis  requerimientos de estructura de datos y formatos de archivos</t>
  </si>
  <si>
    <t>Descripción</t>
  </si>
  <si>
    <t xml:space="preserve">Cantidad </t>
  </si>
  <si>
    <t>Requerimientos  + Analisis inicial y reuniones</t>
  </si>
  <si>
    <t xml:space="preserve">Desarrollo estático sitio </t>
  </si>
  <si>
    <t>1 u</t>
  </si>
  <si>
    <t>24/10/2011</t>
  </si>
  <si>
    <t>Sitio web</t>
  </si>
  <si>
    <t>Ajustes de plantilla y maquetado estatico . 
Se agregan elementos de menues y se hace diseño de navegabilidad en sitio</t>
  </si>
  <si>
    <t>Analisis de contenido : Lo que se incluira en el sitio revision de otros sitios</t>
  </si>
  <si>
    <t xml:space="preserve">MOD: Sitio </t>
  </si>
  <si>
    <t xml:space="preserve">Maquetado y diseño de estilo inicial
Subida de sitio 
Configuracion en entorno produccion
Desarrollo base de maquetacion 
Desarrollo base de estilos CSS para la maquetacion
Componentes javascript 
Seguridad base Memberships + base de datos
</t>
  </si>
  <si>
    <t>Sitio web:Componentes de busqueda</t>
  </si>
  <si>
    <t>Initial relevament</t>
  </si>
  <si>
    <t>Desarrollo estático</t>
  </si>
  <si>
    <t>Implica el maquetado o estructura básica sobre la cual se montan las paginas. Esto incluye además Diseño grafico de Menues, colores bases, estilos ,maquetado, etc, contenedores de enlaces de columnas izquierda, controles de búsquedas de noticias etc.</t>
  </si>
  <si>
    <t>Item Nro</t>
  </si>
  <si>
    <t>Costo</t>
  </si>
  <si>
    <t>Implementacion</t>
  </si>
  <si>
    <t xml:space="preserve">Entorno Servicio de windows :
Instalador msi
Componentes bat 
</t>
  </si>
  <si>
    <t>Desarrollo</t>
  </si>
  <si>
    <t>Desarollo web</t>
  </si>
  <si>
    <t>Todo desarrollo que no sea web EJ Base de datos
Servicios bases, transacciones a BD, winforms etc</t>
  </si>
  <si>
    <t>sin costo para cliente</t>
  </si>
  <si>
    <t xml:space="preserve"> </t>
  </si>
  <si>
    <t>pu</t>
  </si>
  <si>
    <t>Soporte</t>
  </si>
  <si>
    <t>Desarrollo de contenido web: 
jquery
javascript
html
css style
Maquetados 
Diseños</t>
  </si>
  <si>
    <t>Documentacion, Analisis de negocio, 
Diseño, Análisis de arquitectura</t>
  </si>
  <si>
    <t xml:space="preserve">MOD 01 </t>
  </si>
  <si>
    <t xml:space="preserve">MOD 03: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</si>
</sst>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164" formatCode="dd/mm/yyyy;@"/>
    <numFmt numFmtId="165" formatCode="[$-2C0A]dddd\,\ dd&quot; de &quot;mmmm&quot; de &quot;yyyy;@"/>
  </numFmts>
  <fonts count="8" x14ac:knownFonts="1">
    <font>
      <sz val="11"/>
      <color theme="1"/>
      <name val="Calibri"/>
      <family val="2"/>
      <scheme val="minor"/>
    </font>
    <font>
      <b/>
      <sz val="11"/>
      <color theme="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1"/>
      <color theme="0"/>
      <name val="Calibri"/>
      <family val="2"/>
      <scheme val="minor"/>
    </font>
    <font>
      <b/>
      <sz val="11"/>
      <color theme="0" tint="-0.14999847407452621"/>
      <name val="Verdana"/>
      <family val="2"/>
    </font>
    <font>
      <b/>
      <sz val="14"/>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2"/>
        <bgColor indexed="64"/>
      </patternFill>
    </fill>
    <fill>
      <patternFill patternType="solid">
        <fgColor theme="4" tint="-0.499984740745262"/>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s>
  <cellStyleXfs count="1">
    <xf numFmtId="0" fontId="0" fillId="0" borderId="0"/>
  </cellStyleXfs>
  <cellXfs count="81">
    <xf numFmtId="0" fontId="0" fillId="0" borderId="0" xfId="0"/>
    <xf numFmtId="0" fontId="2" fillId="0" borderId="0" xfId="0" applyFont="1"/>
    <xf numFmtId="0" fontId="0" fillId="0" borderId="2" xfId="0" applyBorder="1"/>
    <xf numFmtId="0" fontId="0" fillId="0" borderId="3" xfId="0" applyBorder="1"/>
    <xf numFmtId="14" fontId="0" fillId="0" borderId="4" xfId="0" applyNumberFormat="1" applyBorder="1" applyAlignment="1">
      <alignment horizontal="center" vertical="center"/>
    </xf>
    <xf numFmtId="0" fontId="0" fillId="0" borderId="0"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0" xfId="0" applyFill="1" applyBorder="1"/>
    <xf numFmtId="2" fontId="0" fillId="0" borderId="0" xfId="0" applyNumberFormat="1" applyFill="1" applyBorder="1"/>
    <xf numFmtId="0" fontId="0" fillId="0" borderId="1" xfId="0" applyBorder="1"/>
    <xf numFmtId="0" fontId="3" fillId="0" borderId="0" xfId="0" applyFont="1" applyBorder="1"/>
    <xf numFmtId="0" fontId="0" fillId="0" borderId="2" xfId="0" applyBorder="1" applyAlignment="1">
      <alignment wrapText="1"/>
    </xf>
    <xf numFmtId="0" fontId="0" fillId="0" borderId="0" xfId="0" applyFill="1" applyBorder="1" applyAlignment="1">
      <alignment horizontal="center" vertical="center"/>
    </xf>
    <xf numFmtId="0" fontId="1" fillId="2" borderId="0" xfId="0" applyFont="1" applyFill="1"/>
    <xf numFmtId="6" fontId="2" fillId="0" borderId="0" xfId="0" applyNumberFormat="1" applyFont="1"/>
    <xf numFmtId="2" fontId="2" fillId="0" borderId="0" xfId="0" applyNumberFormat="1" applyFont="1"/>
    <xf numFmtId="0" fontId="2" fillId="0" borderId="0" xfId="0" applyFont="1" applyBorder="1" applyAlignment="1">
      <alignment vertical="center" wrapText="1"/>
    </xf>
    <xf numFmtId="0" fontId="4" fillId="0" borderId="0" xfId="0" applyFont="1" applyBorder="1" applyAlignment="1">
      <alignment vertical="center" wrapText="1"/>
    </xf>
    <xf numFmtId="0" fontId="3" fillId="0" borderId="4" xfId="0" applyFont="1" applyBorder="1" applyAlignment="1">
      <alignment vertical="center" wrapText="1"/>
    </xf>
    <xf numFmtId="0" fontId="3" fillId="0" borderId="6" xfId="0" applyFont="1" applyBorder="1" applyAlignment="1">
      <alignment vertical="center" wrapText="1"/>
    </xf>
    <xf numFmtId="0" fontId="4" fillId="0" borderId="7" xfId="0" applyFont="1" applyBorder="1" applyAlignment="1">
      <alignment vertical="center" wrapText="1"/>
    </xf>
    <xf numFmtId="14" fontId="0" fillId="0" borderId="1" xfId="0" applyNumberFormat="1" applyBorder="1" applyAlignment="1">
      <alignment horizontal="center"/>
    </xf>
    <xf numFmtId="14" fontId="0" fillId="0" borderId="4" xfId="0" applyNumberFormat="1" applyBorder="1" applyAlignment="1">
      <alignment horizontal="center"/>
    </xf>
    <xf numFmtId="0" fontId="0" fillId="0" borderId="0" xfId="0" applyFill="1" applyBorder="1" applyAlignment="1">
      <alignment wrapText="1"/>
    </xf>
    <xf numFmtId="2" fontId="4" fillId="0" borderId="0" xfId="0" applyNumberFormat="1" applyFont="1" applyBorder="1" applyAlignment="1">
      <alignment vertical="center" wrapText="1"/>
    </xf>
    <xf numFmtId="0" fontId="0" fillId="0" borderId="9" xfId="0" applyBorder="1"/>
    <xf numFmtId="0" fontId="0" fillId="0" borderId="10" xfId="0" applyBorder="1"/>
    <xf numFmtId="0" fontId="0" fillId="0" borderId="11" xfId="0" applyBorder="1"/>
    <xf numFmtId="0" fontId="0" fillId="0" borderId="0" xfId="0" applyBorder="1" applyAlignment="1">
      <alignment wrapText="1"/>
    </xf>
    <xf numFmtId="0" fontId="0" fillId="0" borderId="12" xfId="0" applyBorder="1"/>
    <xf numFmtId="0" fontId="0" fillId="0" borderId="13" xfId="0" applyBorder="1"/>
    <xf numFmtId="0" fontId="1" fillId="3" borderId="0" xfId="0" applyFont="1" applyFill="1" applyBorder="1"/>
    <xf numFmtId="0" fontId="5" fillId="3" borderId="0" xfId="0" applyFont="1" applyFill="1" applyBorder="1"/>
    <xf numFmtId="0" fontId="5" fillId="3" borderId="0" xfId="0" applyFont="1" applyFill="1" applyBorder="1" applyAlignment="1">
      <alignment horizontal="center" vertical="center"/>
    </xf>
    <xf numFmtId="2" fontId="5" fillId="3" borderId="0" xfId="0" applyNumberFormat="1" applyFont="1" applyFill="1" applyBorder="1"/>
    <xf numFmtId="0" fontId="5" fillId="3" borderId="0" xfId="0" applyFont="1" applyFill="1" applyBorder="1" applyAlignment="1">
      <alignment wrapText="1"/>
    </xf>
    <xf numFmtId="2" fontId="1" fillId="3" borderId="0" xfId="0" applyNumberFormat="1" applyFont="1" applyFill="1" applyBorder="1"/>
    <xf numFmtId="14" fontId="5" fillId="3" borderId="0" xfId="0" applyNumberFormat="1" applyFont="1" applyFill="1" applyBorder="1" applyAlignment="1">
      <alignment horizontal="center" vertical="center"/>
    </xf>
    <xf numFmtId="14" fontId="5" fillId="3" borderId="0" xfId="0" applyNumberFormat="1" applyFont="1" applyFill="1" applyBorder="1" applyAlignment="1">
      <alignment horizontal="center"/>
    </xf>
    <xf numFmtId="0" fontId="6" fillId="5" borderId="14" xfId="0" applyFont="1" applyFill="1" applyBorder="1" applyAlignment="1">
      <alignment horizontal="center" vertical="center" wrapText="1"/>
    </xf>
    <xf numFmtId="0" fontId="2" fillId="3" borderId="0" xfId="0" applyFont="1" applyFill="1" applyBorder="1" applyAlignment="1">
      <alignment horizontal="center" vertical="center"/>
    </xf>
    <xf numFmtId="0" fontId="0" fillId="0" borderId="15" xfId="0" applyBorder="1"/>
    <xf numFmtId="0" fontId="0" fillId="0" borderId="16" xfId="0" applyBorder="1"/>
    <xf numFmtId="0" fontId="0" fillId="0" borderId="18" xfId="0" applyBorder="1"/>
    <xf numFmtId="0" fontId="0" fillId="0" borderId="17" xfId="0" applyBorder="1"/>
    <xf numFmtId="6" fontId="0" fillId="0" borderId="16" xfId="0" applyNumberFormat="1" applyBorder="1"/>
    <xf numFmtId="6" fontId="0" fillId="0" borderId="17" xfId="0" applyNumberFormat="1" applyBorder="1"/>
    <xf numFmtId="0" fontId="6" fillId="5" borderId="2"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8" xfId="0" applyFont="1" applyFill="1" applyBorder="1" applyAlignment="1">
      <alignment vertical="center" wrapText="1"/>
    </xf>
    <xf numFmtId="0" fontId="0" fillId="3" borderId="8" xfId="0" applyFill="1" applyBorder="1" applyAlignment="1">
      <alignment vertical="top" wrapText="1"/>
    </xf>
    <xf numFmtId="0" fontId="2" fillId="4" borderId="8" xfId="0" applyFont="1" applyFill="1" applyBorder="1" applyAlignment="1">
      <alignment horizontal="center" vertical="center"/>
    </xf>
    <xf numFmtId="0" fontId="0" fillId="3" borderId="8" xfId="0" applyFill="1" applyBorder="1" applyAlignment="1">
      <alignment wrapText="1"/>
    </xf>
    <xf numFmtId="0" fontId="7" fillId="4" borderId="8" xfId="0" applyFont="1" applyFill="1" applyBorder="1" applyAlignment="1">
      <alignment horizontal="center" vertical="center"/>
    </xf>
    <xf numFmtId="0" fontId="0" fillId="4" borderId="8" xfId="0" applyFont="1" applyFill="1" applyBorder="1" applyAlignment="1">
      <alignment vertical="top" wrapText="1"/>
    </xf>
    <xf numFmtId="0" fontId="0" fillId="0" borderId="8" xfId="0" applyBorder="1"/>
    <xf numFmtId="0" fontId="2" fillId="0" borderId="8" xfId="0" applyFont="1" applyBorder="1" applyAlignment="1">
      <alignment vertical="center" wrapText="1"/>
    </xf>
    <xf numFmtId="0" fontId="3" fillId="0" borderId="8" xfId="0" applyFont="1" applyBorder="1" applyAlignment="1">
      <alignment vertical="center" wrapText="1"/>
    </xf>
    <xf numFmtId="0" fontId="4" fillId="0" borderId="8" xfId="0" applyFont="1" applyBorder="1" applyAlignment="1">
      <alignment vertical="center" wrapText="1"/>
    </xf>
    <xf numFmtId="2" fontId="4" fillId="0" borderId="8" xfId="0" applyNumberFormat="1" applyFont="1" applyBorder="1" applyAlignment="1">
      <alignment vertical="center" wrapText="1"/>
    </xf>
    <xf numFmtId="0" fontId="4" fillId="0" borderId="19" xfId="0" applyFont="1" applyBorder="1" applyAlignment="1">
      <alignment vertical="center" wrapText="1"/>
    </xf>
    <xf numFmtId="164" fontId="0" fillId="0" borderId="4" xfId="0" applyNumberFormat="1" applyBorder="1" applyAlignment="1">
      <alignment horizontal="center"/>
    </xf>
    <xf numFmtId="6" fontId="3" fillId="0" borderId="8" xfId="0" applyNumberFormat="1" applyFont="1" applyBorder="1" applyAlignment="1">
      <alignment vertical="center" wrapText="1"/>
    </xf>
    <xf numFmtId="165" fontId="0" fillId="0" borderId="1" xfId="0" applyNumberFormat="1" applyBorder="1"/>
    <xf numFmtId="0" fontId="0" fillId="0" borderId="8" xfId="0" applyBorder="1" applyAlignment="1">
      <alignment wrapText="1"/>
    </xf>
    <xf numFmtId="0" fontId="0" fillId="0" borderId="23" xfId="0" applyBorder="1"/>
    <xf numFmtId="0" fontId="0" fillId="4" borderId="20" xfId="0" applyFont="1" applyFill="1" applyBorder="1" applyAlignment="1">
      <alignment horizontal="left" vertical="top" wrapText="1"/>
    </xf>
    <xf numFmtId="0" fontId="0" fillId="4" borderId="21" xfId="0" applyFont="1" applyFill="1" applyBorder="1" applyAlignment="1">
      <alignment horizontal="left" vertical="top" wrapText="1"/>
    </xf>
    <xf numFmtId="0" fontId="0" fillId="4" borderId="22" xfId="0" applyFont="1" applyFill="1" applyBorder="1" applyAlignment="1">
      <alignment horizontal="left" vertical="top" wrapText="1"/>
    </xf>
    <xf numFmtId="0" fontId="2" fillId="4" borderId="20"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6" fontId="3" fillId="0" borderId="20" xfId="0" applyNumberFormat="1" applyFont="1" applyBorder="1" applyAlignment="1">
      <alignment horizontal="center" vertical="center" wrapText="1"/>
    </xf>
    <xf numFmtId="6" fontId="3" fillId="0" borderId="21" xfId="0" applyNumberFormat="1" applyFont="1" applyBorder="1" applyAlignment="1">
      <alignment horizontal="center" vertical="center" wrapText="1"/>
    </xf>
    <xf numFmtId="6" fontId="3" fillId="0" borderId="22"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xdr:col>
      <xdr:colOff>1605915</xdr:colOff>
      <xdr:row>3</xdr:row>
      <xdr:rowOff>106680</xdr:rowOff>
    </xdr:to>
    <xdr:sp macro="" textlink="">
      <xdr:nvSpPr>
        <xdr:cNvPr id="2" name="1 Rectángulo redondeado"/>
        <xdr:cNvSpPr/>
      </xdr:nvSpPr>
      <xdr:spPr>
        <a:xfrm>
          <a:off x="624840" y="182880"/>
          <a:ext cx="2947035" cy="4724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s-ES" sz="2400"/>
            <a:t>Build I</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G26"/>
  <sheetViews>
    <sheetView tabSelected="1" topLeftCell="A13" workbookViewId="0">
      <selection activeCell="E10" sqref="E10"/>
    </sheetView>
  </sheetViews>
  <sheetFormatPr defaultColWidth="9.109375" defaultRowHeight="14.4" x14ac:dyDescent="0.3"/>
  <cols>
    <col min="2" max="2" width="50" customWidth="1"/>
    <col min="3" max="3" width="5" customWidth="1"/>
    <col min="4" max="4" width="12.33203125" customWidth="1"/>
    <col min="5" max="5" width="16.6640625" customWidth="1"/>
    <col min="8" max="8" width="19.5546875" customWidth="1"/>
    <col min="9" max="9" width="41.33203125" customWidth="1"/>
  </cols>
  <sheetData>
    <row r="6" spans="2:5" ht="15" thickBot="1" x14ac:dyDescent="0.35">
      <c r="B6" t="s">
        <v>42</v>
      </c>
    </row>
    <row r="7" spans="2:5" x14ac:dyDescent="0.3">
      <c r="B7" s="50" t="s">
        <v>23</v>
      </c>
      <c r="C7" s="50"/>
      <c r="D7" s="50" t="s">
        <v>24</v>
      </c>
      <c r="E7" s="50" t="s">
        <v>39</v>
      </c>
    </row>
    <row r="8" spans="2:5" ht="17.399999999999999" customHeight="1" x14ac:dyDescent="0.3">
      <c r="B8" s="59"/>
      <c r="C8" s="59"/>
      <c r="D8" s="59"/>
      <c r="E8" s="65"/>
    </row>
    <row r="9" spans="2:5" ht="42.6" customHeight="1" x14ac:dyDescent="0.3">
      <c r="B9" s="60" t="s">
        <v>25</v>
      </c>
      <c r="C9" s="61"/>
      <c r="D9" s="61">
        <v>12</v>
      </c>
      <c r="E9" s="65">
        <v>0</v>
      </c>
    </row>
    <row r="10" spans="2:5" ht="17.399999999999999" customHeight="1" x14ac:dyDescent="0.3">
      <c r="B10" s="60" t="s">
        <v>26</v>
      </c>
      <c r="C10" s="59"/>
      <c r="D10" s="59" t="s">
        <v>27</v>
      </c>
      <c r="E10" s="65">
        <f>'Initial relevament &amp; Site'!G20</f>
        <v>1430</v>
      </c>
    </row>
    <row r="11" spans="2:5" ht="30.6" customHeight="1" x14ac:dyDescent="0.3">
      <c r="B11" s="60" t="s">
        <v>51</v>
      </c>
      <c r="C11" s="61"/>
      <c r="D11" s="65"/>
      <c r="E11" s="65"/>
    </row>
    <row r="12" spans="2:5" ht="31.2" customHeight="1" x14ac:dyDescent="0.3">
      <c r="B12" s="60" t="s">
        <v>18</v>
      </c>
      <c r="C12" s="61"/>
      <c r="D12" s="65">
        <f>Security!F23</f>
        <v>0</v>
      </c>
      <c r="E12" s="65">
        <f>Security!G23</f>
        <v>0</v>
      </c>
    </row>
    <row r="13" spans="2:5" ht="30" customHeight="1" x14ac:dyDescent="0.3">
      <c r="B13" s="60" t="s">
        <v>52</v>
      </c>
      <c r="C13" s="61"/>
      <c r="D13" s="62"/>
      <c r="E13" s="65"/>
    </row>
    <row r="14" spans="2:5" ht="37.799999999999997" customHeight="1" thickBot="1" x14ac:dyDescent="0.35">
      <c r="B14" t="s">
        <v>48</v>
      </c>
      <c r="C14" s="63"/>
      <c r="D14" s="63">
        <v>0</v>
      </c>
      <c r="E14" s="65"/>
    </row>
    <row r="15" spans="2:5" ht="41.4" customHeight="1" x14ac:dyDescent="0.3">
      <c r="D15" s="18">
        <f>D9+SUM(D11:D14)</f>
        <v>12</v>
      </c>
      <c r="E15" s="65">
        <f>SUM(E9:E14)</f>
        <v>1430</v>
      </c>
    </row>
    <row r="16" spans="2:5" ht="40.950000000000003" customHeight="1" x14ac:dyDescent="0.3"/>
    <row r="17" spans="2:7" ht="14.4" customHeight="1" x14ac:dyDescent="0.3"/>
    <row r="19" spans="2:7" x14ac:dyDescent="0.3">
      <c r="G19" s="43"/>
    </row>
    <row r="20" spans="2:7" ht="15" thickBot="1" x14ac:dyDescent="0.35">
      <c r="B20" t="s">
        <v>48</v>
      </c>
      <c r="G20" t="s">
        <v>46</v>
      </c>
    </row>
    <row r="21" spans="2:7" ht="15" thickBot="1" x14ac:dyDescent="0.35">
      <c r="B21" s="42"/>
      <c r="C21" s="42"/>
      <c r="D21" s="42"/>
      <c r="E21" s="42"/>
      <c r="G21" t="s">
        <v>46</v>
      </c>
    </row>
    <row r="22" spans="2:7" x14ac:dyDescent="0.3">
      <c r="B22" s="21"/>
      <c r="C22" s="20"/>
      <c r="D22" s="20"/>
      <c r="E22" s="65"/>
    </row>
    <row r="23" spans="2:7" x14ac:dyDescent="0.3">
      <c r="B23" s="21"/>
      <c r="C23" s="20"/>
      <c r="D23" s="19"/>
      <c r="E23" s="65"/>
    </row>
    <row r="24" spans="2:7" x14ac:dyDescent="0.3">
      <c r="B24" s="21"/>
      <c r="C24" s="20"/>
      <c r="D24" s="27"/>
      <c r="E24" s="65"/>
    </row>
    <row r="25" spans="2:7" ht="15" thickBot="1" x14ac:dyDescent="0.35">
      <c r="B25" s="22"/>
      <c r="C25" s="23"/>
      <c r="D25" s="23"/>
      <c r="E25" s="65"/>
    </row>
    <row r="26" spans="2:7" x14ac:dyDescent="0.3">
      <c r="D26" s="18"/>
      <c r="E26" s="6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21"/>
  <sheetViews>
    <sheetView workbookViewId="0">
      <selection activeCell="G15" sqref="G15"/>
    </sheetView>
  </sheetViews>
  <sheetFormatPr defaultColWidth="9.109375" defaultRowHeight="14.4" x14ac:dyDescent="0.3"/>
  <cols>
    <col min="2" max="2" width="19.5546875" customWidth="1"/>
    <col min="3" max="3" width="41.33203125" customWidth="1"/>
  </cols>
  <sheetData>
    <row r="6" spans="1:4" ht="15" thickBot="1" x14ac:dyDescent="0.35"/>
    <row r="7" spans="1:4" ht="27.6" x14ac:dyDescent="0.3">
      <c r="A7" s="50" t="s">
        <v>38</v>
      </c>
      <c r="B7" s="50" t="s">
        <v>1</v>
      </c>
      <c r="C7" s="50" t="s">
        <v>23</v>
      </c>
      <c r="D7" s="50" t="s">
        <v>39</v>
      </c>
    </row>
    <row r="8" spans="1:4" ht="17.399999999999999" customHeight="1" x14ac:dyDescent="0.3">
      <c r="A8" s="51">
        <v>100</v>
      </c>
      <c r="B8" s="52" t="s">
        <v>36</v>
      </c>
      <c r="C8" s="53" t="s">
        <v>37</v>
      </c>
      <c r="D8" s="65">
        <v>1300</v>
      </c>
    </row>
    <row r="9" spans="1:4" ht="42.6" customHeight="1" x14ac:dyDescent="0.3">
      <c r="A9" s="75">
        <v>103</v>
      </c>
      <c r="B9" s="72" t="s">
        <v>43</v>
      </c>
      <c r="C9" s="69" t="s">
        <v>49</v>
      </c>
      <c r="D9" s="78">
        <v>75</v>
      </c>
    </row>
    <row r="10" spans="1:4" ht="17.399999999999999" customHeight="1" x14ac:dyDescent="0.3">
      <c r="A10" s="76"/>
      <c r="B10" s="73"/>
      <c r="C10" s="70"/>
      <c r="D10" s="79"/>
    </row>
    <row r="11" spans="1:4" ht="30.6" customHeight="1" x14ac:dyDescent="0.3">
      <c r="A11" s="77"/>
      <c r="B11" s="74"/>
      <c r="C11" s="71"/>
      <c r="D11" s="80"/>
    </row>
    <row r="12" spans="1:4" ht="31.2" customHeight="1" x14ac:dyDescent="0.3">
      <c r="A12" s="51">
        <v>200</v>
      </c>
      <c r="B12" s="51" t="s">
        <v>40</v>
      </c>
      <c r="C12" s="55" t="s">
        <v>41</v>
      </c>
      <c r="D12" s="65">
        <v>400</v>
      </c>
    </row>
    <row r="13" spans="1:4" ht="30" customHeight="1" x14ac:dyDescent="0.3">
      <c r="A13" s="54">
        <v>201</v>
      </c>
      <c r="B13" s="56" t="s">
        <v>42</v>
      </c>
      <c r="C13" s="57" t="s">
        <v>44</v>
      </c>
      <c r="D13" s="65">
        <v>72</v>
      </c>
    </row>
    <row r="14" spans="1:4" ht="37.799999999999997" customHeight="1" x14ac:dyDescent="0.3">
      <c r="A14" s="51">
        <v>300</v>
      </c>
      <c r="B14" s="51" t="s">
        <v>16</v>
      </c>
      <c r="C14" s="67" t="s">
        <v>50</v>
      </c>
      <c r="D14" s="65">
        <v>60</v>
      </c>
    </row>
    <row r="15" spans="1:4" ht="41.4" customHeight="1" x14ac:dyDescent="0.3">
      <c r="A15" s="51">
        <v>301</v>
      </c>
      <c r="B15" s="58" t="s">
        <v>45</v>
      </c>
      <c r="C15" s="58"/>
      <c r="D15" s="65">
        <v>0</v>
      </c>
    </row>
    <row r="16" spans="1:4" ht="40.950000000000003" customHeight="1" x14ac:dyDescent="0.3"/>
    <row r="17" spans="1:1" ht="14.4" customHeight="1" x14ac:dyDescent="0.3"/>
    <row r="19" spans="1:1" x14ac:dyDescent="0.3">
      <c r="A19" s="43"/>
    </row>
    <row r="20" spans="1:1" x14ac:dyDescent="0.3">
      <c r="A20" t="s">
        <v>46</v>
      </c>
    </row>
    <row r="21" spans="1:1" x14ac:dyDescent="0.3">
      <c r="A21" t="s">
        <v>46</v>
      </c>
    </row>
  </sheetData>
  <mergeCells count="4">
    <mergeCell ref="C9:C11"/>
    <mergeCell ref="B9:B11"/>
    <mergeCell ref="A9:A11"/>
    <mergeCell ref="D9:D11"/>
  </mergeCells>
  <pageMargins left="0.7" right="0.7" top="0.75" bottom="0.75" header="0.3" footer="0.3"/>
  <pageSetup paperSize="9" orientation="portrait"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71"/>
  <sheetViews>
    <sheetView topLeftCell="A7" workbookViewId="0">
      <selection activeCell="C14" sqref="C14"/>
    </sheetView>
  </sheetViews>
  <sheetFormatPr defaultColWidth="9.109375" defaultRowHeight="14.4" x14ac:dyDescent="0.3"/>
  <cols>
    <col min="1" max="1" width="23.6640625" customWidth="1"/>
    <col min="2" max="2" width="35.5546875" customWidth="1"/>
    <col min="3" max="3" width="66.44140625" customWidth="1"/>
    <col min="4" max="4" width="16.109375" customWidth="1"/>
    <col min="5" max="5" width="7.6640625" customWidth="1"/>
    <col min="6" max="7" width="7.5546875" customWidth="1"/>
    <col min="8" max="8" width="14.44140625" customWidth="1"/>
  </cols>
  <sheetData>
    <row r="2" spans="1:7" x14ac:dyDescent="0.3">
      <c r="B2" t="s">
        <v>35</v>
      </c>
    </row>
    <row r="3" spans="1:7" ht="15" thickBot="1" x14ac:dyDescent="0.35">
      <c r="A3" s="1" t="s">
        <v>0</v>
      </c>
      <c r="B3" s="1" t="s">
        <v>1</v>
      </c>
      <c r="C3" s="1" t="s">
        <v>2</v>
      </c>
      <c r="D3" s="1" t="s">
        <v>3</v>
      </c>
      <c r="E3" s="1" t="s">
        <v>19</v>
      </c>
      <c r="F3" s="1" t="s">
        <v>20</v>
      </c>
      <c r="G3" s="1" t="s">
        <v>5</v>
      </c>
    </row>
    <row r="4" spans="1:7" x14ac:dyDescent="0.3">
      <c r="A4" s="66" t="s">
        <v>6</v>
      </c>
      <c r="B4" s="2" t="s">
        <v>7</v>
      </c>
      <c r="C4" s="2"/>
      <c r="D4" s="28">
        <v>301</v>
      </c>
      <c r="E4" s="29">
        <f>VLOOKUP(D4,Rates!A$8:D$15,4,TRUE)</f>
        <v>0</v>
      </c>
      <c r="F4" s="29">
        <v>2</v>
      </c>
      <c r="G4" s="44">
        <v>0</v>
      </c>
    </row>
    <row r="5" spans="1:7" x14ac:dyDescent="0.3">
      <c r="A5" s="7" t="s">
        <v>6</v>
      </c>
      <c r="B5" s="5" t="s">
        <v>8</v>
      </c>
      <c r="C5" s="5"/>
      <c r="D5" s="30">
        <v>301</v>
      </c>
      <c r="E5" s="5">
        <f>VLOOKUP(D5,Rates!A$8:D$15,4,TRUE)</f>
        <v>0</v>
      </c>
      <c r="F5" s="5">
        <v>4</v>
      </c>
      <c r="G5" s="45">
        <v>0</v>
      </c>
    </row>
    <row r="6" spans="1:7" x14ac:dyDescent="0.3">
      <c r="A6" s="7" t="s">
        <v>9</v>
      </c>
      <c r="B6" s="13" t="s">
        <v>17</v>
      </c>
      <c r="C6" s="5" t="s">
        <v>22</v>
      </c>
      <c r="D6" s="30">
        <v>301</v>
      </c>
      <c r="E6" s="5">
        <f>VLOOKUP(D6,Rates!A$8:D$15,4,TRUE)</f>
        <v>0</v>
      </c>
      <c r="F6" s="5">
        <v>3</v>
      </c>
      <c r="G6" s="45">
        <v>0</v>
      </c>
    </row>
    <row r="7" spans="1:7" x14ac:dyDescent="0.3">
      <c r="A7" s="7" t="s">
        <v>10</v>
      </c>
      <c r="B7" s="13" t="s">
        <v>17</v>
      </c>
      <c r="C7" s="5" t="s">
        <v>22</v>
      </c>
      <c r="D7" s="30">
        <v>301</v>
      </c>
      <c r="E7" s="5">
        <f>VLOOKUP(D7,Rates!A$8:D$15,4,TRUE)</f>
        <v>0</v>
      </c>
      <c r="F7" s="5">
        <v>2</v>
      </c>
      <c r="G7" s="45">
        <v>0</v>
      </c>
    </row>
    <row r="8" spans="1:7" x14ac:dyDescent="0.3">
      <c r="A8" s="7" t="s">
        <v>10</v>
      </c>
      <c r="B8" s="5" t="s">
        <v>11</v>
      </c>
      <c r="C8" s="5" t="s">
        <v>12</v>
      </c>
      <c r="D8" s="30">
        <v>301</v>
      </c>
      <c r="E8" s="5">
        <f>VLOOKUP(D8,Rates!A$8:D$15,4,TRUE)</f>
        <v>0</v>
      </c>
      <c r="F8" s="5">
        <v>1</v>
      </c>
      <c r="G8" s="45">
        <v>0</v>
      </c>
    </row>
    <row r="9" spans="1:7" ht="15" thickBot="1" x14ac:dyDescent="0.35">
      <c r="A9" s="8"/>
      <c r="B9" s="9"/>
      <c r="C9" s="9"/>
      <c r="D9" s="32"/>
      <c r="E9" s="33"/>
      <c r="F9" s="33"/>
      <c r="G9" s="47"/>
    </row>
    <row r="10" spans="1:7" x14ac:dyDescent="0.3">
      <c r="F10">
        <f>SUM(F4:F9)</f>
        <v>12</v>
      </c>
      <c r="G10">
        <v>0</v>
      </c>
    </row>
    <row r="12" spans="1:7" x14ac:dyDescent="0.3">
      <c r="B12" t="s">
        <v>32</v>
      </c>
    </row>
    <row r="13" spans="1:7" ht="15" thickBot="1" x14ac:dyDescent="0.35">
      <c r="A13" s="1" t="s">
        <v>0</v>
      </c>
      <c r="B13" s="1" t="s">
        <v>1</v>
      </c>
      <c r="C13" s="1" t="s">
        <v>2</v>
      </c>
      <c r="D13" s="1" t="s">
        <v>3</v>
      </c>
      <c r="E13" s="1"/>
      <c r="F13" s="1" t="s">
        <v>4</v>
      </c>
      <c r="G13" s="1" t="s">
        <v>5</v>
      </c>
    </row>
    <row r="14" spans="1:7" ht="124.95" customHeight="1" x14ac:dyDescent="0.3">
      <c r="A14" s="12"/>
      <c r="B14" s="15" t="s">
        <v>29</v>
      </c>
      <c r="C14" s="14" t="s">
        <v>33</v>
      </c>
      <c r="D14" s="28">
        <v>100</v>
      </c>
      <c r="E14" s="29">
        <f>VLOOKUP(D14,Rates!A$8:D$15,4,TRUE)</f>
        <v>1300</v>
      </c>
      <c r="F14" s="29">
        <v>0</v>
      </c>
      <c r="G14" s="44">
        <v>1430</v>
      </c>
    </row>
    <row r="15" spans="1:7" x14ac:dyDescent="0.3">
      <c r="A15" s="7"/>
      <c r="B15" s="5" t="s">
        <v>13</v>
      </c>
      <c r="C15" s="5" t="s">
        <v>14</v>
      </c>
      <c r="D15" s="30">
        <v>301</v>
      </c>
      <c r="E15" s="5">
        <f>VLOOKUP(D15,Rates!A$8:D$15,4,TRUE)</f>
        <v>0</v>
      </c>
      <c r="F15" s="5">
        <v>0</v>
      </c>
      <c r="G15" s="48">
        <v>0</v>
      </c>
    </row>
    <row r="16" spans="1:7" x14ac:dyDescent="0.3">
      <c r="A16" s="7"/>
      <c r="B16" s="5" t="s">
        <v>34</v>
      </c>
      <c r="C16" s="5"/>
      <c r="D16" s="30">
        <v>301</v>
      </c>
      <c r="E16" s="5">
        <f>VLOOKUP(D16,Rates!A$8:D$15,4,TRUE)</f>
        <v>0</v>
      </c>
      <c r="F16" s="5">
        <v>0</v>
      </c>
      <c r="G16" s="48">
        <v>0</v>
      </c>
    </row>
    <row r="17" spans="1:7" ht="29.4" thickBot="1" x14ac:dyDescent="0.35">
      <c r="A17" s="4" t="s">
        <v>28</v>
      </c>
      <c r="B17" s="10" t="s">
        <v>29</v>
      </c>
      <c r="C17" s="26" t="s">
        <v>30</v>
      </c>
      <c r="D17" s="30">
        <v>201</v>
      </c>
      <c r="E17" s="5">
        <f>VLOOKUP(D17,Rates!A$8:D$15,4,TRUE)</f>
        <v>72</v>
      </c>
      <c r="F17" s="11">
        <v>2</v>
      </c>
      <c r="G17" s="48">
        <f>E17*F17</f>
        <v>144</v>
      </c>
    </row>
    <row r="18" spans="1:7" x14ac:dyDescent="0.3">
      <c r="A18" s="4" t="s">
        <v>28</v>
      </c>
      <c r="B18" s="10" t="s">
        <v>29</v>
      </c>
      <c r="C18" s="10" t="s">
        <v>31</v>
      </c>
      <c r="D18" s="30">
        <v>300</v>
      </c>
      <c r="E18" s="5">
        <f>VLOOKUP(D18,Rates!A$8:D$15,4,TRUE)</f>
        <v>60</v>
      </c>
      <c r="F18" s="11">
        <v>2</v>
      </c>
      <c r="G18" s="46">
        <f>E18*F18</f>
        <v>120</v>
      </c>
    </row>
    <row r="19" spans="1:7" ht="15" thickBot="1" x14ac:dyDescent="0.35">
      <c r="A19" s="8"/>
      <c r="B19" s="9"/>
      <c r="C19" s="9"/>
      <c r="D19" s="32"/>
      <c r="E19" s="33"/>
      <c r="F19" s="33">
        <v>0</v>
      </c>
      <c r="G19" s="49">
        <v>0</v>
      </c>
    </row>
    <row r="20" spans="1:7" x14ac:dyDescent="0.3">
      <c r="B20" t="s">
        <v>15</v>
      </c>
      <c r="F20">
        <f>SUM(F14:F19)</f>
        <v>4</v>
      </c>
      <c r="G20" s="17">
        <v>1430</v>
      </c>
    </row>
    <row r="23" spans="1:7" s="35" customFormat="1" x14ac:dyDescent="0.3">
      <c r="B23" s="34"/>
    </row>
    <row r="24" spans="1:7" s="35" customFormat="1" x14ac:dyDescent="0.3"/>
    <row r="25" spans="1:7" s="35" customFormat="1" x14ac:dyDescent="0.3">
      <c r="A25" s="34"/>
      <c r="B25" s="34"/>
      <c r="C25" s="34"/>
      <c r="D25" s="34"/>
      <c r="E25" s="34"/>
      <c r="F25" s="34"/>
      <c r="G25" s="34"/>
    </row>
    <row r="26" spans="1:7" s="35" customFormat="1" x14ac:dyDescent="0.3">
      <c r="A26" s="40"/>
      <c r="D26" s="36"/>
      <c r="E26" s="37"/>
      <c r="F26" s="37"/>
    </row>
    <row r="27" spans="1:7" s="35" customFormat="1" x14ac:dyDescent="0.3">
      <c r="A27" s="40"/>
      <c r="D27" s="36"/>
      <c r="E27" s="37"/>
      <c r="F27" s="37"/>
    </row>
    <row r="28" spans="1:7" s="35" customFormat="1" x14ac:dyDescent="0.3">
      <c r="A28" s="40"/>
      <c r="D28" s="36"/>
      <c r="E28" s="37"/>
      <c r="F28" s="37"/>
    </row>
    <row r="29" spans="1:7" s="35" customFormat="1" x14ac:dyDescent="0.3">
      <c r="A29" s="40"/>
      <c r="D29" s="36"/>
      <c r="E29" s="37"/>
      <c r="F29" s="37"/>
    </row>
    <row r="30" spans="1:7" s="35" customFormat="1" x14ac:dyDescent="0.3">
      <c r="A30" s="40"/>
      <c r="D30" s="36"/>
      <c r="E30" s="37"/>
      <c r="F30" s="37"/>
    </row>
    <row r="31" spans="1:7" s="35" customFormat="1" x14ac:dyDescent="0.3">
      <c r="A31" s="40"/>
      <c r="D31" s="36"/>
      <c r="E31" s="37"/>
      <c r="F31" s="37"/>
    </row>
    <row r="32" spans="1:7" s="35" customFormat="1" x14ac:dyDescent="0.3">
      <c r="A32" s="40"/>
      <c r="D32" s="36"/>
      <c r="E32" s="37"/>
      <c r="F32" s="37"/>
    </row>
    <row r="33" spans="1:6" s="35" customFormat="1" x14ac:dyDescent="0.3">
      <c r="A33" s="40"/>
      <c r="D33" s="36"/>
      <c r="E33" s="37"/>
      <c r="F33" s="37"/>
    </row>
    <row r="34" spans="1:6" s="35" customFormat="1" x14ac:dyDescent="0.3">
      <c r="A34" s="40"/>
      <c r="D34" s="36"/>
      <c r="E34" s="37"/>
      <c r="F34" s="37"/>
    </row>
    <row r="35" spans="1:6" s="35" customFormat="1" x14ac:dyDescent="0.3">
      <c r="A35" s="40"/>
      <c r="D35" s="36"/>
      <c r="E35" s="37"/>
      <c r="F35" s="37"/>
    </row>
    <row r="36" spans="1:6" s="35" customFormat="1" x14ac:dyDescent="0.3">
      <c r="A36" s="40"/>
      <c r="D36" s="36"/>
      <c r="E36" s="37"/>
      <c r="F36" s="37"/>
    </row>
    <row r="37" spans="1:6" s="35" customFormat="1" x14ac:dyDescent="0.3">
      <c r="A37" s="40"/>
      <c r="C37" s="38"/>
      <c r="D37" s="36"/>
      <c r="E37" s="37"/>
      <c r="F37" s="37"/>
    </row>
    <row r="38" spans="1:6" s="35" customFormat="1" x14ac:dyDescent="0.3">
      <c r="A38" s="40"/>
      <c r="D38" s="36"/>
      <c r="E38" s="37"/>
      <c r="F38" s="37"/>
    </row>
    <row r="39" spans="1:6" s="35" customFormat="1" x14ac:dyDescent="0.3">
      <c r="A39" s="40"/>
      <c r="D39" s="36"/>
      <c r="E39" s="37"/>
      <c r="F39" s="37"/>
    </row>
    <row r="40" spans="1:6" s="35" customFormat="1" x14ac:dyDescent="0.3">
      <c r="A40" s="40"/>
      <c r="D40" s="36"/>
      <c r="E40" s="37"/>
      <c r="F40" s="37"/>
    </row>
    <row r="41" spans="1:6" s="35" customFormat="1" x14ac:dyDescent="0.3">
      <c r="A41" s="40"/>
      <c r="D41" s="36"/>
      <c r="E41" s="37"/>
      <c r="F41" s="37"/>
    </row>
    <row r="42" spans="1:6" s="35" customFormat="1" x14ac:dyDescent="0.3">
      <c r="A42" s="40"/>
      <c r="D42" s="36"/>
      <c r="E42" s="37"/>
      <c r="F42" s="37"/>
    </row>
    <row r="43" spans="1:6" s="35" customFormat="1" x14ac:dyDescent="0.3">
      <c r="A43" s="40"/>
      <c r="D43" s="36"/>
      <c r="E43" s="37"/>
      <c r="F43" s="37"/>
    </row>
    <row r="44" spans="1:6" s="35" customFormat="1" x14ac:dyDescent="0.3">
      <c r="A44" s="40"/>
      <c r="D44" s="36"/>
      <c r="E44" s="37"/>
      <c r="F44" s="37"/>
    </row>
    <row r="45" spans="1:6" s="35" customFormat="1" x14ac:dyDescent="0.3">
      <c r="A45" s="40"/>
      <c r="D45" s="36"/>
      <c r="E45" s="37"/>
      <c r="F45" s="37"/>
    </row>
    <row r="46" spans="1:6" s="35" customFormat="1" x14ac:dyDescent="0.3">
      <c r="A46" s="40"/>
      <c r="D46" s="36"/>
      <c r="E46" s="37"/>
      <c r="F46" s="37"/>
    </row>
    <row r="47" spans="1:6" s="35" customFormat="1" x14ac:dyDescent="0.3">
      <c r="A47" s="40"/>
      <c r="D47" s="36"/>
      <c r="E47" s="37"/>
      <c r="F47" s="37"/>
    </row>
    <row r="48" spans="1:6" s="35" customFormat="1" x14ac:dyDescent="0.3">
      <c r="A48" s="40"/>
      <c r="D48" s="36"/>
      <c r="E48" s="37"/>
      <c r="F48" s="37"/>
    </row>
    <row r="49" spans="1:7" s="35" customFormat="1" x14ac:dyDescent="0.3">
      <c r="A49" s="40"/>
      <c r="C49" s="38"/>
      <c r="D49" s="36"/>
      <c r="E49" s="37"/>
      <c r="F49" s="37"/>
    </row>
    <row r="50" spans="1:7" s="35" customFormat="1" x14ac:dyDescent="0.3">
      <c r="A50" s="40"/>
      <c r="C50" s="38"/>
      <c r="D50" s="36"/>
      <c r="E50" s="37"/>
      <c r="F50" s="37"/>
    </row>
    <row r="51" spans="1:7" s="35" customFormat="1" x14ac:dyDescent="0.3">
      <c r="A51" s="40"/>
      <c r="C51" s="38"/>
      <c r="D51" s="36"/>
      <c r="E51" s="37"/>
      <c r="F51" s="37"/>
    </row>
    <row r="52" spans="1:7" s="35" customFormat="1" x14ac:dyDescent="0.3">
      <c r="A52" s="40"/>
      <c r="C52" s="38"/>
      <c r="D52" s="36"/>
      <c r="E52" s="37"/>
      <c r="F52" s="37"/>
    </row>
    <row r="53" spans="1:7" s="35" customFormat="1" x14ac:dyDescent="0.3">
      <c r="D53" s="36"/>
      <c r="E53" s="37"/>
      <c r="F53" s="37"/>
    </row>
    <row r="54" spans="1:7" s="35" customFormat="1" x14ac:dyDescent="0.3">
      <c r="B54" s="34"/>
      <c r="C54" s="34"/>
      <c r="D54" s="34"/>
      <c r="E54" s="34"/>
      <c r="F54" s="39"/>
      <c r="G54" s="34"/>
    </row>
    <row r="55" spans="1:7" s="35" customFormat="1" x14ac:dyDescent="0.3"/>
    <row r="56" spans="1:7" s="35" customFormat="1" x14ac:dyDescent="0.3"/>
    <row r="57" spans="1:7" s="35" customFormat="1" x14ac:dyDescent="0.3">
      <c r="B57" s="34"/>
    </row>
    <row r="58" spans="1:7" s="35" customFormat="1" x14ac:dyDescent="0.3">
      <c r="A58" s="34"/>
      <c r="B58" s="34"/>
      <c r="C58" s="34"/>
      <c r="D58" s="34"/>
      <c r="E58" s="34"/>
      <c r="F58" s="34"/>
      <c r="G58" s="34"/>
    </row>
    <row r="59" spans="1:7" s="35" customFormat="1" x14ac:dyDescent="0.3">
      <c r="A59" s="41"/>
    </row>
    <row r="60" spans="1:7" s="35" customFormat="1" x14ac:dyDescent="0.3">
      <c r="A60" s="41"/>
    </row>
    <row r="61" spans="1:7" s="35" customFormat="1" x14ac:dyDescent="0.3">
      <c r="A61" s="41"/>
    </row>
    <row r="62" spans="1:7" s="35" customFormat="1" x14ac:dyDescent="0.3">
      <c r="A62" s="41"/>
    </row>
    <row r="63" spans="1:7" s="35" customFormat="1" x14ac:dyDescent="0.3">
      <c r="A63" s="41"/>
    </row>
    <row r="64" spans="1:7" s="35" customFormat="1" x14ac:dyDescent="0.3">
      <c r="A64" s="41"/>
    </row>
    <row r="65" spans="1:7" s="35" customFormat="1" x14ac:dyDescent="0.3">
      <c r="A65" s="41"/>
      <c r="E65" s="37"/>
    </row>
    <row r="66" spans="1:7" s="35" customFormat="1" x14ac:dyDescent="0.3">
      <c r="A66" s="40"/>
      <c r="E66" s="37"/>
    </row>
    <row r="67" spans="1:7" s="35" customFormat="1" x14ac:dyDescent="0.3">
      <c r="A67" s="41"/>
      <c r="E67" s="37"/>
    </row>
    <row r="68" spans="1:7" s="35" customFormat="1" x14ac:dyDescent="0.3">
      <c r="E68" s="37"/>
    </row>
    <row r="69" spans="1:7" s="35" customFormat="1" x14ac:dyDescent="0.3">
      <c r="E69" s="37"/>
    </row>
    <row r="70" spans="1:7" x14ac:dyDescent="0.3">
      <c r="A70" s="5"/>
      <c r="B70" s="5"/>
      <c r="C70" s="5"/>
      <c r="D70" s="5"/>
      <c r="E70" s="11"/>
      <c r="F70" s="10">
        <v>0</v>
      </c>
      <c r="G70" s="10">
        <v>0</v>
      </c>
    </row>
    <row r="71" spans="1:7" x14ac:dyDescent="0.3">
      <c r="F71">
        <f>SUM(F59:F70)</f>
        <v>0</v>
      </c>
      <c r="G71" s="1">
        <f>SUM(G65:G70)</f>
        <v>0</v>
      </c>
    </row>
  </sheetData>
  <pageMargins left="0.7" right="0.7" top="0.75" bottom="0.75" header="0.3" footer="0.3"/>
  <pageSetup paperSize="9" orientation="portrait"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3"/>
  <sheetViews>
    <sheetView topLeftCell="A19" workbookViewId="0">
      <selection activeCell="C8" sqref="C8"/>
    </sheetView>
  </sheetViews>
  <sheetFormatPr defaultColWidth="9.109375" defaultRowHeight="14.4" x14ac:dyDescent="0.3"/>
  <cols>
    <col min="1" max="1" width="25.6640625" customWidth="1"/>
    <col min="2" max="2" width="40.6640625" customWidth="1"/>
    <col min="3" max="3" width="50" customWidth="1"/>
  </cols>
  <sheetData>
    <row r="2" spans="1:7" x14ac:dyDescent="0.3">
      <c r="B2" s="1" t="s">
        <v>18</v>
      </c>
    </row>
    <row r="3" spans="1:7" ht="15" thickBot="1" x14ac:dyDescent="0.35">
      <c r="A3" s="16" t="s">
        <v>0</v>
      </c>
      <c r="B3" s="16" t="s">
        <v>1</v>
      </c>
      <c r="C3" s="16" t="s">
        <v>2</v>
      </c>
      <c r="D3" s="16" t="s">
        <v>21</v>
      </c>
      <c r="E3" s="16" t="s">
        <v>47</v>
      </c>
      <c r="F3" s="16" t="s">
        <v>20</v>
      </c>
      <c r="G3" s="16" t="s">
        <v>5</v>
      </c>
    </row>
    <row r="4" spans="1:7" ht="15" thickBot="1" x14ac:dyDescent="0.35">
      <c r="A4" s="24"/>
      <c r="B4" s="2"/>
      <c r="C4" s="2"/>
      <c r="D4" s="2">
        <v>301</v>
      </c>
      <c r="E4" s="2">
        <f>VLOOKUP(D4,Rates!A$8:D$15,4,TRUE)</f>
        <v>0</v>
      </c>
      <c r="F4" s="2">
        <v>0</v>
      </c>
      <c r="G4" s="3">
        <v>0</v>
      </c>
    </row>
    <row r="5" spans="1:7" ht="15" thickBot="1" x14ac:dyDescent="0.35">
      <c r="A5" s="25"/>
      <c r="B5" s="5"/>
      <c r="C5" s="5"/>
      <c r="D5" s="2">
        <v>301</v>
      </c>
      <c r="E5" s="5">
        <f>VLOOKUP(D5,Rates!A$8:D$15,4,TRUE)</f>
        <v>0</v>
      </c>
      <c r="F5" s="2">
        <v>0</v>
      </c>
      <c r="G5" s="6">
        <v>0</v>
      </c>
    </row>
    <row r="6" spans="1:7" ht="15" thickBot="1" x14ac:dyDescent="0.35">
      <c r="A6" s="25"/>
      <c r="B6" s="5"/>
      <c r="C6" s="5"/>
      <c r="D6" s="2">
        <v>301</v>
      </c>
      <c r="E6" s="5">
        <f>VLOOKUP(D6,Rates!A$8:D$15,4,TRUE)</f>
        <v>0</v>
      </c>
      <c r="F6" s="2">
        <v>0</v>
      </c>
      <c r="G6" s="6">
        <v>0</v>
      </c>
    </row>
    <row r="7" spans="1:7" ht="15" thickBot="1" x14ac:dyDescent="0.35">
      <c r="A7" s="25"/>
      <c r="B7" s="5"/>
      <c r="C7" s="5"/>
      <c r="D7" s="2">
        <v>301</v>
      </c>
      <c r="E7" s="5">
        <f>VLOOKUP(D7,Rates!A$8:D$15,4,TRUE)</f>
        <v>0</v>
      </c>
      <c r="F7" s="2">
        <v>0</v>
      </c>
      <c r="G7" s="6">
        <v>0</v>
      </c>
    </row>
    <row r="8" spans="1:7" ht="15" thickBot="1" x14ac:dyDescent="0.35">
      <c r="A8" s="25"/>
      <c r="B8" s="5"/>
      <c r="C8" s="5"/>
      <c r="D8" s="2">
        <v>301</v>
      </c>
      <c r="E8" s="5">
        <f>VLOOKUP(D8,Rates!A$8:D$15,4,TRUE)</f>
        <v>0</v>
      </c>
      <c r="F8" s="2">
        <v>0</v>
      </c>
      <c r="G8" s="6">
        <v>0</v>
      </c>
    </row>
    <row r="9" spans="1:7" ht="15" thickBot="1" x14ac:dyDescent="0.35">
      <c r="A9" s="25"/>
      <c r="B9" s="5"/>
      <c r="C9" s="5"/>
      <c r="D9" s="2">
        <v>301</v>
      </c>
      <c r="E9" s="5">
        <f>VLOOKUP(D9,Rates!A$8:D$15,4,TRUE)</f>
        <v>0</v>
      </c>
      <c r="F9" s="2">
        <v>0</v>
      </c>
      <c r="G9" s="6">
        <f t="shared" ref="G9:G14" si="0">E9*F9</f>
        <v>0</v>
      </c>
    </row>
    <row r="10" spans="1:7" ht="15" thickBot="1" x14ac:dyDescent="0.35">
      <c r="A10" s="25"/>
      <c r="B10" s="5"/>
      <c r="C10" s="31"/>
      <c r="D10" s="2">
        <v>301</v>
      </c>
      <c r="E10" s="5">
        <f>VLOOKUP(D10,Rates!A$8:D$15,4,TRUE)</f>
        <v>0</v>
      </c>
      <c r="F10" s="2">
        <v>0</v>
      </c>
      <c r="G10" s="6">
        <f t="shared" si="0"/>
        <v>0</v>
      </c>
    </row>
    <row r="11" spans="1:7" ht="15" thickBot="1" x14ac:dyDescent="0.35">
      <c r="A11" s="4"/>
      <c r="B11" s="5"/>
      <c r="C11" s="31"/>
      <c r="D11" s="2">
        <v>301</v>
      </c>
      <c r="E11" s="5">
        <f>VLOOKUP(D11,Rates!A$8:D$15,4,TRUE)</f>
        <v>0</v>
      </c>
      <c r="F11" s="2">
        <v>0</v>
      </c>
      <c r="G11" s="6">
        <f t="shared" si="0"/>
        <v>0</v>
      </c>
    </row>
    <row r="12" spans="1:7" ht="15" thickBot="1" x14ac:dyDescent="0.35">
      <c r="A12" s="25"/>
      <c r="B12" s="5"/>
      <c r="C12" s="26"/>
      <c r="D12" s="2">
        <v>301</v>
      </c>
      <c r="E12" s="5">
        <f>VLOOKUP(D12,Rates!A$8:D$15,4,TRUE)</f>
        <v>0</v>
      </c>
      <c r="F12" s="2">
        <v>0</v>
      </c>
      <c r="G12" s="6">
        <f t="shared" si="0"/>
        <v>0</v>
      </c>
    </row>
    <row r="13" spans="1:7" ht="125.4" customHeight="1" thickBot="1" x14ac:dyDescent="0.35">
      <c r="A13" s="64"/>
      <c r="B13" s="31"/>
      <c r="C13" s="31"/>
      <c r="D13" s="2">
        <v>301</v>
      </c>
      <c r="E13" s="5">
        <f>VLOOKUP(D13,Rates!A$8:D$15,4,TRUE)</f>
        <v>0</v>
      </c>
      <c r="F13" s="2">
        <v>0</v>
      </c>
      <c r="G13" s="6">
        <f t="shared" si="0"/>
        <v>0</v>
      </c>
    </row>
    <row r="14" spans="1:7" ht="125.4" customHeight="1" thickBot="1" x14ac:dyDescent="0.35">
      <c r="A14" s="64"/>
      <c r="B14" s="31"/>
      <c r="C14" s="31"/>
      <c r="D14" s="2">
        <v>301</v>
      </c>
      <c r="E14" s="5">
        <f>VLOOKUP(D14,Rates!A$8:D$15,4,TRUE)</f>
        <v>0</v>
      </c>
      <c r="F14" s="2">
        <v>0</v>
      </c>
      <c r="G14" s="6">
        <f t="shared" si="0"/>
        <v>0</v>
      </c>
    </row>
    <row r="15" spans="1:7" ht="38.4" customHeight="1" thickBot="1" x14ac:dyDescent="0.35">
      <c r="A15" s="64"/>
      <c r="B15" s="31"/>
      <c r="C15" s="31"/>
      <c r="D15" s="2">
        <v>301</v>
      </c>
      <c r="E15" s="5">
        <f>VLOOKUP(D15,Rates!A$8:D$15,4,TRUE)</f>
        <v>0</v>
      </c>
      <c r="F15" s="2">
        <v>0</v>
      </c>
      <c r="G15" s="6">
        <f t="shared" ref="G15:G21" si="1">E15*F15</f>
        <v>0</v>
      </c>
    </row>
    <row r="16" spans="1:7" ht="28.2" customHeight="1" thickBot="1" x14ac:dyDescent="0.35">
      <c r="A16" s="64"/>
      <c r="B16" s="31"/>
      <c r="C16" s="31"/>
      <c r="D16" s="2">
        <v>301</v>
      </c>
      <c r="E16" s="5">
        <f>VLOOKUP(D16,Rates!A$8:D$15,4,TRUE)</f>
        <v>0</v>
      </c>
      <c r="F16" s="2">
        <v>0</v>
      </c>
      <c r="G16" s="6">
        <f t="shared" si="1"/>
        <v>0</v>
      </c>
    </row>
    <row r="17" spans="1:7" ht="25.95" customHeight="1" thickBot="1" x14ac:dyDescent="0.35">
      <c r="A17" s="64"/>
      <c r="B17" s="31"/>
      <c r="C17" s="31"/>
      <c r="D17" s="2">
        <v>301</v>
      </c>
      <c r="E17" s="5">
        <f>VLOOKUP(D17,Rates!A$8:D$15,4,TRUE)</f>
        <v>0</v>
      </c>
      <c r="F17" s="2">
        <v>0</v>
      </c>
      <c r="G17" s="6">
        <f t="shared" si="1"/>
        <v>0</v>
      </c>
    </row>
    <row r="18" spans="1:7" ht="29.4" customHeight="1" thickBot="1" x14ac:dyDescent="0.35">
      <c r="A18" s="64"/>
      <c r="B18" s="31"/>
      <c r="C18" s="31"/>
      <c r="D18" s="2">
        <v>301</v>
      </c>
      <c r="E18" s="5">
        <f>VLOOKUP(D18,Rates!A$8:D$15,4,TRUE)</f>
        <v>0</v>
      </c>
      <c r="F18" s="2">
        <v>0</v>
      </c>
      <c r="G18" s="6">
        <f t="shared" ref="G18" si="2">E18*F18</f>
        <v>0</v>
      </c>
    </row>
    <row r="19" spans="1:7" ht="29.4" customHeight="1" thickBot="1" x14ac:dyDescent="0.35">
      <c r="A19" s="64"/>
      <c r="B19" s="31"/>
      <c r="C19" s="31"/>
      <c r="D19" s="2">
        <v>301</v>
      </c>
      <c r="E19" s="5">
        <f>VLOOKUP(D19,Rates!A$8:D$15,4,TRUE)</f>
        <v>0</v>
      </c>
      <c r="F19" s="2">
        <v>0</v>
      </c>
      <c r="G19" s="6">
        <f t="shared" si="1"/>
        <v>0</v>
      </c>
    </row>
    <row r="20" spans="1:7" ht="39" customHeight="1" thickBot="1" x14ac:dyDescent="0.35">
      <c r="A20" s="64"/>
      <c r="B20" s="31"/>
      <c r="C20" s="31"/>
      <c r="D20" s="2">
        <v>301</v>
      </c>
      <c r="E20" s="5">
        <f>VLOOKUP(D20,Rates!A$8:D$15,4,TRUE)</f>
        <v>0</v>
      </c>
      <c r="F20" s="2">
        <v>0</v>
      </c>
      <c r="G20" s="6">
        <f t="shared" si="1"/>
        <v>0</v>
      </c>
    </row>
    <row r="21" spans="1:7" ht="37.950000000000003" customHeight="1" thickBot="1" x14ac:dyDescent="0.35">
      <c r="A21" s="8"/>
      <c r="B21" s="9"/>
      <c r="C21" s="9"/>
      <c r="D21" s="2">
        <v>301</v>
      </c>
      <c r="E21" s="9">
        <f>VLOOKUP(D21,Rates!A$8:D$15,4,TRUE)</f>
        <v>0</v>
      </c>
      <c r="F21" s="2">
        <v>0</v>
      </c>
      <c r="G21" s="68">
        <f t="shared" si="1"/>
        <v>0</v>
      </c>
    </row>
    <row r="22" spans="1:7" x14ac:dyDescent="0.3">
      <c r="A22" s="5"/>
      <c r="B22" s="5"/>
      <c r="C22" s="5"/>
      <c r="D22" s="5"/>
      <c r="E22" s="11"/>
      <c r="F22" s="10">
        <v>0</v>
      </c>
      <c r="G22" s="10">
        <v>0</v>
      </c>
    </row>
    <row r="23" spans="1:7" x14ac:dyDescent="0.3">
      <c r="F23">
        <f>SUM(F4:F22)</f>
        <v>0</v>
      </c>
      <c r="G23" s="1">
        <f>SUM(G10:G22)</f>
        <v>0</v>
      </c>
    </row>
  </sheetData>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Sumary</vt:lpstr>
      <vt:lpstr>Rates</vt:lpstr>
      <vt:lpstr>Initial relevament &amp; Site</vt:lpstr>
      <vt:lpstr>Security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marcelo</dc:creator>
  <cp:lastModifiedBy>marcelo</cp:lastModifiedBy>
  <dcterms:created xsi:type="dcterms:W3CDTF">2011-10-17T15:25:17Z</dcterms:created>
  <dcterms:modified xsi:type="dcterms:W3CDTF">2012-07-13T14:27:28Z</dcterms:modified>
</cp:coreProperties>
</file>