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ing Period One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6">
      <text>
        <t xml:space="preserve">Ingrid:
Should we add set up website (hosting) here?</t>
      </text>
    </comment>
    <comment authorId="0" ref="C204">
      <text>
        <t xml:space="preserve">This is time I spent on reviewing the final presentation slides.
	-Sujatha Argentieri</t>
      </text>
    </comment>
    <comment authorId="0" ref="G202">
      <text>
        <t xml:space="preserve">includes 2 hours I plan to spend tonight prepping and presenting
	-Ingrid Henricksen
I plan to attend the presentation tonight for 2 hours. So I added to my "planning and meeting" If it shouldn't be added, then deduct 2 hours from there.
	-Sujatha Argentieri
My two hours was in prepping for the presentation as I had to finalize the slides and my notes.  You participated in that so how much time do we count?
I don't think the time watching other's presentations should be included.
	-Ingrid Henricksen</t>
      </text>
    </comment>
    <comment authorId="0" ref="F188">
      <text>
        <t xml:space="preserve">Luis, I just saw this number!  should part of this be in week 15?
	-Ingrid Henricksen</t>
      </text>
    </comment>
    <comment authorId="0" ref="F148">
      <text>
        <t xml:space="preserve">3/25 3.25h on dynamic profile
	-Luis Sanchez-Artu</t>
      </text>
    </comment>
    <comment authorId="0" ref="F147">
      <text>
        <t xml:space="preserve">3/25 3.5h finished scripts
	-Luis Sanchez-Artu</t>
      </text>
    </comment>
    <comment authorId="0" ref="F142">
      <text>
        <t xml:space="preserve">Tue/Fri meeting
	-Luis Sanchez-Artu</t>
      </text>
    </comment>
    <comment authorId="0" ref="E139">
      <text>
        <t xml:space="preserve">on design idea
	-Ingrid Henricksen</t>
      </text>
    </comment>
    <comment authorId="0" ref="E129">
      <text>
        <t xml:space="preserve">prepping powerpoint and actual meeting
	-Ingrid Henricksen</t>
      </text>
    </comment>
    <comment authorId="0" ref="F129">
      <text>
        <t xml:space="preserve">3/12 .5h Helped decide on new line scenario, gave input on QA, and provided insight on critical path
	-Luis Sanchez-Artu
3/13 1h tue meet + 60%
	-Luis Sanchez-Artu</t>
      </text>
    </comment>
    <comment authorId="0" ref="E125">
      <text>
        <t xml:space="preserve">Added form for create new line
	-Ingrid Henricksen</t>
      </text>
    </comment>
    <comment authorId="0" ref="H125">
      <text>
        <t xml:space="preserve">needs review; some symbols edited and details for clicking external links
	-Ingrid Henricksen</t>
      </text>
    </comment>
    <comment authorId="0" ref="F120">
      <text>
        <t xml:space="preserve">2/11 2.75h creating php connection file
	-Luis Sanchez-Artu</t>
      </text>
    </comment>
    <comment authorId="0" ref="D107">
      <text>
        <t xml:space="preserve">this is not for only meetings
	-Pereogbo Peres Doubeni</t>
      </text>
    </comment>
    <comment authorId="0" ref="F119">
      <text>
        <t xml:space="preserve">3/6 1h worked with Peres to show him the algorithm for login PKI
	-Luis Sanchez-Artu</t>
      </text>
    </comment>
    <comment authorId="0" ref="F117">
      <text>
        <t xml:space="preserve">3/6 .25h fixing triggers
	-Luis Sanchez-Artu</t>
      </text>
    </comment>
    <comment authorId="0" ref="F118">
      <text>
        <t xml:space="preserve">3/6 .25h imported account permissions
	-Luis Sanchez-Artu
3/10 1h imported rest of data
	-Luis Sanchez-Artu</t>
      </text>
    </comment>
    <comment authorId="0" ref="F116">
      <text>
        <t xml:space="preserve">3/6 1h tue meeting
	-Luis Sanchez-Artu
3/9 .75 h fri meeting
	-Luis Sanchez-Artu</t>
      </text>
    </comment>
    <comment authorId="0" ref="F112">
      <text>
        <t xml:space="preserve">3/2 2.25h
3/3 2h
	-Luis Sanchez-Artu</t>
      </text>
    </comment>
    <comment authorId="0" ref="F110">
      <text>
        <t xml:space="preserve">2/28 3h creating tables
	-Luis Sanchez-Artu
3/1 2.5 hrs
3/2 .5
	-Luis Sanchez-Artu</t>
      </text>
    </comment>
    <comment authorId="0" ref="F107">
      <text>
        <t xml:space="preserve">2/27 .75h group meeting
.5h with professor
	-Luis Sanchez-Artu
3/2 1h planning for directory on UI
	-Luis Sanchez-Artu
3/3 .5 hrs email update
	-Luis Sanchez-Artu</t>
      </text>
    </comment>
    <comment authorId="0" ref="F93">
      <text>
        <t xml:space="preserve">2/22 .5h clarified a few items for sue
	-Luis Sanchez-Artu
It was a follow-up discussion to the email conversation we were having, so I believe this should go under Planning/Meeting. You didn't actually work on the UI during this time.
	-Sujatha Argentieri</t>
      </text>
    </comment>
    <comment authorId="0" ref="F96">
      <text>
        <t xml:space="preserve">2/21 2h total for this
	-Luis Sanchez-Artu
2/23 .5h to finish updates
	-Luis Sanchez-Artu</t>
      </text>
    </comment>
    <comment authorId="0" ref="F90">
      <text>
        <t xml:space="preserve">2/19 .75h for agenda Tuesday
	-Luis Sanchez-Artu
2/19 .5h meeting with Ingrid on PM vs Dev action and Critical path
	-Luis Sanchez-Artu
2/20 1h tue meeting
	-Luis Sanchez-Artu
2/23 .25h check in chart
	-Luis Sanchez-Artu
2/23 1.25h Fri meeting
	-Luis Sanchez-Artu</t>
      </text>
    </comment>
    <comment authorId="0" ref="F79">
      <text>
        <t xml:space="preserve">2/14 3.5 hours total
	-Luis Sanchez-Artu</t>
      </text>
    </comment>
    <comment authorId="0" ref="F74">
      <text>
        <t xml:space="preserve">2/12 .75h agenda
	-Luis Sanchez-Artu
2/12 .5h meeting with Ingrid
	-Luis Sanchez-Artu
2/13 1.5 meeting with team &amp; prof
	-Luis Sanchez-Artu
2/15 .5 for agenda creation
	-Luis Sanchez-Artu
2/16 1.25 for fridya meeting
	-Luis Sanchez-Artu</t>
      </text>
    </comment>
    <comment authorId="0" ref="F63">
      <text>
        <t xml:space="preserve">2/9 3h created from class domains
	-Luis Sanchez-Artu</t>
      </text>
    </comment>
    <comment authorId="0" ref="F72">
      <text>
        <t xml:space="preserve">2/7 0.5h helped Peres understand Js template activity
	-Luis Sanchez-Artu</t>
      </text>
    </comment>
    <comment authorId="0" ref="F61">
      <text>
        <t xml:space="preserve">.5 for Tues' agenda (on monday);
.75 for conflict mgmt (on mon/tue)
	-Luis Sanchez-Artu
2/7 .5h Friday's agenda
	-Luis Sanchez-Artu
2/8 .75h planning for Sat mediation
	-Luis Sanchez-Artu
2/9 1h friday meeting with sue
	-Luis Sanchez-Artu</t>
      </text>
    </comment>
    <comment authorId="0" ref="G43">
      <text>
        <t xml:space="preserve">+henricksen.i@husky.neu.edu  What is "PM" hours for? Just don't understand the G column.
	-Luis Sanchez-Artu
completing forms, tracking, calculating, creating reports, etc.
	-Ingrid Henricksen
That's a bit confusing; isn't agenda, delegation, contact sponsor, and checking in on deliverables also PM duties?
Is this column here because you use it in your ms project doc?
	-Luis Sanchez-Artu</t>
      </text>
    </comment>
    <comment authorId="0" ref="D43">
      <text>
        <t xml:space="preserve">2.5hrs from before and 1hr friday meeting
	-Pereogbo Peres Doubeni</t>
      </text>
    </comment>
    <comment authorId="0" ref="F43">
      <text>
        <t xml:space="preserve">3.25hr from before; 
1hr for Friday agenda planning on Thursday 2/1
	-Luis Sanchez-Artu
1 hr for friday meeting
	-Luis Sanchez-Artu</t>
      </text>
    </comment>
    <comment authorId="0" ref="F4">
      <text>
        <t xml:space="preserve">Luis, didnt you have another meeting on Tues?  seems you should have more time here
	-Ingrid Henricksen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6">
      <text>
        <t xml:space="preserve">Ingrid:
Should we add set up website (hosting) here?</t>
      </text>
    </comment>
  </commentList>
</comments>
</file>

<file path=xl/sharedStrings.xml><?xml version="1.0" encoding="utf-8"?>
<sst xmlns="http://schemas.openxmlformats.org/spreadsheetml/2006/main" count="384" uniqueCount="139">
  <si>
    <t>Sue</t>
  </si>
  <si>
    <t>Peres</t>
  </si>
  <si>
    <t>Ingrid</t>
  </si>
  <si>
    <t>Luis</t>
  </si>
  <si>
    <t>PM</t>
  </si>
  <si>
    <t>% complete</t>
  </si>
  <si>
    <t>Planned Hours</t>
  </si>
  <si>
    <t>hours spent</t>
  </si>
  <si>
    <t xml:space="preserve">Diagram user-system interaction   </t>
  </si>
  <si>
    <t xml:space="preserve">   Planning and Meeting</t>
  </si>
  <si>
    <t>Week 1</t>
  </si>
  <si>
    <t xml:space="preserve">   Define Use Cases</t>
  </si>
  <si>
    <t xml:space="preserve">   Create User-Activity Diagrams   </t>
  </si>
  <si>
    <t xml:space="preserve">   Standardize scripting nomenclature   </t>
  </si>
  <si>
    <t xml:space="preserve">   Define class domains   </t>
  </si>
  <si>
    <t xml:space="preserve">Design database system   </t>
  </si>
  <si>
    <t xml:space="preserve">  Logical design    </t>
  </si>
  <si>
    <t xml:space="preserve">  Create entity-relationship diagram   </t>
  </si>
  <si>
    <t xml:space="preserve">Assess data quality   </t>
  </si>
  <si>
    <t>Week 2</t>
  </si>
  <si>
    <t xml:space="preserve">Establish domain attributes   </t>
  </si>
  <si>
    <t xml:space="preserve">Normalize     </t>
  </si>
  <si>
    <t xml:space="preserve">Physical design    </t>
  </si>
  <si>
    <t xml:space="preserve">Determine hardware and performance requirements </t>
  </si>
  <si>
    <t>Create Denormalization plan</t>
  </si>
  <si>
    <t xml:space="preserve">Create a data dictionary  </t>
  </si>
  <si>
    <t>total for week</t>
  </si>
  <si>
    <t>Design graphical user interface for website</t>
  </si>
  <si>
    <t>Planning and Meeting</t>
  </si>
  <si>
    <t xml:space="preserve">      Create entity-relationship diagram   </t>
  </si>
  <si>
    <t xml:space="preserve">Determine design requirements   </t>
  </si>
  <si>
    <t>Week 3</t>
  </si>
  <si>
    <t xml:space="preserve">Sketch the wireframe   </t>
  </si>
  <si>
    <t xml:space="preserve">Define the style theme  </t>
  </si>
  <si>
    <t>no time has been spent on this task, how did it get to 25%?</t>
  </si>
  <si>
    <t xml:space="preserve">Design quality assurance (QA) tests </t>
  </si>
  <si>
    <t>Planning &amp; Meeting</t>
  </si>
  <si>
    <t xml:space="preserve">Create user-acceptance tests   </t>
  </si>
  <si>
    <t>Week 4</t>
  </si>
  <si>
    <t xml:space="preserve">   Standardize scripting nomenclature(SSDs)</t>
  </si>
  <si>
    <t xml:space="preserve">  Establish domain attributes   </t>
  </si>
  <si>
    <t>To best access user information without Joins (improves query performance), all personal user information will be kept under the same UserProfile table. User account information will be kept separate.</t>
  </si>
  <si>
    <t xml:space="preserve">Create system-integration test   </t>
  </si>
  <si>
    <t>For design requirement; reduce time required for style theme, whereas wireframe takes more time</t>
  </si>
  <si>
    <t xml:space="preserve">Create module test   </t>
  </si>
  <si>
    <t>Future Tasks</t>
  </si>
  <si>
    <t xml:space="preserve">   Normalize data</t>
  </si>
  <si>
    <t>Development</t>
  </si>
  <si>
    <t>Week 5</t>
  </si>
  <si>
    <t>Carryover Tasks</t>
  </si>
  <si>
    <t xml:space="preserve">  Sketch the wireframe   </t>
  </si>
  <si>
    <t xml:space="preserve">  Design quality assurance (QA) tests </t>
  </si>
  <si>
    <t>Scheduled Tasks</t>
  </si>
  <si>
    <t>Create Database System:</t>
  </si>
  <si>
    <t xml:space="preserve">             Create Class Domains</t>
  </si>
  <si>
    <t xml:space="preserve">             Style Theme</t>
  </si>
  <si>
    <t xml:space="preserve">    Create User Interface</t>
  </si>
  <si>
    <t>Total for Week 5</t>
  </si>
  <si>
    <t>Week 6</t>
  </si>
  <si>
    <t xml:space="preserve">  Style Theme</t>
  </si>
  <si>
    <t xml:space="preserve">  ER Diagram</t>
  </si>
  <si>
    <t xml:space="preserve">  Class Domains</t>
  </si>
  <si>
    <r>
      <rPr/>
      <t xml:space="preserve">  </t>
    </r>
    <r>
      <t>Standardize Nomenclature</t>
    </r>
  </si>
  <si>
    <r>
      <rPr/>
      <t xml:space="preserve">  </t>
    </r>
    <r>
      <t>Use Cases</t>
    </r>
  </si>
  <si>
    <r>
      <rPr/>
      <t xml:space="preserve">  </t>
    </r>
    <r>
      <t>Standardize Nomenclature</t>
    </r>
  </si>
  <si>
    <r>
      <rPr/>
      <t xml:space="preserve">  </t>
    </r>
    <r>
      <t>Scheduled Tasks</t>
    </r>
  </si>
  <si>
    <t xml:space="preserve">   Create user interface (UI)</t>
  </si>
  <si>
    <r>
      <rPr/>
      <t xml:space="preserve">  </t>
    </r>
    <r>
      <t>Use Cases</t>
    </r>
  </si>
  <si>
    <r>
      <rPr/>
      <t xml:space="preserve">  </t>
    </r>
    <r>
      <t>Scheduled Tasks</t>
    </r>
  </si>
  <si>
    <t xml:space="preserve">   Create help guide UI features</t>
  </si>
  <si>
    <t xml:space="preserve">  Create UI-DB scripts</t>
  </si>
  <si>
    <t>Java script templates for authentication</t>
  </si>
  <si>
    <t>Total for Week 6</t>
  </si>
  <si>
    <t>Week 7</t>
  </si>
  <si>
    <t>Create user interface (UI)</t>
  </si>
  <si>
    <t xml:space="preserve">  Obtain Website</t>
  </si>
  <si>
    <t xml:space="preserve">  Use Cases</t>
  </si>
  <si>
    <t xml:space="preserve">  Create Tool Tips</t>
  </si>
  <si>
    <t>(PHP) how to send email from an email server</t>
  </si>
  <si>
    <t xml:space="preserve">    normalize data</t>
  </si>
  <si>
    <t>Total for Week 7</t>
  </si>
  <si>
    <t>Week 8</t>
  </si>
  <si>
    <t>Create script to import data to table</t>
  </si>
  <si>
    <t>Create database tables</t>
  </si>
  <si>
    <t>editing sample data for import</t>
  </si>
  <si>
    <t xml:space="preserve">   Create technical documentation</t>
  </si>
  <si>
    <t>Total for Week 8</t>
  </si>
  <si>
    <t>Week 9</t>
  </si>
  <si>
    <t>Code Login page (create UI-db)</t>
  </si>
  <si>
    <t>Code directory (create UI-db)</t>
  </si>
  <si>
    <t>Use Cases</t>
  </si>
  <si>
    <t>Perform module test</t>
  </si>
  <si>
    <t>Save/submit script for update user</t>
  </si>
  <si>
    <t>DB module test</t>
  </si>
  <si>
    <t>UI module test</t>
  </si>
  <si>
    <t>Total for Week 9</t>
  </si>
  <si>
    <t xml:space="preserve">Week 10 </t>
  </si>
  <si>
    <t>Create UI-DB scripts</t>
  </si>
  <si>
    <t xml:space="preserve">   Update Directory</t>
  </si>
  <si>
    <t xml:space="preserve">   Show Profile</t>
  </si>
  <si>
    <t xml:space="preserve">   Edit Profile</t>
  </si>
  <si>
    <t xml:space="preserve">   Change Password</t>
  </si>
  <si>
    <t xml:space="preserve">   Logout</t>
  </si>
  <si>
    <t xml:space="preserve">   Search</t>
  </si>
  <si>
    <t xml:space="preserve">  Create User</t>
  </si>
  <si>
    <t xml:space="preserve">  Create Line</t>
  </si>
  <si>
    <t>Total for Week 10</t>
  </si>
  <si>
    <t>Week 11</t>
  </si>
  <si>
    <t>Normalize data</t>
  </si>
  <si>
    <t xml:space="preserve">   RegularDirectory</t>
  </si>
  <si>
    <t xml:space="preserve">Confirm script for delete </t>
  </si>
  <si>
    <t xml:space="preserve">Login script </t>
  </si>
  <si>
    <t>Save and submit script</t>
  </si>
  <si>
    <t xml:space="preserve">   Add user</t>
  </si>
  <si>
    <t>QA testing</t>
  </si>
  <si>
    <t>Total for Week 11</t>
  </si>
  <si>
    <t xml:space="preserve">Week 12 </t>
  </si>
  <si>
    <t xml:space="preserve">     Testing </t>
  </si>
  <si>
    <t>ACL</t>
  </si>
  <si>
    <t>User Profile (display; not edit)</t>
  </si>
  <si>
    <t>script for add user</t>
  </si>
  <si>
    <t>Total for Week 12</t>
  </si>
  <si>
    <t>Week 13</t>
  </si>
  <si>
    <t>Create user interface (UI) - includes researching on compatibility</t>
  </si>
  <si>
    <t>Total for Week 13</t>
  </si>
  <si>
    <t>Week 14</t>
  </si>
  <si>
    <t>Add user</t>
  </si>
  <si>
    <t>profileEdit</t>
  </si>
  <si>
    <t>Login</t>
  </si>
  <si>
    <t>Regular Directory</t>
  </si>
  <si>
    <t>Add line</t>
  </si>
  <si>
    <t>QA</t>
  </si>
  <si>
    <t>AdminDir</t>
  </si>
  <si>
    <t>Total for Week 14</t>
  </si>
  <si>
    <t>Week 15</t>
  </si>
  <si>
    <t>Total for Week 15</t>
  </si>
  <si>
    <t>Week 16</t>
  </si>
  <si>
    <t>Reporting</t>
  </si>
  <si>
    <t>Total for Week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</si>
</sst>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</font>
    <font/>
    <font>
      <sz val="10.0"/>
      <name val="Arial"/>
    </font>
    <font>
      <b/>
      <sz val="9.0"/>
      <name val="Arial"/>
    </font>
    <font>
      <sz val="9.0"/>
      <name val="Arial"/>
    </font>
    <font>
      <b/>
      <sz val="10.0"/>
      <name val="Arial"/>
    </font>
    <font>
      <b/>
      <sz val="11.0"/>
      <color rgb="FF000000"/>
      <name val="Calibri"/>
    </font>
    <font>
      <color rgb="FF38761D"/>
      <name val="Arial"/>
    </font>
    <font>
      <i/>
      <sz val="11.0"/>
      <color rgb="FF000000"/>
      <name val="Calibri"/>
    </font>
    <font>
      <b/>
    </font>
    <font>
      <b/>
      <sz val="12.0"/>
    </font>
    <font>
      <b/>
      <sz val="12.0"/>
      <color rgb="FF000000"/>
      <name val="Calibri"/>
    </font>
    <font>
      <color rgb="FF000000"/>
    </font>
    <font>
      <sz val="11.0"/>
      <name val="Calibri"/>
    </font>
    <font>
      <sz val="11.0"/>
      <color rgb="FF000000"/>
      <name val="Arial"/>
    </font>
    <font>
      <i/>
      <sz val="11.0"/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38761D"/>
        <bgColor rgb="FF38761D"/>
      </patternFill>
    </fill>
    <fill>
      <patternFill patternType="solid">
        <fgColor rgb="FFE2EFDA"/>
        <bgColor rgb="FFE2EFDA"/>
      </patternFill>
    </fill>
    <fill>
      <patternFill patternType="solid">
        <fgColor rgb="FFFF9900"/>
        <bgColor rgb="FFFF9900"/>
      </patternFill>
    </fill>
  </fills>
  <borders count="11">
    <border/>
    <border>
      <left/>
      <right/>
      <top/>
      <bottom/>
    </border>
    <border>
      <left/>
      <right/>
      <top style="thin">
        <color rgb="FF000000"/>
      </top>
      <bottom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/>
      <right/>
      <top/>
      <bottom style="thin">
        <color rgb="FF000000"/>
      </bottom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000000"/>
      </bottom>
    </border>
    <border>
      <bottom style="thin">
        <color rgb="FF000000"/>
      </bottom>
    </border>
    <border>
      <left style="thin">
        <color rgb="FFD0CECE"/>
      </left>
      <right style="thin">
        <color rgb="FFD0CECE"/>
      </right>
      <bottom style="thin">
        <color rgb="FFD0CECE"/>
      </bottom>
    </border>
    <border>
      <left style="thin">
        <color rgb="FFD0CECE"/>
      </left>
      <bottom style="thin">
        <color rgb="FFD0CEC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wrapText="1"/>
    </xf>
    <xf borderId="1" fillId="3" fontId="0" numFmtId="0" xfId="0" applyBorder="1" applyFill="1" applyFont="1"/>
    <xf borderId="1" fillId="2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1" fillId="4" fontId="6" numFmtId="0" xfId="0" applyAlignment="1" applyBorder="1" applyFill="1" applyFont="1">
      <alignment horizontal="center" readingOrder="0"/>
    </xf>
    <xf borderId="1" fillId="5" fontId="6" numFmtId="0" xfId="0" applyAlignment="1" applyBorder="1" applyFill="1" applyFont="1">
      <alignment horizontal="center"/>
    </xf>
    <xf borderId="2" fillId="3" fontId="6" numFmtId="0" xfId="0" applyAlignment="1" applyBorder="1" applyFont="1">
      <alignment horizontal="center"/>
    </xf>
    <xf borderId="3" fillId="3" fontId="0" numFmtId="0" xfId="0" applyAlignment="1" applyBorder="1" applyFont="1">
      <alignment horizontal="left" readingOrder="0"/>
    </xf>
    <xf borderId="3" fillId="3" fontId="6" numFmtId="0" xfId="0" applyAlignment="1" applyBorder="1" applyFont="1">
      <alignment horizontal="center" readingOrder="0"/>
    </xf>
    <xf borderId="3" fillId="3" fontId="6" numFmtId="0" xfId="0" applyAlignment="1" applyBorder="1" applyFont="1">
      <alignment horizontal="center"/>
    </xf>
    <xf borderId="3" fillId="5" fontId="6" numFmtId="0" xfId="0" applyAlignment="1" applyBorder="1" applyFont="1">
      <alignment horizontal="center"/>
    </xf>
    <xf borderId="3" fillId="4" fontId="6" numFmtId="0" xfId="0" applyAlignment="1" applyBorder="1" applyFont="1">
      <alignment horizontal="center" readingOrder="0"/>
    </xf>
    <xf borderId="3" fillId="4" fontId="6" numFmtId="0" xfId="0" applyAlignment="1" applyBorder="1" applyFont="1">
      <alignment horizontal="center"/>
    </xf>
    <xf borderId="4" fillId="3" fontId="0" numFmtId="0" xfId="0" applyBorder="1" applyFont="1"/>
    <xf borderId="5" fillId="3" fontId="0" numFmtId="0" xfId="0" applyAlignment="1" applyBorder="1" applyFont="1">
      <alignment horizontal="left" readingOrder="0"/>
    </xf>
    <xf borderId="5" fillId="3" fontId="6" numFmtId="0" xfId="0" applyAlignment="1" applyBorder="1" applyFont="1">
      <alignment horizontal="center"/>
    </xf>
    <xf borderId="5" fillId="5" fontId="6" numFmtId="0" xfId="0" applyAlignment="1" applyBorder="1" applyFont="1">
      <alignment horizontal="center"/>
    </xf>
    <xf borderId="0" fillId="0" fontId="6" numFmtId="0" xfId="0" applyFont="1"/>
    <xf borderId="0" fillId="0" fontId="0" numFmtId="0" xfId="0" applyFont="1"/>
    <xf borderId="0" fillId="5" fontId="0" numFmtId="0" xfId="0" applyFont="1"/>
    <xf borderId="0" fillId="0" fontId="6" numFmtId="0" xfId="0" applyAlignment="1" applyFont="1">
      <alignment horizontal="center"/>
    </xf>
    <xf borderId="0" fillId="0" fontId="0" numFmtId="0" xfId="0" applyAlignment="1" applyFont="1">
      <alignment horizontal="left" readingOrder="0"/>
    </xf>
    <xf borderId="0" fillId="4" fontId="0" numFmtId="0" xfId="0" applyAlignment="1" applyFont="1">
      <alignment readingOrder="0"/>
    </xf>
    <xf borderId="0" fillId="0" fontId="0" numFmtId="0" xfId="0" applyAlignment="1" applyFont="1">
      <alignment readingOrder="0"/>
    </xf>
    <xf borderId="0" fillId="6" fontId="0" numFmtId="0" xfId="0" applyAlignment="1" applyFill="1" applyFont="1">
      <alignment readingOrder="0"/>
    </xf>
    <xf borderId="0" fillId="0" fontId="0" numFmtId="0" xfId="0" applyAlignment="1" applyFont="1">
      <alignment horizontal="left" readingOrder="0"/>
    </xf>
    <xf borderId="0" fillId="5" fontId="0" numFmtId="0" xfId="0" applyAlignment="1" applyFont="1">
      <alignment readingOrder="0"/>
    </xf>
    <xf borderId="0" fillId="0" fontId="0" numFmtId="0" xfId="0" applyAlignment="1" applyFont="1">
      <alignment horizontal="left"/>
    </xf>
    <xf borderId="0" fillId="5" fontId="1" numFmtId="0" xfId="0" applyFont="1"/>
    <xf borderId="0" fillId="6" fontId="1" numFmtId="0" xfId="0" applyAlignment="1" applyFont="1">
      <alignment readingOrder="0"/>
    </xf>
    <xf borderId="0" fillId="0" fontId="0" numFmtId="0" xfId="0" applyAlignment="1" applyFont="1">
      <alignment horizontal="left" shrinkToFit="0" wrapText="1"/>
    </xf>
    <xf borderId="6" fillId="0" fontId="0" numFmtId="0" xfId="0" applyBorder="1" applyFont="1"/>
    <xf borderId="6" fillId="0" fontId="0" numFmtId="0" xfId="0" applyAlignment="1" applyBorder="1" applyFont="1">
      <alignment horizontal="left"/>
    </xf>
    <xf borderId="6" fillId="0" fontId="0" numFmtId="0" xfId="0" applyAlignment="1" applyBorder="1" applyFont="1">
      <alignment readingOrder="0"/>
    </xf>
    <xf borderId="6" fillId="5" fontId="0" numFmtId="0" xfId="0" applyBorder="1" applyFont="1"/>
    <xf borderId="6" fillId="0" fontId="6" numFmtId="0" xfId="0" applyAlignment="1" applyBorder="1" applyFont="1">
      <alignment horizontal="center"/>
    </xf>
    <xf borderId="6" fillId="6" fontId="0" numFmtId="0" xfId="0" applyAlignment="1" applyBorder="1" applyFont="1">
      <alignment readingOrder="0"/>
    </xf>
    <xf borderId="0" fillId="0" fontId="0" numFmtId="0" xfId="0" applyAlignment="1" applyFont="1">
      <alignment horizontal="right" readingOrder="0"/>
    </xf>
    <xf borderId="3" fillId="3" fontId="0" numFmtId="0" xfId="0" applyAlignment="1" applyBorder="1" applyFont="1">
      <alignment horizontal="left"/>
    </xf>
    <xf borderId="3" fillId="7" fontId="6" numFmtId="0" xfId="0" applyAlignment="1" applyBorder="1" applyFill="1" applyFont="1">
      <alignment horizontal="center" readingOrder="0"/>
    </xf>
    <xf borderId="0" fillId="8" fontId="0" numFmtId="0" xfId="0" applyAlignment="1" applyFill="1" applyFont="1">
      <alignment horizontal="left" readingOrder="0"/>
    </xf>
    <xf borderId="0" fillId="3" fontId="6" numFmtId="0" xfId="0" applyAlignment="1" applyFont="1">
      <alignment horizontal="center"/>
    </xf>
    <xf borderId="3" fillId="9" fontId="6" numFmtId="0" xfId="0" applyAlignment="1" applyBorder="1" applyFill="1" applyFont="1">
      <alignment horizontal="center" readingOrder="0"/>
    </xf>
    <xf borderId="3" fillId="8" fontId="6" numFmtId="0" xfId="0" applyAlignment="1" applyBorder="1" applyFont="1">
      <alignment horizontal="center"/>
    </xf>
    <xf borderId="0" fillId="7" fontId="6" numFmtId="0" xfId="0" applyAlignment="1" applyFont="1">
      <alignment horizontal="center"/>
    </xf>
    <xf borderId="0" fillId="4" fontId="6" numFmtId="0" xfId="0" applyAlignment="1" applyFont="1">
      <alignment horizontal="center"/>
    </xf>
    <xf borderId="0" fillId="3" fontId="0" numFmtId="0" xfId="0" applyAlignment="1" applyFont="1">
      <alignment horizontal="left" readingOrder="0"/>
    </xf>
    <xf borderId="0" fillId="9" fontId="6" numFmtId="0" xfId="0" applyAlignment="1" applyFont="1">
      <alignment horizontal="center"/>
    </xf>
    <xf borderId="0" fillId="5" fontId="6" numFmtId="0" xfId="0" applyAlignment="1" applyFont="1">
      <alignment horizontal="center"/>
    </xf>
    <xf borderId="0" fillId="3" fontId="0" numFmtId="0" xfId="0" applyAlignment="1" applyFont="1">
      <alignment horizontal="left" readingOrder="0"/>
    </xf>
    <xf borderId="0" fillId="3" fontId="6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5" fontId="6" numFmtId="0" xfId="0" applyAlignment="1" applyFont="1">
      <alignment horizontal="center" readingOrder="0"/>
    </xf>
    <xf borderId="0" fillId="9" fontId="6" numFmtId="0" xfId="0" applyAlignment="1" applyFont="1">
      <alignment horizontal="center" readingOrder="0"/>
    </xf>
    <xf borderId="0" fillId="3" fontId="0" numFmtId="0" xfId="0" applyAlignment="1" applyFont="1">
      <alignment horizontal="left"/>
    </xf>
    <xf borderId="3" fillId="7" fontId="6" numFmtId="0" xfId="0" applyAlignment="1" applyBorder="1" applyFont="1">
      <alignment horizontal="center"/>
    </xf>
    <xf borderId="3" fillId="5" fontId="6" numFmtId="0" xfId="0" applyAlignment="1" applyBorder="1" applyFont="1">
      <alignment horizontal="center" readingOrder="0"/>
    </xf>
    <xf borderId="5" fillId="3" fontId="0" numFmtId="0" xfId="0" applyAlignment="1" applyBorder="1" applyFont="1">
      <alignment horizontal="left"/>
    </xf>
    <xf borderId="0" fillId="3" fontId="0" numFmtId="0" xfId="0" applyAlignment="1" applyFont="1">
      <alignment horizontal="right" readingOrder="0"/>
    </xf>
    <xf borderId="0" fillId="10" fontId="0" numFmtId="0" xfId="0" applyAlignment="1" applyFill="1" applyFont="1">
      <alignment readingOrder="0"/>
    </xf>
    <xf borderId="0" fillId="9" fontId="0" numFmtId="0" xfId="0" applyAlignment="1" applyFont="1">
      <alignment readingOrder="0"/>
    </xf>
    <xf borderId="0" fillId="11" fontId="0" numFmtId="0" xfId="0" applyAlignment="1" applyFill="1" applyFont="1">
      <alignment readingOrder="0"/>
    </xf>
    <xf borderId="0" fillId="5" fontId="0" numFmtId="0" xfId="0" applyAlignment="1" applyFont="1">
      <alignment horizontal="center" readingOrder="0"/>
    </xf>
    <xf borderId="0" fillId="9" fontId="0" numFmtId="0" xfId="0" applyFont="1"/>
    <xf borderId="0" fillId="12" fontId="0" numFmtId="0" xfId="0" applyAlignment="1" applyFill="1" applyFont="1">
      <alignment horizontal="left" readingOrder="0"/>
    </xf>
    <xf borderId="0" fillId="10" fontId="0" numFmtId="0" xfId="0" applyFont="1"/>
    <xf borderId="0" fillId="5" fontId="0" numFmtId="9" xfId="0" applyAlignment="1" applyFont="1" applyNumberFormat="1">
      <alignment horizontal="center" readingOrder="0"/>
    </xf>
    <xf borderId="0" fillId="12" fontId="0" numFmtId="0" xfId="0" applyAlignment="1" applyFont="1">
      <alignment horizontal="left" readingOrder="0"/>
    </xf>
    <xf borderId="0" fillId="12" fontId="7" numFmtId="0" xfId="0" applyAlignment="1" applyFont="1">
      <alignment readingOrder="0"/>
    </xf>
    <xf borderId="0" fillId="4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3" fillId="12" fontId="0" numFmtId="0" xfId="0" applyAlignment="1" applyBorder="1" applyFont="1">
      <alignment horizontal="left"/>
    </xf>
    <xf borderId="0" fillId="0" fontId="0" numFmtId="0" xfId="0" applyAlignment="1" applyFont="1">
      <alignment horizontal="center"/>
    </xf>
    <xf borderId="3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0" fillId="5" fontId="0" numFmtId="10" xfId="0" applyFont="1" applyNumberFormat="1"/>
    <xf borderId="0" fillId="0" fontId="8" numFmtId="0" xfId="0" applyAlignment="1" applyFont="1">
      <alignment horizontal="left" readingOrder="0"/>
    </xf>
    <xf borderId="0" fillId="5" fontId="9" numFmtId="10" xfId="0" applyAlignment="1" applyFont="1" applyNumberFormat="1">
      <alignment readingOrder="0"/>
    </xf>
    <xf borderId="0" fillId="10" fontId="6" numFmtId="0" xfId="0" applyAlignment="1" applyFont="1">
      <alignment horizontal="center"/>
    </xf>
    <xf borderId="6" fillId="0" fontId="1" numFmtId="0" xfId="0" applyBorder="1" applyFont="1"/>
    <xf borderId="0" fillId="4" fontId="0" numFmtId="0" xfId="0" applyAlignment="1" applyFont="1">
      <alignment horizontal="center" readingOrder="0"/>
    </xf>
    <xf borderId="6" fillId="0" fontId="0" numFmtId="0" xfId="0" applyAlignment="1" applyBorder="1" applyFont="1">
      <alignment horizontal="right" readingOrder="0"/>
    </xf>
    <xf borderId="3" fillId="10" fontId="6" numFmtId="0" xfId="0" applyAlignment="1" applyBorder="1" applyFont="1">
      <alignment horizontal="center"/>
    </xf>
    <xf borderId="6" fillId="5" fontId="0" numFmtId="10" xfId="0" applyBorder="1" applyFont="1" applyNumberFormat="1"/>
    <xf borderId="3" fillId="9" fontId="6" numFmtId="0" xfId="0" applyAlignment="1" applyBorder="1" applyFont="1">
      <alignment horizontal="center"/>
    </xf>
    <xf borderId="0" fillId="2" fontId="10" numFmtId="0" xfId="0" applyFont="1"/>
    <xf borderId="0" fillId="2" fontId="11" numFmtId="0" xfId="0" applyAlignment="1" applyFont="1">
      <alignment horizontal="left" readingOrder="0"/>
    </xf>
    <xf borderId="0" fillId="2" fontId="1" numFmtId="0" xfId="0" applyFont="1"/>
    <xf borderId="0" fillId="2" fontId="1" numFmtId="10" xfId="0" applyFont="1" applyNumberFormat="1"/>
    <xf borderId="0" fillId="9" fontId="1" numFmtId="0" xfId="0" applyAlignment="1" applyFont="1">
      <alignment readingOrder="0"/>
    </xf>
    <xf borderId="0" fillId="8" fontId="10" numFmtId="0" xfId="0" applyAlignment="1" applyFont="1">
      <alignment readingOrder="0"/>
    </xf>
    <xf borderId="7" fillId="3" fontId="0" numFmtId="0" xfId="0" applyAlignment="1" applyBorder="1" applyFont="1">
      <alignment horizontal="left"/>
    </xf>
    <xf borderId="0" fillId="8" fontId="1" numFmtId="0" xfId="0" applyAlignment="1" applyFont="1">
      <alignment readingOrder="0"/>
    </xf>
    <xf borderId="8" fillId="3" fontId="0" numFmtId="0" xfId="0" applyAlignment="1" applyBorder="1" applyFont="1">
      <alignment horizontal="left"/>
    </xf>
    <xf borderId="0" fillId="8" fontId="12" numFmtId="0" xfId="0" applyAlignment="1" applyFont="1">
      <alignment readingOrder="0"/>
    </xf>
    <xf borderId="9" fillId="8" fontId="1" numFmtId="0" xfId="0" applyAlignment="1" applyBorder="1" applyFont="1">
      <alignment readingOrder="0"/>
    </xf>
    <xf borderId="0" fillId="5" fontId="1" numFmtId="10" xfId="0" applyAlignment="1" applyFont="1" applyNumberFormat="1">
      <alignment readingOrder="0"/>
    </xf>
    <xf borderId="0" fillId="8" fontId="1" numFmtId="0" xfId="0" applyFont="1"/>
    <xf borderId="0" fillId="10" fontId="1" numFmtId="0" xfId="0" applyAlignment="1" applyFont="1">
      <alignment readingOrder="0"/>
    </xf>
    <xf borderId="0" fillId="3" fontId="8" numFmtId="0" xfId="0" applyAlignment="1" applyFont="1">
      <alignment horizontal="left"/>
    </xf>
    <xf borderId="0" fillId="9" fontId="12" numFmtId="0" xfId="0" applyAlignment="1" applyFont="1">
      <alignment readingOrder="0"/>
    </xf>
    <xf borderId="0" fillId="5" fontId="1" numFmtId="10" xfId="0" applyAlignment="1" applyFont="1" applyNumberFormat="1">
      <alignment horizontal="center" readingOrder="0"/>
    </xf>
    <xf borderId="0" fillId="10" fontId="1" numFmtId="0" xfId="0" applyFont="1"/>
    <xf borderId="0" fillId="8" fontId="1" numFmtId="0" xfId="0" applyAlignment="1" applyFont="1">
      <alignment horizontal="center"/>
    </xf>
    <xf borderId="0" fillId="5" fontId="1" numFmtId="0" xfId="0" applyAlignment="1" applyFont="1">
      <alignment horizontal="center" readingOrder="0"/>
    </xf>
    <xf borderId="0" fillId="9" fontId="1" numFmtId="0" xfId="0" applyFont="1"/>
    <xf borderId="0" fillId="10" fontId="6" numFmtId="0" xfId="0" applyAlignment="1" applyFont="1">
      <alignment horizontal="center" readingOrder="0"/>
    </xf>
    <xf borderId="0" fillId="3" fontId="8" numFmtId="0" xfId="0" applyAlignment="1" applyFont="1">
      <alignment horizontal="left" readingOrder="0"/>
    </xf>
    <xf borderId="0" fillId="8" fontId="1" numFmtId="0" xfId="0" applyAlignment="1" applyFont="1">
      <alignment horizontal="center" readingOrder="0"/>
    </xf>
    <xf borderId="0" fillId="11" fontId="1" numFmtId="0" xfId="0" applyAlignment="1" applyFont="1">
      <alignment readingOrder="0"/>
    </xf>
    <xf borderId="0" fillId="5" fontId="1" numFmtId="10" xfId="0" applyAlignment="1" applyFont="1" applyNumberFormat="1">
      <alignment horizontal="center"/>
    </xf>
    <xf borderId="6" fillId="13" fontId="1" numFmtId="0" xfId="0" applyBorder="1" applyFill="1" applyFont="1"/>
    <xf borderId="6" fillId="13" fontId="6" numFmtId="0" xfId="0" applyAlignment="1" applyBorder="1" applyFont="1">
      <alignment horizontal="right" readingOrder="0"/>
    </xf>
    <xf borderId="6" fillId="13" fontId="6" numFmtId="0" xfId="0" applyBorder="1" applyFont="1"/>
    <xf borderId="6" fillId="13" fontId="6" numFmtId="10" xfId="0" applyBorder="1" applyFont="1" applyNumberFormat="1"/>
    <xf borderId="6" fillId="13" fontId="6" numFmtId="0" xfId="0" applyAlignment="1" applyBorder="1" applyFont="1">
      <alignment horizontal="center"/>
    </xf>
    <xf borderId="0" fillId="0" fontId="9" numFmtId="0" xfId="0" applyFont="1"/>
    <xf borderId="0" fillId="0" fontId="10" numFmtId="0" xfId="0" applyAlignment="1" applyFont="1">
      <alignment readingOrder="0"/>
    </xf>
    <xf borderId="9" fillId="12" fontId="1" numFmtId="0" xfId="0" applyAlignment="1" applyBorder="1" applyFont="1">
      <alignment readingOrder="0"/>
    </xf>
    <xf borderId="0" fillId="12" fontId="1" numFmtId="0" xfId="0" applyAlignment="1" applyFont="1">
      <alignment readingOrder="0"/>
    </xf>
    <xf borderId="0" fillId="14" fontId="1" numFmtId="0" xfId="0" applyAlignment="1" applyFill="1" applyFont="1">
      <alignment readingOrder="0"/>
    </xf>
    <xf borderId="0" fillId="5" fontId="1" numFmtId="10" xfId="0" applyFont="1" applyNumberFormat="1"/>
    <xf borderId="0" fillId="0" fontId="8" numFmtId="0" xfId="0" applyAlignment="1" applyFont="1">
      <alignment readingOrder="0" shrinkToFit="0" vertical="bottom" wrapText="0"/>
    </xf>
    <xf borderId="0" fillId="12" fontId="1" numFmtId="0" xfId="0" applyFont="1"/>
    <xf borderId="0" fillId="0" fontId="0" numFmtId="0" xfId="0" applyAlignment="1" applyFont="1">
      <alignment readingOrder="0" shrinkToFit="0" vertical="bottom" wrapText="0"/>
    </xf>
    <xf borderId="0" fillId="4" fontId="1" numFmtId="0" xfId="0" applyAlignment="1" applyFont="1">
      <alignment readingOrder="0"/>
    </xf>
    <xf borderId="0" fillId="12" fontId="0" numFmtId="0" xfId="0" applyAlignment="1" applyFont="1">
      <alignment readingOrder="0" shrinkToFit="0" vertical="bottom" wrapText="0"/>
    </xf>
    <xf borderId="6" fillId="12" fontId="1" numFmtId="0" xfId="0" applyBorder="1" applyFont="1"/>
    <xf borderId="6" fillId="12" fontId="1" numFmtId="0" xfId="0" applyAlignment="1" applyBorder="1" applyFont="1">
      <alignment readingOrder="0"/>
    </xf>
    <xf borderId="6" fillId="14" fontId="1" numFmtId="0" xfId="0" applyAlignment="1" applyBorder="1" applyFont="1">
      <alignment readingOrder="0"/>
    </xf>
    <xf borderId="6" fillId="5" fontId="1" numFmtId="10" xfId="0" applyAlignment="1" applyBorder="1" applyFont="1" applyNumberFormat="1">
      <alignment readingOrder="0"/>
    </xf>
    <xf borderId="0" fillId="15" fontId="0" numFmtId="0" xfId="0" applyAlignment="1" applyFill="1" applyFont="1">
      <alignment readingOrder="0" shrinkToFit="0" vertical="bottom" wrapText="0"/>
    </xf>
    <xf borderId="0" fillId="16" fontId="1" numFmtId="0" xfId="0" applyFill="1" applyFont="1"/>
    <xf borderId="0" fillId="16" fontId="1" numFmtId="0" xfId="0" applyAlignment="1" applyFont="1">
      <alignment readingOrder="0"/>
    </xf>
    <xf borderId="0" fillId="15" fontId="8" numFmtId="0" xfId="0" applyAlignment="1" applyFont="1">
      <alignment readingOrder="0" shrinkToFit="0" vertical="bottom" wrapText="0"/>
    </xf>
    <xf borderId="0" fillId="8" fontId="13" numFmtId="0" xfId="0" applyAlignment="1" applyFont="1">
      <alignment readingOrder="0" vertical="bottom"/>
    </xf>
    <xf borderId="0" fillId="8" fontId="13" numFmtId="0" xfId="0" applyAlignment="1" applyFont="1">
      <alignment vertical="bottom"/>
    </xf>
    <xf borderId="0" fillId="8" fontId="0" numFmtId="0" xfId="0" applyAlignment="1" applyFont="1">
      <alignment vertical="bottom"/>
    </xf>
    <xf borderId="0" fillId="0" fontId="14" numFmtId="0" xfId="0" applyAlignment="1" applyFont="1">
      <alignment readingOrder="0"/>
    </xf>
    <xf borderId="9" fillId="0" fontId="0" numFmtId="0" xfId="0" applyAlignment="1" applyBorder="1" applyFont="1">
      <alignment readingOrder="0" shrinkToFit="0" vertical="bottom" wrapText="0"/>
    </xf>
    <xf borderId="0" fillId="14" fontId="0" numFmtId="0" xfId="0" applyAlignment="1" applyFont="1">
      <alignment readingOrder="0" shrinkToFit="0" vertical="bottom" wrapText="0"/>
    </xf>
    <xf borderId="0" fillId="5" fontId="0" numFmtId="0" xfId="0" applyAlignment="1" applyFont="1">
      <alignment readingOrder="0" shrinkToFit="0" vertical="bottom" wrapText="0"/>
    </xf>
    <xf borderId="0" fillId="16" fontId="0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/>
    </xf>
    <xf borderId="0" fillId="2" fontId="1" numFmtId="0" xfId="0" applyAlignment="1" applyFont="1">
      <alignment readingOrder="0"/>
    </xf>
    <xf borderId="10" fillId="15" fontId="0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readingOrder="0"/>
    </xf>
    <xf borderId="0" fillId="8" fontId="9" numFmtId="0" xfId="0" applyAlignment="1" applyFont="1">
      <alignment readingOrder="0"/>
    </xf>
    <xf borderId="0" fillId="14" fontId="9" numFmtId="0" xfId="0" applyAlignment="1" applyFont="1">
      <alignment readingOrder="0"/>
    </xf>
    <xf borderId="0" fillId="5" fontId="1" numFmtId="9" xfId="0" applyAlignment="1" applyFont="1" applyNumberFormat="1">
      <alignment readingOrder="0"/>
    </xf>
    <xf borderId="0" fillId="12" fontId="6" numFmtId="0" xfId="0" applyAlignment="1" applyFont="1">
      <alignment readingOrder="0"/>
    </xf>
    <xf borderId="0" fillId="12" fontId="0" numFmtId="0" xfId="0" applyAlignment="1" applyFont="1">
      <alignment readingOrder="0"/>
    </xf>
    <xf borderId="0" fillId="8" fontId="0" numFmtId="0" xfId="0" applyAlignment="1" applyFont="1">
      <alignment readingOrder="0" shrinkToFit="0" vertical="bottom" wrapText="0"/>
    </xf>
    <xf borderId="0" fillId="8" fontId="1" numFmtId="10" xfId="0" applyFont="1" applyNumberFormat="1"/>
    <xf borderId="0" fillId="8" fontId="8" numFmtId="0" xfId="0" applyAlignment="1" applyFont="1">
      <alignment readingOrder="0" shrinkToFit="0" vertical="bottom" wrapText="0"/>
    </xf>
    <xf borderId="0" fillId="8" fontId="1" numFmtId="10" xfId="0" applyAlignment="1" applyFont="1" applyNumberFormat="1">
      <alignment readingOrder="0"/>
    </xf>
    <xf borderId="0" fillId="8" fontId="6" numFmtId="0" xfId="0" applyAlignment="1" applyFont="1">
      <alignment readingOrder="0"/>
    </xf>
    <xf borderId="0" fillId="8" fontId="0" numFmtId="0" xfId="0" applyAlignment="1" applyFont="1">
      <alignment readingOrder="0"/>
    </xf>
    <xf borderId="0" fillId="8" fontId="1" numFmtId="9" xfId="0" applyAlignment="1" applyFont="1" applyNumberFormat="1">
      <alignment readingOrder="0"/>
    </xf>
    <xf borderId="0" fillId="8" fontId="9" numFmtId="10" xfId="0" applyAlignment="1" applyFont="1" applyNumberFormat="1">
      <alignment readingOrder="0"/>
    </xf>
    <xf borderId="0" fillId="5" fontId="6" numFmtId="10" xfId="0" applyAlignment="1" applyFont="1" applyNumberFormat="1">
      <alignment horizontal="center" readingOrder="0"/>
    </xf>
    <xf borderId="0" fillId="0" fontId="9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8.71"/>
    <col customWidth="1" min="2" max="2" width="54.29"/>
    <col customWidth="1" min="3" max="9" width="8.71"/>
    <col customWidth="1" min="10" max="10" width="8.14"/>
    <col customWidth="1" min="11" max="26" width="8.71"/>
  </cols>
  <sheetData>
    <row r="1">
      <c r="H1" s="1">
        <v>16.0</v>
      </c>
    </row>
    <row r="2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  <c r="I2" s="5" t="s">
        <v>6</v>
      </c>
      <c r="J2" s="5" t="s">
        <v>7</v>
      </c>
    </row>
    <row r="3">
      <c r="A3" s="6"/>
      <c r="B3" s="7" t="s">
        <v>8</v>
      </c>
      <c r="C3" s="8"/>
      <c r="D3" s="8"/>
      <c r="E3" s="8"/>
      <c r="F3" s="8"/>
      <c r="G3" s="9">
        <v>2.0</v>
      </c>
      <c r="H3" s="11"/>
      <c r="I3" s="12">
        <v>2.0</v>
      </c>
      <c r="J3">
        <f t="shared" ref="J3:J23" si="1">sum(C3:F3)</f>
        <v>0</v>
      </c>
    </row>
    <row r="4">
      <c r="A4" s="6"/>
      <c r="B4" s="13" t="s">
        <v>9</v>
      </c>
      <c r="C4" s="14">
        <v>1.42</v>
      </c>
      <c r="D4" s="14">
        <v>1.2</v>
      </c>
      <c r="E4" s="14">
        <v>1.1</v>
      </c>
      <c r="F4" s="14">
        <v>1.2</v>
      </c>
      <c r="G4" s="15"/>
      <c r="H4" s="16"/>
      <c r="I4" s="15"/>
      <c r="J4">
        <f t="shared" si="1"/>
        <v>4.92</v>
      </c>
    </row>
    <row r="5">
      <c r="A5" s="6" t="s">
        <v>10</v>
      </c>
      <c r="B5" s="13" t="s">
        <v>11</v>
      </c>
      <c r="C5" s="15"/>
      <c r="D5" s="15"/>
      <c r="E5" s="14">
        <v>0.33</v>
      </c>
      <c r="F5" s="14">
        <v>0.25</v>
      </c>
      <c r="G5" s="15"/>
      <c r="H5" s="16"/>
      <c r="I5" s="15">
        <v>10.0</v>
      </c>
      <c r="J5">
        <f t="shared" si="1"/>
        <v>0.58</v>
      </c>
      <c r="M5">
        <f>F5+F11+F27+F27+F45+F47+F63+F10+F4+F26</f>
        <v>11.7</v>
      </c>
      <c r="N5">
        <f>C4+C10+C11+C26+C38</f>
        <v>6.87</v>
      </c>
      <c r="O5">
        <f>D4+D6+D10+D11+D12+D26+D28+D32</f>
        <v>7.17</v>
      </c>
    </row>
    <row r="6">
      <c r="A6" s="6"/>
      <c r="B6" s="13" t="s">
        <v>12</v>
      </c>
      <c r="C6" s="15"/>
      <c r="D6" s="14">
        <v>1.0</v>
      </c>
      <c r="E6" s="15"/>
      <c r="F6" s="15"/>
      <c r="G6" s="15"/>
      <c r="H6" s="16"/>
      <c r="I6" s="15">
        <v>11.0</v>
      </c>
      <c r="J6">
        <f t="shared" si="1"/>
        <v>1</v>
      </c>
    </row>
    <row r="7">
      <c r="A7" s="6"/>
      <c r="B7" s="13" t="s">
        <v>13</v>
      </c>
      <c r="C7" s="15"/>
      <c r="D7" s="15"/>
      <c r="E7" s="15"/>
      <c r="F7" s="15"/>
      <c r="G7" s="15"/>
      <c r="H7" s="16"/>
      <c r="I7" s="15">
        <v>10.0</v>
      </c>
      <c r="J7">
        <f t="shared" si="1"/>
        <v>0</v>
      </c>
    </row>
    <row r="8">
      <c r="A8" s="19"/>
      <c r="B8" s="20" t="s">
        <v>14</v>
      </c>
      <c r="C8" s="21"/>
      <c r="D8" s="21"/>
      <c r="E8" s="21"/>
      <c r="F8" s="21"/>
      <c r="G8" s="21"/>
      <c r="H8" s="22"/>
      <c r="I8" s="21">
        <v>7.0</v>
      </c>
      <c r="J8">
        <f t="shared" si="1"/>
        <v>0</v>
      </c>
    </row>
    <row r="9">
      <c r="B9" s="23" t="s">
        <v>15</v>
      </c>
      <c r="C9" s="24"/>
      <c r="D9" s="24"/>
      <c r="E9" s="24"/>
      <c r="F9" s="24"/>
      <c r="G9" s="24"/>
      <c r="H9" s="25"/>
      <c r="I9" s="26">
        <v>0.0</v>
      </c>
      <c r="J9">
        <f t="shared" si="1"/>
        <v>0</v>
      </c>
    </row>
    <row r="10">
      <c r="B10" s="27" t="s">
        <v>9</v>
      </c>
      <c r="C10" s="29">
        <v>1.2</v>
      </c>
      <c r="D10" s="29">
        <v>0.67</v>
      </c>
      <c r="E10" s="29">
        <v>1.0</v>
      </c>
      <c r="F10" s="29">
        <v>1.5</v>
      </c>
      <c r="G10" s="29">
        <v>0.75</v>
      </c>
      <c r="H10" s="25"/>
      <c r="I10" s="26"/>
      <c r="J10">
        <f t="shared" si="1"/>
        <v>4.37</v>
      </c>
    </row>
    <row r="11">
      <c r="B11" s="31" t="s">
        <v>11</v>
      </c>
      <c r="C11" s="29">
        <v>1.25</v>
      </c>
      <c r="D11" s="29">
        <v>1.0</v>
      </c>
      <c r="E11" s="29">
        <v>0.9</v>
      </c>
      <c r="F11" s="29">
        <v>0.5</v>
      </c>
      <c r="G11" s="24"/>
      <c r="H11" s="32"/>
      <c r="I11" s="26">
        <f t="shared" ref="I11:I14" si="2">I5-J5</f>
        <v>9.42</v>
      </c>
      <c r="J11">
        <f t="shared" si="1"/>
        <v>3.65</v>
      </c>
    </row>
    <row r="12">
      <c r="B12" s="31" t="s">
        <v>12</v>
      </c>
      <c r="C12" s="24"/>
      <c r="D12" s="29">
        <v>0.85</v>
      </c>
      <c r="E12" s="29">
        <v>0.5</v>
      </c>
      <c r="F12" s="24"/>
      <c r="G12" s="24"/>
      <c r="H12" s="25"/>
      <c r="I12" s="26">
        <f t="shared" si="2"/>
        <v>10</v>
      </c>
      <c r="J12">
        <f t="shared" si="1"/>
        <v>1.35</v>
      </c>
    </row>
    <row r="13">
      <c r="B13" s="31" t="s">
        <v>13</v>
      </c>
      <c r="C13" s="24"/>
      <c r="D13" s="24"/>
      <c r="E13" s="24"/>
      <c r="F13" s="29"/>
      <c r="G13" s="24"/>
      <c r="H13" s="25"/>
      <c r="I13" s="26">
        <f t="shared" si="2"/>
        <v>10</v>
      </c>
      <c r="J13">
        <f t="shared" si="1"/>
        <v>0</v>
      </c>
    </row>
    <row r="14">
      <c r="B14" s="31" t="s">
        <v>14</v>
      </c>
      <c r="C14" s="24"/>
      <c r="D14" s="24"/>
      <c r="E14" s="24"/>
      <c r="F14" s="24"/>
      <c r="G14" s="24"/>
      <c r="H14" s="25"/>
      <c r="I14" s="26">
        <f t="shared" si="2"/>
        <v>7</v>
      </c>
      <c r="J14">
        <f t="shared" si="1"/>
        <v>0</v>
      </c>
    </row>
    <row r="15">
      <c r="B15" s="27" t="s">
        <v>16</v>
      </c>
      <c r="C15" s="24"/>
      <c r="D15" s="24"/>
      <c r="E15" s="24"/>
      <c r="F15" s="24"/>
      <c r="G15" s="24"/>
      <c r="H15" s="25"/>
      <c r="I15" s="26">
        <v>5.0</v>
      </c>
      <c r="J15">
        <f t="shared" si="1"/>
        <v>0</v>
      </c>
    </row>
    <row r="16">
      <c r="B16" s="27" t="s">
        <v>17</v>
      </c>
      <c r="D16" s="24"/>
      <c r="E16" s="24"/>
      <c r="F16" s="24"/>
      <c r="G16" s="24"/>
      <c r="H16" s="25"/>
      <c r="I16" s="26">
        <v>6.0</v>
      </c>
      <c r="J16">
        <f t="shared" si="1"/>
        <v>0</v>
      </c>
    </row>
    <row r="17">
      <c r="B17" s="33" t="s">
        <v>18</v>
      </c>
      <c r="H17" s="34"/>
      <c r="I17" s="26">
        <v>5.0</v>
      </c>
      <c r="J17">
        <f t="shared" si="1"/>
        <v>0</v>
      </c>
    </row>
    <row r="18">
      <c r="A18" t="s">
        <v>19</v>
      </c>
      <c r="B18" s="33" t="s">
        <v>20</v>
      </c>
      <c r="E18" s="1">
        <v>1.0</v>
      </c>
      <c r="H18" s="34"/>
      <c r="I18" s="26">
        <v>5.0</v>
      </c>
      <c r="J18">
        <f t="shared" si="1"/>
        <v>1</v>
      </c>
    </row>
    <row r="19">
      <c r="B19" s="33" t="s">
        <v>21</v>
      </c>
      <c r="H19" s="34"/>
      <c r="I19" s="26">
        <v>2.0</v>
      </c>
      <c r="J19">
        <f t="shared" si="1"/>
        <v>0</v>
      </c>
    </row>
    <row r="20">
      <c r="B20" s="33" t="s">
        <v>22</v>
      </c>
      <c r="H20" s="34"/>
      <c r="I20" s="26">
        <v>5.0</v>
      </c>
      <c r="J20">
        <f t="shared" si="1"/>
        <v>0</v>
      </c>
    </row>
    <row r="21">
      <c r="B21" s="36" t="s">
        <v>23</v>
      </c>
      <c r="H21" s="34"/>
      <c r="I21" s="26">
        <v>4.0</v>
      </c>
      <c r="J21">
        <f t="shared" si="1"/>
        <v>0</v>
      </c>
    </row>
    <row r="22">
      <c r="B22" s="33" t="s">
        <v>24</v>
      </c>
      <c r="H22" s="34"/>
      <c r="I22" s="26">
        <v>0.0</v>
      </c>
      <c r="J22">
        <f t="shared" si="1"/>
        <v>0</v>
      </c>
    </row>
    <row r="23">
      <c r="A23" s="37"/>
      <c r="B23" s="38" t="s">
        <v>25</v>
      </c>
      <c r="C23" s="37"/>
      <c r="D23" s="37"/>
      <c r="E23" s="39">
        <v>2.0</v>
      </c>
      <c r="F23" s="37"/>
      <c r="G23" s="37"/>
      <c r="H23" s="40"/>
      <c r="I23" s="41">
        <v>6.0</v>
      </c>
      <c r="J23">
        <f t="shared" si="1"/>
        <v>2</v>
      </c>
    </row>
    <row r="24">
      <c r="A24" s="24"/>
      <c r="B24" s="43" t="s">
        <v>26</v>
      </c>
      <c r="C24" s="24">
        <f t="shared" ref="C24:G24" si="3">SUM(C10:C23)</f>
        <v>2.45</v>
      </c>
      <c r="D24" s="24">
        <f t="shared" si="3"/>
        <v>2.52</v>
      </c>
      <c r="E24" s="24">
        <f t="shared" si="3"/>
        <v>5.4</v>
      </c>
      <c r="F24" s="24">
        <f t="shared" si="3"/>
        <v>2</v>
      </c>
      <c r="G24" s="24">
        <f t="shared" si="3"/>
        <v>0.75</v>
      </c>
      <c r="H24" s="25"/>
      <c r="I24" s="24"/>
    </row>
    <row r="25">
      <c r="B25" s="7" t="s">
        <v>27</v>
      </c>
      <c r="C25" s="8"/>
      <c r="D25" s="8"/>
      <c r="E25" s="8"/>
      <c r="F25" s="8"/>
      <c r="G25" s="8"/>
      <c r="H25" s="11"/>
      <c r="I25" s="8">
        <v>6.0</v>
      </c>
      <c r="J25">
        <f t="shared" ref="J25:J41" si="4">sum(C25:F25)</f>
        <v>0</v>
      </c>
    </row>
    <row r="26">
      <c r="B26" s="44" t="s">
        <v>28</v>
      </c>
      <c r="C26" s="14">
        <v>2.0</v>
      </c>
      <c r="D26" s="14">
        <v>1.0</v>
      </c>
      <c r="E26" s="14">
        <v>1.0</v>
      </c>
      <c r="F26" s="14">
        <v>3.25</v>
      </c>
      <c r="G26" s="14">
        <v>2.0</v>
      </c>
      <c r="H26" s="16"/>
      <c r="I26" s="15"/>
      <c r="J26">
        <f t="shared" si="4"/>
        <v>7.25</v>
      </c>
      <c r="M26">
        <f>F35+F29+F45+F46+F50+F63+F68</f>
        <v>10</v>
      </c>
    </row>
    <row r="27">
      <c r="B27" s="46" t="s">
        <v>11</v>
      </c>
      <c r="C27" s="47"/>
      <c r="D27" s="47"/>
      <c r="E27" s="47"/>
      <c r="F27" s="47">
        <v>0.5</v>
      </c>
      <c r="G27" s="47"/>
      <c r="H27" s="16"/>
      <c r="I27" s="49">
        <f t="shared" ref="I27:I37" si="5">I11-J11</f>
        <v>5.77</v>
      </c>
      <c r="J27">
        <f t="shared" si="4"/>
        <v>0.5</v>
      </c>
    </row>
    <row r="28">
      <c r="B28" s="46" t="s">
        <v>12</v>
      </c>
      <c r="C28" s="47"/>
      <c r="D28" s="47">
        <v>0.25</v>
      </c>
      <c r="E28" s="47">
        <v>3.0</v>
      </c>
      <c r="F28" s="47"/>
      <c r="G28" s="47"/>
      <c r="H28" s="25"/>
      <c r="I28" s="49">
        <f t="shared" si="5"/>
        <v>8.65</v>
      </c>
      <c r="J28">
        <f t="shared" si="4"/>
        <v>3.25</v>
      </c>
    </row>
    <row r="29">
      <c r="B29" s="46" t="s">
        <v>13</v>
      </c>
      <c r="C29" s="47"/>
      <c r="D29" s="47"/>
      <c r="E29" s="47"/>
      <c r="F29" s="47">
        <v>0.5</v>
      </c>
      <c r="G29" s="47"/>
      <c r="H29" s="25"/>
      <c r="I29" s="49">
        <f t="shared" si="5"/>
        <v>10</v>
      </c>
      <c r="J29">
        <f t="shared" si="4"/>
        <v>0.5</v>
      </c>
    </row>
    <row r="30">
      <c r="B30" s="46" t="s">
        <v>14</v>
      </c>
      <c r="C30" s="47"/>
      <c r="D30" s="47"/>
      <c r="E30" s="47"/>
      <c r="F30" s="47"/>
      <c r="G30" s="47"/>
      <c r="H30" s="25"/>
      <c r="I30" s="49">
        <f t="shared" si="5"/>
        <v>7</v>
      </c>
      <c r="J30">
        <f t="shared" si="4"/>
        <v>0</v>
      </c>
    </row>
    <row r="31">
      <c r="B31" s="52" t="s">
        <v>16</v>
      </c>
      <c r="C31" s="47"/>
      <c r="D31" s="47"/>
      <c r="E31" s="47"/>
      <c r="F31" s="47"/>
      <c r="G31" s="47"/>
      <c r="H31" s="54"/>
      <c r="I31" s="49">
        <f t="shared" si="5"/>
        <v>5</v>
      </c>
      <c r="J31">
        <f t="shared" si="4"/>
        <v>0</v>
      </c>
    </row>
    <row r="32">
      <c r="B32" s="55" t="s">
        <v>29</v>
      </c>
      <c r="C32" s="47"/>
      <c r="D32" s="56">
        <v>1.2</v>
      </c>
      <c r="E32" s="47"/>
      <c r="F32" s="47"/>
      <c r="G32" s="47"/>
      <c r="H32" s="54"/>
      <c r="I32" s="49">
        <f t="shared" si="5"/>
        <v>6</v>
      </c>
      <c r="J32">
        <f t="shared" si="4"/>
        <v>1.2</v>
      </c>
    </row>
    <row r="33">
      <c r="B33" s="52" t="s">
        <v>18</v>
      </c>
      <c r="C33" s="47"/>
      <c r="D33" s="47"/>
      <c r="E33" s="56">
        <v>2.0</v>
      </c>
      <c r="F33" s="47"/>
      <c r="G33" s="47"/>
      <c r="H33" s="58">
        <v>100.0</v>
      </c>
      <c r="I33" s="49">
        <f t="shared" si="5"/>
        <v>5</v>
      </c>
      <c r="J33">
        <f t="shared" si="4"/>
        <v>2</v>
      </c>
    </row>
    <row r="34">
      <c r="B34" s="60" t="s">
        <v>20</v>
      </c>
      <c r="C34" s="47"/>
      <c r="D34" s="47"/>
      <c r="E34" s="47"/>
      <c r="F34" s="47"/>
      <c r="G34" s="47"/>
      <c r="H34" s="54"/>
      <c r="I34" s="49">
        <f t="shared" si="5"/>
        <v>4</v>
      </c>
      <c r="J34">
        <f t="shared" si="4"/>
        <v>0</v>
      </c>
    </row>
    <row r="35">
      <c r="B35" s="60" t="s">
        <v>21</v>
      </c>
      <c r="C35" s="47"/>
      <c r="D35" s="47"/>
      <c r="E35" s="47"/>
      <c r="F35" s="56">
        <v>1.0</v>
      </c>
      <c r="G35" s="47"/>
      <c r="H35" s="58">
        <v>60.0</v>
      </c>
      <c r="I35" s="49">
        <f t="shared" si="5"/>
        <v>2</v>
      </c>
      <c r="J35">
        <f t="shared" si="4"/>
        <v>1</v>
      </c>
    </row>
    <row r="36">
      <c r="B36" s="60" t="s">
        <v>22</v>
      </c>
      <c r="C36" s="47"/>
      <c r="D36" s="47"/>
      <c r="E36" s="47"/>
      <c r="F36" s="47"/>
      <c r="G36" s="47"/>
      <c r="H36" s="54"/>
      <c r="I36" s="49">
        <f t="shared" si="5"/>
        <v>5</v>
      </c>
      <c r="J36">
        <f t="shared" si="4"/>
        <v>0</v>
      </c>
    </row>
    <row r="37">
      <c r="B37" s="60" t="s">
        <v>23</v>
      </c>
      <c r="C37" s="47"/>
      <c r="D37" s="47"/>
      <c r="E37" s="56">
        <v>0.5</v>
      </c>
      <c r="F37" s="47"/>
      <c r="G37" s="47"/>
      <c r="H37" s="58">
        <v>60.0</v>
      </c>
      <c r="I37" s="49">
        <f t="shared" si="5"/>
        <v>4</v>
      </c>
      <c r="J37">
        <f t="shared" si="4"/>
        <v>0.5</v>
      </c>
    </row>
    <row r="38">
      <c r="B38" s="44" t="s">
        <v>30</v>
      </c>
      <c r="C38" s="14">
        <v>1.0</v>
      </c>
      <c r="D38" s="15"/>
      <c r="E38" s="15"/>
      <c r="F38" s="15"/>
      <c r="G38" s="15"/>
      <c r="H38" s="16"/>
      <c r="I38" s="49">
        <f>I15-J15</f>
        <v>5</v>
      </c>
      <c r="J38">
        <f t="shared" si="4"/>
        <v>1</v>
      </c>
      <c r="L38" s="1"/>
    </row>
    <row r="39">
      <c r="A39" t="s">
        <v>31</v>
      </c>
      <c r="B39" s="46" t="s">
        <v>32</v>
      </c>
      <c r="C39" s="14">
        <v>3.0</v>
      </c>
      <c r="D39" s="15"/>
      <c r="E39" s="15"/>
      <c r="F39" s="15"/>
      <c r="G39" s="15"/>
      <c r="H39" s="16"/>
      <c r="I39" s="15">
        <v>10.0</v>
      </c>
      <c r="J39">
        <f t="shared" si="4"/>
        <v>3</v>
      </c>
      <c r="L39" s="1"/>
      <c r="M39" s="1"/>
    </row>
    <row r="40">
      <c r="B40" s="44" t="s">
        <v>33</v>
      </c>
      <c r="C40" s="15"/>
      <c r="D40" s="15"/>
      <c r="E40" s="15"/>
      <c r="F40" s="15"/>
      <c r="G40" s="15"/>
      <c r="H40" s="62">
        <v>25.0</v>
      </c>
      <c r="I40" s="15">
        <v>10.0</v>
      </c>
      <c r="J40">
        <f t="shared" si="4"/>
        <v>0</v>
      </c>
      <c r="K40" s="1" t="s">
        <v>34</v>
      </c>
    </row>
    <row r="41">
      <c r="A41" s="37"/>
      <c r="B41" s="63" t="s">
        <v>35</v>
      </c>
      <c r="C41" s="21"/>
      <c r="D41" s="21"/>
      <c r="E41" s="21"/>
      <c r="F41" s="21"/>
      <c r="G41" s="21"/>
      <c r="H41" s="22"/>
      <c r="I41" s="21">
        <v>10.0</v>
      </c>
      <c r="J41">
        <f t="shared" si="4"/>
        <v>0</v>
      </c>
    </row>
    <row r="42">
      <c r="A42" s="24"/>
      <c r="B42" s="64" t="s">
        <v>26</v>
      </c>
      <c r="C42" s="47">
        <f t="shared" ref="C42:G42" si="6">SUM(C26:C41)</f>
        <v>6</v>
      </c>
      <c r="D42" s="47">
        <f t="shared" si="6"/>
        <v>2.45</v>
      </c>
      <c r="E42" s="47">
        <f t="shared" si="6"/>
        <v>6.5</v>
      </c>
      <c r="F42" s="47">
        <f t="shared" si="6"/>
        <v>5.25</v>
      </c>
      <c r="G42" s="47">
        <f t="shared" si="6"/>
        <v>2</v>
      </c>
      <c r="H42" s="54"/>
      <c r="I42" s="47"/>
    </row>
    <row r="43">
      <c r="B43" s="27" t="s">
        <v>36</v>
      </c>
      <c r="C43" s="29">
        <v>4.5</v>
      </c>
      <c r="D43" s="29">
        <v>3.5</v>
      </c>
      <c r="E43" s="29">
        <v>1.85</v>
      </c>
      <c r="F43" s="29">
        <f> 3.25 + 1+1</f>
        <v>5.25</v>
      </c>
      <c r="G43" s="29">
        <v>8.3</v>
      </c>
      <c r="H43" s="25"/>
      <c r="I43" s="26"/>
      <c r="J43">
        <f t="shared" ref="J43:J56" si="7">sum(C43:F43)</f>
        <v>15.1</v>
      </c>
    </row>
    <row r="44">
      <c r="B44" s="33" t="s">
        <v>37</v>
      </c>
      <c r="C44" s="24"/>
      <c r="D44" s="29">
        <v>1.5</v>
      </c>
      <c r="E44" s="24"/>
      <c r="F44" s="24"/>
      <c r="G44" s="24"/>
      <c r="H44" s="68">
        <v>15.0</v>
      </c>
      <c r="I44" s="26">
        <v>14.0</v>
      </c>
      <c r="J44">
        <f t="shared" si="7"/>
        <v>1.5</v>
      </c>
    </row>
    <row r="45">
      <c r="B45" s="70" t="s">
        <v>14</v>
      </c>
      <c r="C45" s="24"/>
      <c r="D45" s="24"/>
      <c r="E45" s="24"/>
      <c r="F45" s="29">
        <v>0.75</v>
      </c>
      <c r="G45" s="24"/>
      <c r="H45" s="72">
        <v>0.9</v>
      </c>
      <c r="I45" s="26">
        <f>I30-J30</f>
        <v>7</v>
      </c>
      <c r="J45">
        <f t="shared" si="7"/>
        <v>0.75</v>
      </c>
    </row>
    <row r="46">
      <c r="A46" s="1" t="s">
        <v>38</v>
      </c>
      <c r="B46" s="73" t="s">
        <v>39</v>
      </c>
      <c r="C46" s="24"/>
      <c r="D46" s="24"/>
      <c r="E46" s="24"/>
      <c r="F46" s="29">
        <f>0.75+2.75</f>
        <v>3.5</v>
      </c>
      <c r="G46" s="24"/>
      <c r="H46" s="72">
        <v>0.75</v>
      </c>
      <c r="I46" s="26">
        <f>I29-J29</f>
        <v>9.5</v>
      </c>
      <c r="J46">
        <f t="shared" si="7"/>
        <v>3.5</v>
      </c>
    </row>
    <row r="47">
      <c r="B47" s="70" t="s">
        <v>12</v>
      </c>
      <c r="C47" s="24"/>
      <c r="D47" s="29"/>
      <c r="E47" s="24"/>
      <c r="F47" s="29">
        <v>0.25</v>
      </c>
      <c r="G47" s="24"/>
      <c r="H47" s="72">
        <v>1.0</v>
      </c>
      <c r="I47" s="26">
        <f>I28-J28</f>
        <v>5.4</v>
      </c>
      <c r="J47">
        <f t="shared" si="7"/>
        <v>0.25</v>
      </c>
    </row>
    <row r="48">
      <c r="B48" s="27" t="s">
        <v>17</v>
      </c>
      <c r="C48" s="24"/>
      <c r="D48" s="29"/>
      <c r="E48" s="24"/>
      <c r="F48" s="24"/>
      <c r="G48" s="24"/>
      <c r="H48" s="68">
        <v>20.0</v>
      </c>
      <c r="I48" s="26">
        <f>I32-J32</f>
        <v>4.8</v>
      </c>
      <c r="J48">
        <f t="shared" si="7"/>
        <v>0</v>
      </c>
    </row>
    <row r="49">
      <c r="B49" s="27" t="s">
        <v>40</v>
      </c>
      <c r="C49" s="24"/>
      <c r="D49" s="29"/>
      <c r="E49" s="29">
        <v>1.5</v>
      </c>
      <c r="F49" s="24"/>
      <c r="G49" s="24"/>
      <c r="H49" s="68">
        <v>85.0</v>
      </c>
      <c r="I49" s="26">
        <f>I34-J34</f>
        <v>4</v>
      </c>
      <c r="J49">
        <f t="shared" si="7"/>
        <v>1.5</v>
      </c>
    </row>
    <row r="50">
      <c r="B50" s="33" t="s">
        <v>24</v>
      </c>
      <c r="C50" s="24"/>
      <c r="D50" s="29"/>
      <c r="E50" s="24"/>
      <c r="F50" s="29">
        <v>0.25</v>
      </c>
      <c r="G50" s="24"/>
      <c r="H50" s="68">
        <v>100.0</v>
      </c>
      <c r="I50" s="26">
        <f t="shared" ref="I50:I51" si="8">I22-J22</f>
        <v>0</v>
      </c>
      <c r="J50">
        <f t="shared" si="7"/>
        <v>0.25</v>
      </c>
      <c r="K50" s="74" t="s">
        <v>41</v>
      </c>
    </row>
    <row r="51">
      <c r="B51" s="33" t="s">
        <v>25</v>
      </c>
      <c r="C51" s="24"/>
      <c r="D51" s="29"/>
      <c r="E51" s="29">
        <v>0.5</v>
      </c>
      <c r="F51" s="24"/>
      <c r="G51" s="24"/>
      <c r="H51" s="58">
        <v>95.0</v>
      </c>
      <c r="I51" s="26">
        <f t="shared" si="8"/>
        <v>4</v>
      </c>
      <c r="J51">
        <f t="shared" si="7"/>
        <v>0.5</v>
      </c>
    </row>
    <row r="52">
      <c r="B52" s="33" t="s">
        <v>42</v>
      </c>
      <c r="C52" s="24"/>
      <c r="D52" s="29">
        <v>1.2</v>
      </c>
      <c r="E52" s="24"/>
      <c r="F52" s="24"/>
      <c r="G52" s="24"/>
      <c r="H52" s="68">
        <v>15.0</v>
      </c>
      <c r="I52" s="26">
        <v>10.0</v>
      </c>
      <c r="J52">
        <f t="shared" si="7"/>
        <v>1.2</v>
      </c>
    </row>
    <row r="53">
      <c r="B53" s="31" t="s">
        <v>11</v>
      </c>
      <c r="C53" s="76">
        <v>2.0</v>
      </c>
      <c r="D53" s="26"/>
      <c r="E53" s="26"/>
      <c r="F53" s="26"/>
      <c r="G53" s="77">
        <v>0.5</v>
      </c>
      <c r="H53" s="68">
        <v>95.0</v>
      </c>
      <c r="I53" s="26">
        <f>I27-J27</f>
        <v>5.27</v>
      </c>
      <c r="J53">
        <f t="shared" si="7"/>
        <v>2</v>
      </c>
    </row>
    <row r="54">
      <c r="B54" s="78" t="s">
        <v>30</v>
      </c>
      <c r="C54" s="76"/>
      <c r="D54" s="26"/>
      <c r="E54" s="26"/>
      <c r="F54" s="26"/>
      <c r="G54" s="79"/>
      <c r="H54" s="68">
        <v>20.0</v>
      </c>
      <c r="I54" s="26">
        <f>I38-J38</f>
        <v>4</v>
      </c>
      <c r="J54">
        <f t="shared" si="7"/>
        <v>0</v>
      </c>
      <c r="K54" s="1" t="s">
        <v>43</v>
      </c>
    </row>
    <row r="55">
      <c r="B55" s="31" t="s">
        <v>32</v>
      </c>
      <c r="C55" s="80">
        <v>2.5</v>
      </c>
      <c r="D55" s="81"/>
      <c r="E55" s="81"/>
      <c r="F55" s="81"/>
      <c r="G55" s="82"/>
      <c r="H55" s="62">
        <v>90.0</v>
      </c>
      <c r="I55" s="81">
        <v>10.0</v>
      </c>
      <c r="J55">
        <f t="shared" si="7"/>
        <v>2.5</v>
      </c>
    </row>
    <row r="56">
      <c r="B56" s="33" t="s">
        <v>44</v>
      </c>
      <c r="C56" s="24"/>
      <c r="D56" s="29">
        <v>2.0</v>
      </c>
      <c r="E56" s="24"/>
      <c r="F56" s="24"/>
      <c r="G56" s="24"/>
      <c r="H56" s="83">
        <f>J56/I56</f>
        <v>0.2</v>
      </c>
      <c r="I56" s="26">
        <v>10.0</v>
      </c>
      <c r="J56">
        <f t="shared" si="7"/>
        <v>2</v>
      </c>
    </row>
    <row r="57">
      <c r="B57" s="84" t="s">
        <v>45</v>
      </c>
      <c r="C57" s="24"/>
      <c r="D57" s="29"/>
      <c r="E57" s="24"/>
      <c r="F57" s="24"/>
      <c r="G57" s="24"/>
      <c r="H57" s="83"/>
      <c r="I57" s="26"/>
    </row>
    <row r="58">
      <c r="B58" s="1" t="s">
        <v>46</v>
      </c>
      <c r="E58" s="1">
        <v>1.0</v>
      </c>
      <c r="H58" s="85">
        <v>0.15</v>
      </c>
      <c r="I58" s="76">
        <v>18.0</v>
      </c>
      <c r="J58">
        <f t="shared" ref="J58:J61" si="10">sum(C58:F58)</f>
        <v>1</v>
      </c>
    </row>
    <row r="59">
      <c r="A59" s="87"/>
      <c r="B59" s="89" t="s">
        <v>26</v>
      </c>
      <c r="C59" s="37">
        <f t="shared" ref="C59:G59" si="9">SUM(C43:C56)</f>
        <v>9</v>
      </c>
      <c r="D59" s="37">
        <f t="shared" si="9"/>
        <v>8.2</v>
      </c>
      <c r="E59" s="37">
        <f t="shared" si="9"/>
        <v>3.85</v>
      </c>
      <c r="F59" s="37">
        <f t="shared" si="9"/>
        <v>10</v>
      </c>
      <c r="G59" s="37">
        <f t="shared" si="9"/>
        <v>8.8</v>
      </c>
      <c r="H59" s="91"/>
      <c r="I59" s="41"/>
      <c r="J59">
        <f t="shared" si="10"/>
        <v>31.05</v>
      </c>
    </row>
    <row r="60">
      <c r="A60" s="93"/>
      <c r="B60" s="94" t="s">
        <v>47</v>
      </c>
      <c r="C60" s="95"/>
      <c r="D60" s="95"/>
      <c r="E60" s="95"/>
      <c r="F60" s="95"/>
      <c r="G60" s="95"/>
      <c r="H60" s="96"/>
      <c r="I60" s="95"/>
      <c r="J60">
        <f t="shared" si="10"/>
        <v>0</v>
      </c>
    </row>
    <row r="61">
      <c r="A61" s="98" t="s">
        <v>48</v>
      </c>
      <c r="B61" s="99" t="s">
        <v>36</v>
      </c>
      <c r="C61" s="100">
        <v>3.5</v>
      </c>
      <c r="D61" s="100">
        <v>2.0</v>
      </c>
      <c r="E61" s="100">
        <v>2.0</v>
      </c>
      <c r="F61" s="102">
        <f>0.5+0.75+0.75+1</f>
        <v>3</v>
      </c>
      <c r="G61" s="100">
        <v>4.0</v>
      </c>
      <c r="H61" s="104"/>
      <c r="I61" s="105"/>
      <c r="J61">
        <f t="shared" si="10"/>
        <v>10.5</v>
      </c>
    </row>
    <row r="62">
      <c r="A62" s="105"/>
      <c r="B62" s="107" t="s">
        <v>49</v>
      </c>
      <c r="C62" s="105"/>
      <c r="D62" s="105"/>
      <c r="E62" s="105"/>
      <c r="F62" s="100"/>
      <c r="G62" s="105"/>
      <c r="H62" s="109"/>
      <c r="I62" s="105"/>
    </row>
    <row r="63">
      <c r="A63" s="105"/>
      <c r="B63" s="60" t="s">
        <v>17</v>
      </c>
      <c r="C63" s="105"/>
      <c r="D63" s="105"/>
      <c r="E63" s="105"/>
      <c r="F63" s="100">
        <v>3.0</v>
      </c>
      <c r="G63" s="105"/>
      <c r="H63" s="109">
        <v>0.9</v>
      </c>
      <c r="I63" s="111">
        <f>I48-J48</f>
        <v>4.8</v>
      </c>
      <c r="J63">
        <f t="shared" ref="J63:J65" si="11">sum(C63:F63)</f>
        <v>3</v>
      </c>
    </row>
    <row r="64">
      <c r="A64" s="105"/>
      <c r="B64" s="55" t="s">
        <v>50</v>
      </c>
      <c r="C64" s="105"/>
      <c r="D64" s="105"/>
      <c r="E64" s="105"/>
      <c r="F64" s="105"/>
      <c r="G64" s="105"/>
      <c r="H64" s="112">
        <v>90.0</v>
      </c>
      <c r="I64" s="111">
        <f>I55-J55</f>
        <v>7.5</v>
      </c>
      <c r="J64">
        <f t="shared" si="11"/>
        <v>0</v>
      </c>
    </row>
    <row r="65">
      <c r="A65" s="105"/>
      <c r="B65" s="55" t="s">
        <v>51</v>
      </c>
      <c r="C65" s="47"/>
      <c r="D65" s="47"/>
      <c r="E65" s="56">
        <v>2.0</v>
      </c>
      <c r="F65" s="47"/>
      <c r="G65" s="56">
        <v>1.0</v>
      </c>
      <c r="H65" s="58">
        <v>20.0</v>
      </c>
      <c r="I65" s="47">
        <f>I41-J41</f>
        <v>10</v>
      </c>
      <c r="J65">
        <f t="shared" si="11"/>
        <v>2</v>
      </c>
    </row>
    <row r="66">
      <c r="A66" s="105"/>
      <c r="B66" s="115" t="s">
        <v>52</v>
      </c>
      <c r="C66" s="105"/>
      <c r="D66" s="105"/>
      <c r="E66" s="105"/>
      <c r="F66" s="100"/>
      <c r="G66" s="105"/>
      <c r="H66" s="109"/>
      <c r="I66" s="116"/>
    </row>
    <row r="67">
      <c r="A67" s="105"/>
      <c r="B67" s="55" t="s">
        <v>53</v>
      </c>
      <c r="C67" s="105"/>
      <c r="D67" s="105"/>
      <c r="E67" s="105"/>
      <c r="F67" s="100"/>
      <c r="G67" s="105"/>
      <c r="H67" s="109"/>
      <c r="I67" s="116">
        <v>36.0</v>
      </c>
      <c r="J67">
        <f>sum(J68:J72)</f>
        <v>5.5</v>
      </c>
    </row>
    <row r="68">
      <c r="A68" s="105"/>
      <c r="B68" s="55" t="s">
        <v>54</v>
      </c>
      <c r="C68" s="105"/>
      <c r="D68" s="105"/>
      <c r="E68" s="105"/>
      <c r="F68" s="100">
        <v>1.0</v>
      </c>
      <c r="G68" s="105"/>
      <c r="H68" s="109">
        <v>0.9</v>
      </c>
      <c r="I68" s="116"/>
      <c r="J68">
        <f t="shared" ref="J68:J69" si="12">sum(C68:F68)</f>
        <v>1</v>
      </c>
    </row>
    <row r="69">
      <c r="A69" s="105"/>
      <c r="B69" s="55" t="s">
        <v>55</v>
      </c>
      <c r="C69" s="100">
        <v>3.0</v>
      </c>
      <c r="D69" s="105"/>
      <c r="E69" s="105"/>
      <c r="F69" s="100">
        <v>0.5</v>
      </c>
      <c r="G69" s="105"/>
      <c r="H69" s="109">
        <v>0.2</v>
      </c>
      <c r="I69" s="116"/>
      <c r="J69">
        <f t="shared" si="12"/>
        <v>3.5</v>
      </c>
    </row>
    <row r="70">
      <c r="A70" s="105"/>
      <c r="B70" s="55"/>
      <c r="C70" s="100"/>
      <c r="D70" s="105"/>
      <c r="E70" s="105"/>
      <c r="F70" s="100"/>
      <c r="G70" s="105"/>
      <c r="H70" s="118"/>
      <c r="I70" s="116"/>
    </row>
    <row r="71">
      <c r="A71" s="105"/>
      <c r="B71" s="115" t="s">
        <v>45</v>
      </c>
      <c r="C71" s="100"/>
      <c r="D71" s="105"/>
      <c r="E71" s="105"/>
      <c r="F71" s="100"/>
      <c r="G71" s="105"/>
      <c r="H71" s="118"/>
      <c r="I71" s="116"/>
    </row>
    <row r="72">
      <c r="A72" s="105"/>
      <c r="B72" s="55" t="s">
        <v>56</v>
      </c>
      <c r="C72" s="100">
        <v>0.5</v>
      </c>
      <c r="D72" s="105"/>
      <c r="E72" s="105"/>
      <c r="F72" s="100">
        <v>0.5</v>
      </c>
      <c r="G72" s="105"/>
      <c r="H72" s="109">
        <v>0.005</v>
      </c>
      <c r="I72" s="116">
        <v>26.0</v>
      </c>
      <c r="J72">
        <f t="shared" ref="J72:J74" si="14">sum(C72:F72)</f>
        <v>1</v>
      </c>
    </row>
    <row r="73">
      <c r="A73" s="119"/>
      <c r="B73" s="120" t="s">
        <v>57</v>
      </c>
      <c r="C73" s="121">
        <f t="shared" ref="C73:G73" si="13">SUM(C60:C70)</f>
        <v>6.5</v>
      </c>
      <c r="D73" s="121">
        <f t="shared" si="13"/>
        <v>2</v>
      </c>
      <c r="E73" s="121">
        <f t="shared" si="13"/>
        <v>4</v>
      </c>
      <c r="F73" s="121">
        <f t="shared" si="13"/>
        <v>7.5</v>
      </c>
      <c r="G73" s="121">
        <f t="shared" si="13"/>
        <v>5</v>
      </c>
      <c r="H73" s="122"/>
      <c r="I73" s="123"/>
      <c r="J73" s="124">
        <f t="shared" si="14"/>
        <v>20</v>
      </c>
    </row>
    <row r="74">
      <c r="A74" s="125" t="s">
        <v>58</v>
      </c>
      <c r="B74" s="27" t="s">
        <v>9</v>
      </c>
      <c r="C74" s="127">
        <v>2.85</v>
      </c>
      <c r="D74" s="127">
        <v>2.0</v>
      </c>
      <c r="E74" s="127">
        <v>2.55</v>
      </c>
      <c r="F74" s="127">
        <f>0.75+0.5+1.5+0.5+1.25</f>
        <v>4.5</v>
      </c>
      <c r="G74" s="127">
        <v>0.3</v>
      </c>
      <c r="H74" s="129"/>
      <c r="I74" s="127">
        <v>3.0</v>
      </c>
      <c r="J74">
        <f t="shared" si="14"/>
        <v>11.9</v>
      </c>
    </row>
    <row r="75">
      <c r="A75" s="1"/>
      <c r="B75" s="130" t="s">
        <v>49</v>
      </c>
      <c r="C75" s="131"/>
      <c r="D75" s="131"/>
      <c r="E75" s="131"/>
      <c r="F75" s="131"/>
      <c r="G75" s="131"/>
      <c r="H75" s="129"/>
      <c r="I75" s="127"/>
    </row>
    <row r="76">
      <c r="B76" s="132" t="s">
        <v>51</v>
      </c>
      <c r="E76" s="1">
        <v>2.5</v>
      </c>
      <c r="H76" s="104">
        <v>0.65</v>
      </c>
      <c r="I76">
        <f>I65-J65</f>
        <v>8</v>
      </c>
      <c r="J76">
        <f t="shared" ref="J76:J82" si="15">sum(C76:F76)</f>
        <v>2.5</v>
      </c>
    </row>
    <row r="77">
      <c r="B77" s="27" t="s">
        <v>50</v>
      </c>
      <c r="C77" s="127">
        <v>5.0</v>
      </c>
      <c r="D77" s="131"/>
      <c r="E77" s="131"/>
      <c r="F77" s="131"/>
      <c r="G77" s="131"/>
      <c r="H77" s="104">
        <v>0.98</v>
      </c>
      <c r="I77" s="127">
        <f>I64-J64</f>
        <v>7.5</v>
      </c>
      <c r="J77">
        <f t="shared" si="15"/>
        <v>5</v>
      </c>
    </row>
    <row r="78">
      <c r="B78" s="132" t="s">
        <v>59</v>
      </c>
      <c r="C78" s="127">
        <v>0.75</v>
      </c>
      <c r="D78" s="131"/>
      <c r="E78" s="131"/>
      <c r="F78" s="131"/>
      <c r="G78" s="131"/>
      <c r="H78" s="104">
        <v>0.25</v>
      </c>
      <c r="I78" s="127"/>
      <c r="J78">
        <f t="shared" si="15"/>
        <v>0.75</v>
      </c>
    </row>
    <row r="79">
      <c r="B79" s="1" t="s">
        <v>60</v>
      </c>
      <c r="F79" s="1">
        <v>0.25</v>
      </c>
      <c r="H79" s="104">
        <v>0.95</v>
      </c>
      <c r="J79">
        <f t="shared" si="15"/>
        <v>0.25</v>
      </c>
    </row>
    <row r="80">
      <c r="B80" s="1" t="s">
        <v>61</v>
      </c>
      <c r="C80" s="131"/>
      <c r="D80" s="131"/>
      <c r="E80" s="131"/>
      <c r="F80" s="127">
        <v>0.25</v>
      </c>
      <c r="G80" s="131"/>
      <c r="H80" s="104">
        <v>0.95</v>
      </c>
      <c r="I80" s="127"/>
      <c r="J80">
        <f t="shared" si="15"/>
        <v>0.25</v>
      </c>
    </row>
    <row r="81">
      <c r="B81" s="132" t="s">
        <v>62</v>
      </c>
      <c r="C81" s="131"/>
      <c r="D81" s="131"/>
      <c r="E81" s="131"/>
      <c r="F81" s="127">
        <v>1.5</v>
      </c>
      <c r="G81" s="131"/>
      <c r="H81" s="104">
        <v>0.95</v>
      </c>
      <c r="I81" s="127"/>
      <c r="J81">
        <f t="shared" si="15"/>
        <v>1.5</v>
      </c>
    </row>
    <row r="82">
      <c r="B82" s="132" t="s">
        <v>63</v>
      </c>
      <c r="C82" s="131"/>
      <c r="D82" s="131"/>
      <c r="E82" s="131"/>
      <c r="F82" s="127">
        <v>1.5</v>
      </c>
      <c r="G82" s="131"/>
      <c r="H82" s="104">
        <v>0.95</v>
      </c>
      <c r="I82" s="127"/>
      <c r="J82">
        <f t="shared" si="15"/>
        <v>1.5</v>
      </c>
    </row>
    <row r="83">
      <c r="B83" s="132" t="s">
        <v>65</v>
      </c>
      <c r="C83" s="131"/>
      <c r="D83" s="131"/>
      <c r="E83" s="131"/>
      <c r="F83" s="131"/>
      <c r="G83" s="131"/>
      <c r="H83" s="129"/>
      <c r="I83" s="127"/>
    </row>
    <row r="84">
      <c r="A84" s="1"/>
      <c r="B84" s="132" t="s">
        <v>66</v>
      </c>
      <c r="C84" s="127">
        <v>0.75</v>
      </c>
      <c r="D84" s="131"/>
      <c r="E84" s="131"/>
      <c r="F84" s="131"/>
      <c r="G84" s="131"/>
      <c r="H84" s="104">
        <v>0.005</v>
      </c>
      <c r="I84" s="127">
        <f>I72-J72</f>
        <v>25</v>
      </c>
      <c r="J84">
        <f t="shared" ref="J84:J85" si="16">sum(C84:F84)</f>
        <v>0.75</v>
      </c>
    </row>
    <row r="85">
      <c r="B85" s="132" t="s">
        <v>69</v>
      </c>
      <c r="C85" s="131"/>
      <c r="D85" s="131"/>
      <c r="E85" s="131"/>
      <c r="F85" s="131"/>
      <c r="G85" s="131"/>
      <c r="H85" s="129"/>
      <c r="I85" s="127">
        <v>18.0</v>
      </c>
      <c r="J85">
        <f t="shared" si="16"/>
        <v>0</v>
      </c>
    </row>
    <row r="86">
      <c r="B86" s="132" t="s">
        <v>45</v>
      </c>
      <c r="C86" s="131"/>
      <c r="D86" s="127">
        <v>0.95</v>
      </c>
      <c r="E86" s="131"/>
      <c r="F86" s="131"/>
      <c r="G86" s="131"/>
      <c r="H86" s="104">
        <v>0.25</v>
      </c>
      <c r="I86" s="127"/>
    </row>
    <row r="87">
      <c r="B87" s="134" t="s">
        <v>70</v>
      </c>
      <c r="C87" s="131"/>
      <c r="D87" s="131"/>
      <c r="E87" s="131"/>
      <c r="F87" s="131"/>
      <c r="G87" s="131"/>
      <c r="H87" s="129"/>
      <c r="I87" s="127"/>
    </row>
    <row r="88">
      <c r="A88" s="87"/>
      <c r="B88" s="134" t="s">
        <v>71</v>
      </c>
      <c r="C88" s="135"/>
      <c r="D88" s="136">
        <v>9.5</v>
      </c>
      <c r="E88" s="135"/>
      <c r="F88" s="135"/>
      <c r="G88" s="135"/>
      <c r="H88" s="138">
        <v>0.9</v>
      </c>
      <c r="I88" s="136"/>
    </row>
    <row r="89">
      <c r="A89" s="119"/>
      <c r="B89" s="120" t="s">
        <v>72</v>
      </c>
      <c r="C89" s="121">
        <f t="shared" ref="C89:G89" si="17">SUM(C74:C88)</f>
        <v>9.35</v>
      </c>
      <c r="D89" s="121">
        <f t="shared" si="17"/>
        <v>12.45</v>
      </c>
      <c r="E89" s="121">
        <f t="shared" si="17"/>
        <v>5.05</v>
      </c>
      <c r="F89" s="121">
        <f t="shared" si="17"/>
        <v>8</v>
      </c>
      <c r="G89" s="121">
        <f t="shared" si="17"/>
        <v>0.3</v>
      </c>
      <c r="H89" s="122"/>
      <c r="I89" s="123"/>
      <c r="J89" s="124">
        <f t="shared" ref="J89:J102" si="18">sum(C89:F89)</f>
        <v>34.85</v>
      </c>
    </row>
    <row r="90">
      <c r="A90" s="125" t="s">
        <v>73</v>
      </c>
      <c r="B90" s="139" t="s">
        <v>36</v>
      </c>
      <c r="C90" s="100">
        <v>2.5</v>
      </c>
      <c r="D90" s="100">
        <v>2.0</v>
      </c>
      <c r="E90" s="100">
        <v>0.75</v>
      </c>
      <c r="F90" s="105">
        <f>0.75+0.75+1+0.25+1.25</f>
        <v>4</v>
      </c>
      <c r="G90" s="100">
        <v>3.0</v>
      </c>
      <c r="H90" s="129"/>
      <c r="I90" s="100">
        <v>3.0</v>
      </c>
      <c r="J90">
        <f t="shared" si="18"/>
        <v>9.25</v>
      </c>
    </row>
    <row r="91">
      <c r="A91" s="1"/>
      <c r="B91" s="142" t="s">
        <v>49</v>
      </c>
      <c r="C91" s="105"/>
      <c r="D91" s="105"/>
      <c r="E91" s="105"/>
      <c r="F91" s="105"/>
      <c r="G91" s="105"/>
      <c r="H91" s="129"/>
      <c r="I91" s="105"/>
      <c r="J91">
        <f t="shared" si="18"/>
        <v>0</v>
      </c>
    </row>
    <row r="92">
      <c r="A92" s="125"/>
      <c r="B92" s="139" t="s">
        <v>51</v>
      </c>
      <c r="C92" s="105"/>
      <c r="D92" s="105"/>
      <c r="E92" s="100">
        <v>3.0</v>
      </c>
      <c r="F92" s="105"/>
      <c r="G92" s="105"/>
      <c r="H92" s="104">
        <v>0.95</v>
      </c>
      <c r="I92" s="105">
        <f>I76-J76</f>
        <v>5.5</v>
      </c>
      <c r="J92">
        <f t="shared" si="18"/>
        <v>3</v>
      </c>
    </row>
    <row r="93">
      <c r="A93" s="125"/>
      <c r="B93" s="139" t="s">
        <v>74</v>
      </c>
      <c r="C93" s="100">
        <v>4.0</v>
      </c>
      <c r="D93" s="105"/>
      <c r="E93" s="105"/>
      <c r="F93" s="100">
        <v>0.5</v>
      </c>
      <c r="G93" s="105"/>
      <c r="H93" s="104">
        <v>0.05</v>
      </c>
      <c r="I93" s="105">
        <f>I84-J84</f>
        <v>24.25</v>
      </c>
      <c r="J93">
        <f t="shared" si="18"/>
        <v>4.5</v>
      </c>
    </row>
    <row r="94">
      <c r="A94" s="125"/>
      <c r="B94" s="143" t="s">
        <v>50</v>
      </c>
      <c r="C94" s="100">
        <v>2.0</v>
      </c>
      <c r="D94" s="105"/>
      <c r="E94" s="100"/>
      <c r="F94" s="100"/>
      <c r="G94" s="105"/>
      <c r="H94" s="104">
        <v>1.0</v>
      </c>
      <c r="I94" s="105">
        <f>I77-J77</f>
        <v>2.5</v>
      </c>
      <c r="J94">
        <f t="shared" si="18"/>
        <v>2</v>
      </c>
    </row>
    <row r="95">
      <c r="A95" s="125"/>
      <c r="B95" s="143" t="s">
        <v>75</v>
      </c>
      <c r="C95" s="105"/>
      <c r="D95" s="105"/>
      <c r="E95" s="100">
        <v>1.5</v>
      </c>
      <c r="F95" s="100"/>
      <c r="G95" s="105"/>
      <c r="H95" s="104">
        <v>1.0</v>
      </c>
      <c r="I95" s="105"/>
      <c r="J95">
        <f t="shared" si="18"/>
        <v>1.5</v>
      </c>
    </row>
    <row r="96">
      <c r="A96" s="125"/>
      <c r="B96" s="144" t="s">
        <v>60</v>
      </c>
      <c r="C96" s="105"/>
      <c r="D96" s="105"/>
      <c r="E96" s="105"/>
      <c r="F96" s="100">
        <f t="shared" ref="F96:F97" si="19">0.5+0.3</f>
        <v>0.8</v>
      </c>
      <c r="G96" s="105"/>
      <c r="H96" s="104">
        <v>1.0</v>
      </c>
      <c r="I96" s="105"/>
      <c r="J96">
        <f t="shared" si="18"/>
        <v>0.8</v>
      </c>
    </row>
    <row r="97">
      <c r="A97" s="125"/>
      <c r="B97" s="144" t="s">
        <v>61</v>
      </c>
      <c r="C97" s="105"/>
      <c r="D97" s="105"/>
      <c r="E97" s="105"/>
      <c r="F97" s="100">
        <f t="shared" si="19"/>
        <v>0.8</v>
      </c>
      <c r="G97" s="105"/>
      <c r="H97" s="104">
        <v>1.0</v>
      </c>
      <c r="I97" s="105"/>
      <c r="J97">
        <f t="shared" si="18"/>
        <v>0.8</v>
      </c>
    </row>
    <row r="98">
      <c r="A98" s="125"/>
      <c r="B98" s="145" t="s">
        <v>76</v>
      </c>
      <c r="C98" s="105"/>
      <c r="D98" s="105"/>
      <c r="E98" s="105"/>
      <c r="F98" s="100">
        <f>1+0.4</f>
        <v>1.4</v>
      </c>
      <c r="G98" s="105"/>
      <c r="H98" s="104">
        <v>1.0</v>
      </c>
      <c r="I98" s="105"/>
      <c r="J98">
        <f t="shared" si="18"/>
        <v>1.4</v>
      </c>
    </row>
    <row r="99">
      <c r="A99" s="125"/>
      <c r="B99" s="142" t="s">
        <v>52</v>
      </c>
      <c r="C99" s="105"/>
      <c r="D99" s="105"/>
      <c r="E99" s="105"/>
      <c r="F99" s="105"/>
      <c r="G99" s="105"/>
      <c r="H99" s="129"/>
      <c r="I99" s="105"/>
      <c r="J99">
        <f t="shared" si="18"/>
        <v>0</v>
      </c>
    </row>
    <row r="100">
      <c r="A100" s="125"/>
      <c r="B100" s="139" t="s">
        <v>70</v>
      </c>
      <c r="C100" s="105"/>
      <c r="D100" s="105"/>
      <c r="E100" s="105"/>
      <c r="F100" s="105"/>
      <c r="G100" s="105"/>
      <c r="H100" s="129"/>
      <c r="I100" s="100">
        <v>25.0</v>
      </c>
      <c r="J100">
        <f t="shared" si="18"/>
        <v>0</v>
      </c>
    </row>
    <row r="101">
      <c r="A101" s="125"/>
      <c r="B101" s="139" t="s">
        <v>77</v>
      </c>
      <c r="C101" s="105"/>
      <c r="D101" s="105"/>
      <c r="E101" s="105"/>
      <c r="F101" s="105"/>
      <c r="G101" s="105"/>
      <c r="H101" s="129"/>
      <c r="I101" s="100">
        <v>38.0</v>
      </c>
      <c r="J101">
        <f t="shared" si="18"/>
        <v>0</v>
      </c>
    </row>
    <row r="102">
      <c r="A102" s="125"/>
      <c r="B102" s="146" t="s">
        <v>78</v>
      </c>
      <c r="C102" s="105"/>
      <c r="D102" s="100">
        <v>6.0</v>
      </c>
      <c r="E102" s="105"/>
      <c r="F102" s="105"/>
      <c r="G102" s="105"/>
      <c r="H102" s="129"/>
      <c r="I102" s="105"/>
      <c r="J102">
        <f t="shared" si="18"/>
        <v>6</v>
      </c>
    </row>
    <row r="103">
      <c r="A103" s="125"/>
      <c r="B103" s="134" t="s">
        <v>71</v>
      </c>
      <c r="C103" s="105"/>
      <c r="D103" s="100">
        <v>2.0</v>
      </c>
      <c r="E103" s="105"/>
      <c r="F103" s="105"/>
      <c r="G103" s="105"/>
      <c r="H103" s="129"/>
      <c r="I103" s="105"/>
    </row>
    <row r="104">
      <c r="A104" s="125"/>
      <c r="B104" s="142" t="s">
        <v>45</v>
      </c>
      <c r="C104" s="105"/>
      <c r="D104" s="105"/>
      <c r="E104" s="105"/>
      <c r="F104" s="105"/>
      <c r="G104" s="105"/>
      <c r="H104" s="129"/>
      <c r="I104" s="105"/>
      <c r="J104">
        <f t="shared" ref="J104:J141" si="20">sum(C104:F104)</f>
        <v>0</v>
      </c>
    </row>
    <row r="105">
      <c r="A105" s="125"/>
      <c r="B105" s="139" t="s">
        <v>79</v>
      </c>
      <c r="C105" s="105"/>
      <c r="D105" s="105"/>
      <c r="E105" s="100">
        <v>0.5</v>
      </c>
      <c r="F105" s="105"/>
      <c r="G105" s="105"/>
      <c r="H105" s="129"/>
      <c r="I105" s="105"/>
      <c r="J105">
        <f t="shared" si="20"/>
        <v>0.5</v>
      </c>
    </row>
    <row r="106">
      <c r="A106" s="119"/>
      <c r="B106" s="120" t="s">
        <v>80</v>
      </c>
      <c r="C106" s="121">
        <f t="shared" ref="C106:G106" si="21">SUM(C90:C105)</f>
        <v>8.5</v>
      </c>
      <c r="D106" s="121">
        <f t="shared" si="21"/>
        <v>10</v>
      </c>
      <c r="E106" s="121">
        <f t="shared" si="21"/>
        <v>5.75</v>
      </c>
      <c r="F106" s="121">
        <f t="shared" si="21"/>
        <v>7.5</v>
      </c>
      <c r="G106" s="121">
        <f t="shared" si="21"/>
        <v>3</v>
      </c>
      <c r="H106" s="122"/>
      <c r="I106" s="123"/>
      <c r="J106" s="124">
        <f t="shared" si="20"/>
        <v>31.75</v>
      </c>
    </row>
    <row r="107">
      <c r="A107" s="125" t="s">
        <v>81</v>
      </c>
      <c r="B107" s="132" t="s">
        <v>36</v>
      </c>
      <c r="C107" s="132">
        <v>1.3</v>
      </c>
      <c r="D107" s="132">
        <v>6.0</v>
      </c>
      <c r="E107" s="132">
        <v>1.33</v>
      </c>
      <c r="F107" s="132">
        <f>1.25+1</f>
        <v>2.25</v>
      </c>
      <c r="G107" s="132">
        <v>1.3</v>
      </c>
      <c r="H107" s="129"/>
      <c r="I107" s="131"/>
      <c r="J107">
        <f t="shared" si="20"/>
        <v>10.88</v>
      </c>
    </row>
    <row r="108">
      <c r="B108" s="132" t="s">
        <v>52</v>
      </c>
      <c r="C108" s="132"/>
      <c r="D108" s="132"/>
      <c r="E108" s="132"/>
      <c r="F108" s="132"/>
      <c r="G108" s="132"/>
      <c r="H108" s="129"/>
      <c r="I108" s="127"/>
      <c r="J108">
        <f t="shared" si="20"/>
        <v>0</v>
      </c>
    </row>
    <row r="109">
      <c r="B109" s="127" t="s">
        <v>82</v>
      </c>
      <c r="C109" s="131"/>
      <c r="D109" s="131"/>
      <c r="E109" s="127">
        <v>2.3</v>
      </c>
      <c r="F109" s="131"/>
      <c r="G109" s="131"/>
      <c r="H109" s="104">
        <v>0.4</v>
      </c>
      <c r="I109" s="127"/>
      <c r="J109">
        <f t="shared" si="20"/>
        <v>2.3</v>
      </c>
    </row>
    <row r="110">
      <c r="B110" s="127" t="s">
        <v>83</v>
      </c>
      <c r="C110" s="131"/>
      <c r="D110" s="131"/>
      <c r="E110" s="127"/>
      <c r="F110" s="127">
        <f>3+2.5+0.5</f>
        <v>6</v>
      </c>
      <c r="G110" s="127"/>
      <c r="H110" s="104">
        <v>0.9</v>
      </c>
      <c r="I110" s="127"/>
      <c r="J110">
        <f t="shared" si="20"/>
        <v>6</v>
      </c>
      <c r="M110" s="1">
        <v>90.0</v>
      </c>
    </row>
    <row r="111">
      <c r="B111" s="127" t="s">
        <v>74</v>
      </c>
      <c r="C111" s="127">
        <v>10.0</v>
      </c>
      <c r="D111" s="131"/>
      <c r="E111" s="131"/>
      <c r="F111" s="131"/>
      <c r="G111" s="131"/>
      <c r="H111" s="104">
        <v>0.55</v>
      </c>
      <c r="I111" s="127"/>
      <c r="J111">
        <f t="shared" si="20"/>
        <v>10</v>
      </c>
    </row>
    <row r="112">
      <c r="B112" s="127" t="s">
        <v>84</v>
      </c>
      <c r="C112" s="131"/>
      <c r="D112" s="131"/>
      <c r="E112" s="127">
        <v>2.5</v>
      </c>
      <c r="F112" s="127">
        <f>2.25+2</f>
        <v>4.25</v>
      </c>
      <c r="G112" s="131"/>
      <c r="H112" s="104">
        <v>1.0</v>
      </c>
      <c r="I112" s="127"/>
      <c r="J112">
        <f t="shared" si="20"/>
        <v>6.75</v>
      </c>
    </row>
    <row r="113">
      <c r="B113" s="127"/>
      <c r="C113" s="131"/>
      <c r="D113" s="131"/>
      <c r="E113" s="131"/>
      <c r="F113" s="131"/>
      <c r="G113" s="131"/>
      <c r="H113" s="129"/>
      <c r="I113" s="127"/>
      <c r="J113">
        <f t="shared" si="20"/>
        <v>0</v>
      </c>
    </row>
    <row r="114">
      <c r="B114" s="127" t="s">
        <v>85</v>
      </c>
      <c r="C114" s="131"/>
      <c r="D114" s="131"/>
      <c r="E114" s="131"/>
      <c r="F114" s="131"/>
      <c r="G114" s="131"/>
      <c r="H114" s="129"/>
      <c r="I114" s="127">
        <f>I101-J101</f>
        <v>38</v>
      </c>
      <c r="J114">
        <f t="shared" si="20"/>
        <v>0</v>
      </c>
    </row>
    <row r="115">
      <c r="A115" s="152"/>
      <c r="B115" s="94" t="s">
        <v>86</v>
      </c>
      <c r="C115" s="95">
        <f t="shared" ref="C115:G115" si="22">sum(C107:C114)</f>
        <v>11.3</v>
      </c>
      <c r="D115" s="95">
        <f t="shared" si="22"/>
        <v>6</v>
      </c>
      <c r="E115" s="95">
        <f t="shared" si="22"/>
        <v>6.13</v>
      </c>
      <c r="F115" s="95">
        <f t="shared" si="22"/>
        <v>12.5</v>
      </c>
      <c r="G115" s="95">
        <f t="shared" si="22"/>
        <v>1.3</v>
      </c>
      <c r="H115" s="96"/>
      <c r="I115" s="95"/>
      <c r="J115" s="124">
        <f t="shared" si="20"/>
        <v>35.93</v>
      </c>
    </row>
    <row r="116">
      <c r="A116" s="125" t="s">
        <v>87</v>
      </c>
      <c r="B116" s="153" t="s">
        <v>36</v>
      </c>
      <c r="C116" s="100">
        <v>2.0</v>
      </c>
      <c r="D116" s="100">
        <v>2.0</v>
      </c>
      <c r="E116" s="100">
        <v>2.75</v>
      </c>
      <c r="F116" s="100">
        <f>1+0.75</f>
        <v>1.75</v>
      </c>
      <c r="G116" s="100">
        <v>12.0</v>
      </c>
      <c r="H116" s="129"/>
      <c r="I116" s="100">
        <v>3.0</v>
      </c>
      <c r="J116">
        <f t="shared" si="20"/>
        <v>8.5</v>
      </c>
    </row>
    <row r="117">
      <c r="B117" s="139" t="s">
        <v>83</v>
      </c>
      <c r="C117" s="105"/>
      <c r="D117" s="105"/>
      <c r="E117" s="105"/>
      <c r="F117" s="100">
        <v>0.25</v>
      </c>
      <c r="G117" s="105"/>
      <c r="H117" s="104">
        <v>0.91</v>
      </c>
      <c r="I117" s="105"/>
      <c r="J117">
        <f t="shared" si="20"/>
        <v>0.25</v>
      </c>
    </row>
    <row r="118">
      <c r="B118" s="139" t="s">
        <v>82</v>
      </c>
      <c r="C118" s="105"/>
      <c r="D118" s="105"/>
      <c r="E118" s="100">
        <v>0.5</v>
      </c>
      <c r="F118" s="100">
        <f>0.25+1</f>
        <v>1.25</v>
      </c>
      <c r="G118" s="105"/>
      <c r="H118" s="104">
        <v>1.0</v>
      </c>
      <c r="I118" s="105"/>
      <c r="J118">
        <f t="shared" si="20"/>
        <v>1.75</v>
      </c>
    </row>
    <row r="119">
      <c r="B119" s="139" t="s">
        <v>88</v>
      </c>
      <c r="C119" s="105"/>
      <c r="D119" s="105"/>
      <c r="E119" s="105"/>
      <c r="F119" s="100">
        <v>1.0</v>
      </c>
      <c r="G119" s="105"/>
      <c r="H119" s="104">
        <v>0.05</v>
      </c>
      <c r="I119" s="105"/>
      <c r="J119">
        <f t="shared" si="20"/>
        <v>1</v>
      </c>
    </row>
    <row r="120">
      <c r="B120" s="139" t="s">
        <v>89</v>
      </c>
      <c r="C120" s="100"/>
      <c r="D120" s="105"/>
      <c r="E120" s="105"/>
      <c r="F120" s="100">
        <v>2.75</v>
      </c>
      <c r="G120" s="105"/>
      <c r="H120" s="104">
        <v>0.1</v>
      </c>
      <c r="I120" s="105"/>
      <c r="J120">
        <f t="shared" si="20"/>
        <v>2.75</v>
      </c>
    </row>
    <row r="121">
      <c r="B121" s="139" t="s">
        <v>74</v>
      </c>
      <c r="C121" s="100">
        <v>9.0</v>
      </c>
      <c r="D121" s="105"/>
      <c r="E121" s="105"/>
      <c r="F121" s="105"/>
      <c r="G121" s="105"/>
      <c r="H121" s="104">
        <v>0.75</v>
      </c>
      <c r="I121" s="105"/>
      <c r="J121">
        <f t="shared" si="20"/>
        <v>9</v>
      </c>
    </row>
    <row r="122">
      <c r="B122" s="139" t="s">
        <v>90</v>
      </c>
      <c r="C122" s="105"/>
      <c r="D122" s="105"/>
      <c r="E122" s="100">
        <v>0.6</v>
      </c>
      <c r="F122" s="105"/>
      <c r="G122" s="105"/>
      <c r="H122" s="129"/>
      <c r="I122" s="105"/>
      <c r="J122">
        <f t="shared" si="20"/>
        <v>0.6</v>
      </c>
    </row>
    <row r="123">
      <c r="B123" s="139" t="s">
        <v>91</v>
      </c>
      <c r="C123" s="105"/>
      <c r="D123" s="105"/>
      <c r="E123" s="105"/>
      <c r="F123" s="105"/>
      <c r="G123" s="105"/>
      <c r="H123" s="129"/>
      <c r="I123" s="105"/>
      <c r="J123">
        <f t="shared" si="20"/>
        <v>0</v>
      </c>
    </row>
    <row r="124">
      <c r="B124" s="154" t="s">
        <v>92</v>
      </c>
      <c r="C124" s="105"/>
      <c r="D124" s="155">
        <v>8.0</v>
      </c>
      <c r="E124" s="105"/>
      <c r="F124" s="105"/>
      <c r="G124" s="105"/>
      <c r="H124" s="157">
        <v>0.5</v>
      </c>
      <c r="I124" s="105"/>
      <c r="J124">
        <f t="shared" si="20"/>
        <v>8</v>
      </c>
    </row>
    <row r="125">
      <c r="B125" s="139" t="s">
        <v>51</v>
      </c>
      <c r="C125" s="105"/>
      <c r="D125" s="105"/>
      <c r="E125" s="100">
        <v>3.0</v>
      </c>
      <c r="F125" s="105"/>
      <c r="G125" s="105"/>
      <c r="H125" s="104">
        <v>0.98</v>
      </c>
      <c r="I125" s="105">
        <f>I92-J92</f>
        <v>2.5</v>
      </c>
      <c r="J125">
        <f t="shared" si="20"/>
        <v>3</v>
      </c>
    </row>
    <row r="126">
      <c r="B126" s="139" t="s">
        <v>93</v>
      </c>
      <c r="C126" s="105"/>
      <c r="D126" s="105"/>
      <c r="E126" s="105"/>
      <c r="F126" s="105"/>
      <c r="G126" s="105"/>
      <c r="H126" s="129"/>
      <c r="I126" s="105"/>
      <c r="J126">
        <f t="shared" si="20"/>
        <v>0</v>
      </c>
    </row>
    <row r="127">
      <c r="B127" s="139" t="s">
        <v>94</v>
      </c>
      <c r="C127" s="105"/>
      <c r="D127" s="105"/>
      <c r="E127" s="105"/>
      <c r="F127" s="105"/>
      <c r="G127" s="105"/>
      <c r="H127" s="129"/>
      <c r="I127" s="105"/>
      <c r="J127">
        <f t="shared" si="20"/>
        <v>0</v>
      </c>
    </row>
    <row r="128">
      <c r="A128" s="152"/>
      <c r="B128" s="94" t="s">
        <v>95</v>
      </c>
      <c r="C128" s="95">
        <f t="shared" ref="C128:G128" si="23">sum(C116:C127)</f>
        <v>11</v>
      </c>
      <c r="D128" s="95">
        <f t="shared" si="23"/>
        <v>10</v>
      </c>
      <c r="E128" s="95">
        <f t="shared" si="23"/>
        <v>6.85</v>
      </c>
      <c r="F128" s="95">
        <f t="shared" si="23"/>
        <v>7</v>
      </c>
      <c r="G128" s="95">
        <f t="shared" si="23"/>
        <v>12</v>
      </c>
      <c r="H128" s="95"/>
      <c r="I128" s="95"/>
      <c r="J128">
        <f t="shared" si="20"/>
        <v>34.85</v>
      </c>
    </row>
    <row r="129">
      <c r="A129" s="125" t="s">
        <v>96</v>
      </c>
      <c r="B129" s="132" t="s">
        <v>36</v>
      </c>
      <c r="C129" s="1">
        <v>2.5</v>
      </c>
      <c r="D129" s="1">
        <v>2.0</v>
      </c>
      <c r="E129" s="1">
        <v>2.0</v>
      </c>
      <c r="F129">
        <f>0.5+1</f>
        <v>1.5</v>
      </c>
      <c r="G129" s="1">
        <v>8.0</v>
      </c>
      <c r="H129" s="129"/>
      <c r="J129">
        <f t="shared" si="20"/>
        <v>8</v>
      </c>
    </row>
    <row r="130">
      <c r="B130" s="130" t="s">
        <v>52</v>
      </c>
      <c r="H130" s="129"/>
      <c r="J130">
        <f t="shared" si="20"/>
        <v>0</v>
      </c>
    </row>
    <row r="131">
      <c r="B131" s="1" t="s">
        <v>74</v>
      </c>
      <c r="C131" s="1">
        <v>5.0</v>
      </c>
      <c r="H131" s="129"/>
      <c r="J131">
        <f t="shared" si="20"/>
        <v>5</v>
      </c>
    </row>
    <row r="132">
      <c r="B132" s="158" t="s">
        <v>97</v>
      </c>
      <c r="H132" s="129"/>
      <c r="J132">
        <f t="shared" si="20"/>
        <v>0</v>
      </c>
    </row>
    <row r="133">
      <c r="B133" s="159" t="s">
        <v>98</v>
      </c>
      <c r="F133" s="1">
        <v>6.0</v>
      </c>
      <c r="H133" s="129"/>
      <c r="J133">
        <f t="shared" si="20"/>
        <v>6</v>
      </c>
    </row>
    <row r="134">
      <c r="B134" s="159" t="s">
        <v>99</v>
      </c>
      <c r="H134" s="129"/>
      <c r="J134">
        <f t="shared" si="20"/>
        <v>0</v>
      </c>
    </row>
    <row r="135">
      <c r="B135" s="159" t="s">
        <v>100</v>
      </c>
      <c r="H135" s="129"/>
      <c r="J135">
        <f t="shared" si="20"/>
        <v>0</v>
      </c>
    </row>
    <row r="136">
      <c r="B136" s="159" t="s">
        <v>101</v>
      </c>
      <c r="H136" s="129"/>
      <c r="J136">
        <f t="shared" si="20"/>
        <v>0</v>
      </c>
    </row>
    <row r="137">
      <c r="B137" s="159" t="s">
        <v>102</v>
      </c>
      <c r="D137" s="1">
        <v>1.0</v>
      </c>
      <c r="H137" s="129"/>
      <c r="J137">
        <f t="shared" si="20"/>
        <v>1</v>
      </c>
    </row>
    <row r="138">
      <c r="B138" s="159" t="s">
        <v>103</v>
      </c>
      <c r="H138" s="129"/>
      <c r="J138">
        <f t="shared" si="20"/>
        <v>0</v>
      </c>
    </row>
    <row r="139">
      <c r="B139" s="1" t="s">
        <v>104</v>
      </c>
      <c r="E139" s="1">
        <v>0.75</v>
      </c>
      <c r="H139" s="129"/>
      <c r="J139">
        <f t="shared" si="20"/>
        <v>0.75</v>
      </c>
    </row>
    <row r="140">
      <c r="B140" s="1" t="s">
        <v>105</v>
      </c>
      <c r="H140" s="129"/>
      <c r="J140">
        <f t="shared" si="20"/>
        <v>0</v>
      </c>
    </row>
    <row r="141">
      <c r="A141" s="152"/>
      <c r="B141" s="94" t="s">
        <v>106</v>
      </c>
      <c r="C141" s="95">
        <f t="shared" ref="C141:G141" si="24">sum(C129:C140)</f>
        <v>7.5</v>
      </c>
      <c r="D141" s="95">
        <f t="shared" si="24"/>
        <v>3</v>
      </c>
      <c r="E141" s="95">
        <f t="shared" si="24"/>
        <v>2.75</v>
      </c>
      <c r="F141" s="95">
        <f t="shared" si="24"/>
        <v>7.5</v>
      </c>
      <c r="G141" s="95">
        <f t="shared" si="24"/>
        <v>8</v>
      </c>
      <c r="H141" s="95"/>
      <c r="I141" s="95"/>
      <c r="J141">
        <f t="shared" si="20"/>
        <v>20.75</v>
      </c>
    </row>
    <row r="142">
      <c r="A142" s="125" t="s">
        <v>107</v>
      </c>
      <c r="B142" s="160" t="s">
        <v>36</v>
      </c>
      <c r="C142" s="100">
        <v>2.5</v>
      </c>
      <c r="D142" s="100">
        <v>0.5</v>
      </c>
      <c r="E142" s="100">
        <v>1.2</v>
      </c>
      <c r="F142" s="100">
        <v>2.0</v>
      </c>
      <c r="G142" s="105"/>
      <c r="H142" s="161"/>
      <c r="I142" s="105"/>
      <c r="J142" s="105"/>
    </row>
    <row r="143">
      <c r="B143" s="162" t="s">
        <v>52</v>
      </c>
      <c r="C143" s="105"/>
      <c r="D143" s="105"/>
      <c r="E143" s="105"/>
      <c r="F143" s="105"/>
      <c r="G143" s="105"/>
      <c r="H143" s="161"/>
      <c r="I143" s="105"/>
      <c r="J143" s="105"/>
    </row>
    <row r="144">
      <c r="B144" s="100" t="s">
        <v>74</v>
      </c>
      <c r="C144" s="100">
        <v>3.0</v>
      </c>
      <c r="D144" s="105"/>
      <c r="E144" s="105"/>
      <c r="F144" s="105"/>
      <c r="G144" s="105"/>
      <c r="H144" s="163">
        <v>0.85</v>
      </c>
      <c r="I144" s="105"/>
      <c r="J144" s="105"/>
    </row>
    <row r="145">
      <c r="B145" s="100" t="s">
        <v>35</v>
      </c>
      <c r="C145" s="100">
        <v>2.0</v>
      </c>
      <c r="D145" s="105"/>
      <c r="E145" s="105"/>
      <c r="F145" s="105"/>
      <c r="G145" s="100">
        <v>1.0</v>
      </c>
      <c r="H145" s="161"/>
      <c r="I145" s="105"/>
      <c r="J145" s="105"/>
    </row>
    <row r="146">
      <c r="B146" s="164" t="s">
        <v>97</v>
      </c>
      <c r="C146" s="105"/>
      <c r="D146" s="105"/>
      <c r="E146" s="105"/>
      <c r="F146" s="105"/>
      <c r="G146" s="105"/>
      <c r="H146" s="161"/>
      <c r="I146" s="105"/>
      <c r="J146" s="105"/>
    </row>
    <row r="147">
      <c r="B147" s="165" t="s">
        <v>109</v>
      </c>
      <c r="C147" s="105"/>
      <c r="D147" s="105"/>
      <c r="E147" s="105"/>
      <c r="F147" s="100">
        <v>3.5</v>
      </c>
      <c r="G147" s="105"/>
      <c r="H147" s="163">
        <v>1.0</v>
      </c>
      <c r="I147" s="100"/>
      <c r="J147" s="105"/>
    </row>
    <row r="148">
      <c r="B148" s="165" t="s">
        <v>99</v>
      </c>
      <c r="C148" s="105"/>
      <c r="D148" s="105"/>
      <c r="E148" s="105"/>
      <c r="F148" s="100">
        <v>3.25</v>
      </c>
      <c r="G148" s="105"/>
      <c r="H148" s="163">
        <v>0.95</v>
      </c>
      <c r="I148" s="105"/>
      <c r="J148" s="105"/>
    </row>
    <row r="149">
      <c r="B149" s="165" t="s">
        <v>100</v>
      </c>
      <c r="C149" s="105"/>
      <c r="D149" s="105"/>
      <c r="E149" s="105"/>
      <c r="F149" s="105"/>
      <c r="G149" s="105"/>
      <c r="H149" s="161"/>
      <c r="I149" s="105"/>
      <c r="J149" s="105"/>
    </row>
    <row r="150">
      <c r="B150" s="146" t="s">
        <v>110</v>
      </c>
      <c r="C150" s="105"/>
      <c r="D150" s="100">
        <v>3.0</v>
      </c>
      <c r="E150" s="100"/>
      <c r="F150" s="105"/>
      <c r="G150" s="105"/>
      <c r="H150" s="166">
        <v>0.6</v>
      </c>
      <c r="I150" s="105"/>
      <c r="J150" s="105"/>
    </row>
    <row r="151">
      <c r="B151" s="146" t="s">
        <v>111</v>
      </c>
      <c r="C151" s="105"/>
      <c r="D151" s="100">
        <v>4.0</v>
      </c>
      <c r="E151" s="100"/>
      <c r="F151" s="105"/>
      <c r="G151" s="105"/>
      <c r="H151" s="166">
        <v>0.75</v>
      </c>
      <c r="I151" s="105"/>
      <c r="J151" s="105"/>
    </row>
    <row r="152">
      <c r="B152" s="146" t="s">
        <v>112</v>
      </c>
      <c r="C152" s="105"/>
      <c r="D152" s="100">
        <v>5.0</v>
      </c>
      <c r="E152" s="100"/>
      <c r="F152" s="105"/>
      <c r="G152" s="105"/>
      <c r="H152" s="163">
        <v>1.0</v>
      </c>
      <c r="I152" s="105"/>
      <c r="J152" s="105"/>
    </row>
    <row r="153">
      <c r="B153" s="100" t="s">
        <v>113</v>
      </c>
      <c r="C153" s="105"/>
      <c r="D153" s="105"/>
      <c r="E153" s="100">
        <v>3.0</v>
      </c>
      <c r="F153" s="105"/>
      <c r="G153" s="105"/>
      <c r="H153" s="161"/>
      <c r="I153" s="105"/>
      <c r="J153" s="105"/>
    </row>
    <row r="154">
      <c r="B154" s="100" t="s">
        <v>114</v>
      </c>
      <c r="C154" s="105"/>
      <c r="D154" s="105"/>
      <c r="E154" s="100">
        <v>1.0</v>
      </c>
      <c r="F154" s="105"/>
      <c r="G154" s="105"/>
      <c r="H154" s="161"/>
      <c r="I154" s="105"/>
      <c r="J154" s="105"/>
    </row>
    <row r="155">
      <c r="B155" s="100" t="s">
        <v>108</v>
      </c>
      <c r="C155" s="105"/>
      <c r="D155" s="105"/>
      <c r="E155" s="100"/>
      <c r="F155" s="105"/>
      <c r="G155" s="105"/>
      <c r="H155" s="167">
        <v>0.3</v>
      </c>
      <c r="I155" s="105"/>
      <c r="J155" s="105"/>
    </row>
    <row r="156">
      <c r="B156" s="105"/>
      <c r="C156" s="105"/>
      <c r="D156" s="105"/>
      <c r="E156" s="105"/>
      <c r="F156" s="105"/>
      <c r="G156" s="105"/>
      <c r="H156" s="161"/>
      <c r="I156" s="105"/>
      <c r="J156" s="105"/>
    </row>
    <row r="157">
      <c r="A157" s="152"/>
      <c r="B157" s="94" t="s">
        <v>115</v>
      </c>
      <c r="C157" s="95">
        <f t="shared" ref="C157:G157" si="25">sum(C142:C156)</f>
        <v>7.5</v>
      </c>
      <c r="D157" s="95">
        <f t="shared" si="25"/>
        <v>12.5</v>
      </c>
      <c r="E157" s="95">
        <f t="shared" si="25"/>
        <v>5.2</v>
      </c>
      <c r="F157" s="95">
        <f t="shared" si="25"/>
        <v>8.75</v>
      </c>
      <c r="G157" s="95">
        <f t="shared" si="25"/>
        <v>1</v>
      </c>
      <c r="H157" s="95"/>
      <c r="I157" s="95"/>
      <c r="J157">
        <f t="shared" ref="J157:J160" si="26">sum(C157:F157)</f>
        <v>33.95</v>
      </c>
    </row>
    <row r="158">
      <c r="A158" s="125" t="s">
        <v>116</v>
      </c>
      <c r="B158" s="132" t="s">
        <v>36</v>
      </c>
      <c r="C158" s="1">
        <v>2.5</v>
      </c>
      <c r="D158" s="1">
        <v>6.0</v>
      </c>
      <c r="E158" s="1">
        <v>1.0</v>
      </c>
      <c r="G158" s="1"/>
      <c r="H158" s="129"/>
      <c r="J158">
        <f t="shared" si="26"/>
        <v>9.5</v>
      </c>
    </row>
    <row r="159">
      <c r="B159" s="130" t="s">
        <v>52</v>
      </c>
      <c r="H159" s="129"/>
      <c r="J159">
        <f t="shared" si="26"/>
        <v>0</v>
      </c>
    </row>
    <row r="160">
      <c r="B160" s="1" t="s">
        <v>117</v>
      </c>
      <c r="C160" s="1"/>
      <c r="H160" s="129"/>
      <c r="J160">
        <f t="shared" si="26"/>
        <v>0</v>
      </c>
    </row>
    <row r="161">
      <c r="B161" s="1" t="s">
        <v>74</v>
      </c>
      <c r="C161" s="1">
        <v>5.5</v>
      </c>
      <c r="H161" s="104">
        <v>0.9</v>
      </c>
    </row>
    <row r="162">
      <c r="B162" s="1" t="s">
        <v>118</v>
      </c>
      <c r="F162" s="1">
        <v>5.5</v>
      </c>
      <c r="H162" s="104">
        <v>0.5</v>
      </c>
    </row>
    <row r="163">
      <c r="B163" s="1" t="s">
        <v>119</v>
      </c>
      <c r="F163" s="1">
        <v>1.5</v>
      </c>
      <c r="H163" s="104">
        <v>1.0</v>
      </c>
    </row>
    <row r="164">
      <c r="B164" s="1" t="s">
        <v>120</v>
      </c>
      <c r="E164" s="1">
        <v>4.0</v>
      </c>
      <c r="H164" s="104">
        <v>0.6</v>
      </c>
    </row>
    <row r="165">
      <c r="H165" s="129"/>
    </row>
    <row r="166">
      <c r="A166" s="152"/>
      <c r="B166" s="94" t="s">
        <v>121</v>
      </c>
      <c r="C166" s="95">
        <f t="shared" ref="C166:G166" si="27">sum(C158:C165)</f>
        <v>8</v>
      </c>
      <c r="D166" s="95">
        <f t="shared" si="27"/>
        <v>6</v>
      </c>
      <c r="E166" s="95">
        <f t="shared" si="27"/>
        <v>5</v>
      </c>
      <c r="F166" s="95">
        <f t="shared" si="27"/>
        <v>7</v>
      </c>
      <c r="G166" s="95">
        <f t="shared" si="27"/>
        <v>0</v>
      </c>
      <c r="H166" s="96"/>
      <c r="I166" s="95"/>
      <c r="J166">
        <f>sum(C166:G166)</f>
        <v>26</v>
      </c>
    </row>
    <row r="167">
      <c r="A167" s="98" t="s">
        <v>122</v>
      </c>
      <c r="B167" s="105" t="s">
        <v>36</v>
      </c>
      <c r="C167" s="105">
        <v>1.0</v>
      </c>
      <c r="D167" s="100">
        <v>1.0</v>
      </c>
      <c r="E167" s="105">
        <v>1.8</v>
      </c>
      <c r="F167" s="105">
        <v>1.0</v>
      </c>
      <c r="G167" s="100">
        <v>2.0</v>
      </c>
      <c r="H167" s="104"/>
      <c r="I167" s="105"/>
      <c r="J167">
        <f>sum(C167:F167)</f>
        <v>4.8</v>
      </c>
    </row>
    <row r="168">
      <c r="A168" s="105"/>
      <c r="B168" s="105" t="s">
        <v>49</v>
      </c>
      <c r="C168" s="105"/>
      <c r="D168" s="105"/>
      <c r="E168" s="105"/>
      <c r="F168" s="105"/>
      <c r="G168" s="105"/>
      <c r="H168" s="109"/>
      <c r="I168" s="105"/>
    </row>
    <row r="169">
      <c r="A169" s="105"/>
      <c r="B169" s="105" t="s">
        <v>123</v>
      </c>
      <c r="C169" s="100">
        <v>5.5</v>
      </c>
      <c r="D169" s="105"/>
      <c r="E169" s="105"/>
      <c r="F169" s="105"/>
      <c r="G169" s="105"/>
      <c r="H169" s="109">
        <v>0.95</v>
      </c>
      <c r="I169" s="111">
        <f>I154-J154</f>
        <v>0</v>
      </c>
      <c r="J169">
        <f t="shared" ref="J169:J171" si="28">sum(C169:F169)</f>
        <v>5.5</v>
      </c>
    </row>
    <row r="170">
      <c r="A170" s="105"/>
      <c r="B170" s="105" t="s">
        <v>118</v>
      </c>
      <c r="C170" s="105"/>
      <c r="D170" s="105"/>
      <c r="E170" s="105"/>
      <c r="F170" s="105">
        <f>4.75+1.75</f>
        <v>6.5</v>
      </c>
      <c r="G170" s="105"/>
      <c r="H170" s="109">
        <v>0.85</v>
      </c>
      <c r="I170" s="111">
        <f>I161-J161</f>
        <v>0</v>
      </c>
      <c r="J170">
        <f t="shared" si="28"/>
        <v>6.5</v>
      </c>
    </row>
    <row r="171">
      <c r="A171" s="105"/>
      <c r="B171" s="105" t="s">
        <v>120</v>
      </c>
      <c r="C171" s="105"/>
      <c r="D171" s="105"/>
      <c r="E171" s="100">
        <v>1.5</v>
      </c>
      <c r="F171" s="105"/>
      <c r="G171" s="105"/>
      <c r="H171" s="168"/>
      <c r="I171" s="47">
        <f>I147-J147</f>
        <v>0</v>
      </c>
      <c r="J171">
        <f t="shared" si="28"/>
        <v>1.5</v>
      </c>
    </row>
    <row r="172">
      <c r="A172" s="105"/>
      <c r="B172" s="105" t="s">
        <v>52</v>
      </c>
      <c r="C172" s="105"/>
      <c r="D172" s="100">
        <v>3.0</v>
      </c>
      <c r="E172" s="105"/>
      <c r="F172" s="105"/>
      <c r="G172" s="105"/>
      <c r="H172" s="109"/>
      <c r="I172" s="116"/>
    </row>
    <row r="173">
      <c r="A173" s="105"/>
      <c r="B173" s="105"/>
      <c r="C173" s="105"/>
      <c r="D173" s="105"/>
      <c r="E173" s="105"/>
      <c r="F173" s="105"/>
      <c r="G173" s="105"/>
      <c r="H173" s="109"/>
      <c r="I173" s="116">
        <v>36.0</v>
      </c>
      <c r="J173">
        <f>sum(J174:J178)</f>
        <v>31.4</v>
      </c>
    </row>
    <row r="174">
      <c r="A174" s="152"/>
      <c r="B174" s="94" t="s">
        <v>124</v>
      </c>
      <c r="C174" s="95">
        <f t="shared" ref="C174:G174" si="29">sum(C167:C173)</f>
        <v>6.5</v>
      </c>
      <c r="D174" s="95">
        <f t="shared" si="29"/>
        <v>4</v>
      </c>
      <c r="E174" s="95">
        <f t="shared" si="29"/>
        <v>3.3</v>
      </c>
      <c r="F174" s="95">
        <f t="shared" si="29"/>
        <v>7.5</v>
      </c>
      <c r="G174" s="95">
        <f t="shared" si="29"/>
        <v>2</v>
      </c>
      <c r="H174" s="95"/>
      <c r="I174" s="95"/>
      <c r="J174">
        <f>sum(C174:G174)</f>
        <v>23.3</v>
      </c>
    </row>
    <row r="175">
      <c r="A175" s="125" t="s">
        <v>125</v>
      </c>
      <c r="B175" s="132" t="s">
        <v>36</v>
      </c>
      <c r="C175" s="1">
        <v>3.0</v>
      </c>
      <c r="D175" s="1">
        <v>0.6</v>
      </c>
      <c r="E175" s="1">
        <v>1.5</v>
      </c>
      <c r="F175" s="1">
        <v>2.0</v>
      </c>
      <c r="G175" s="1">
        <v>5.6</v>
      </c>
      <c r="H175" s="129"/>
      <c r="J175">
        <f t="shared" ref="J175:J177" si="30">sum(C175:F175)</f>
        <v>7.1</v>
      </c>
    </row>
    <row r="176">
      <c r="B176" s="130" t="s">
        <v>52</v>
      </c>
      <c r="H176" s="129"/>
      <c r="J176">
        <f t="shared" si="30"/>
        <v>0</v>
      </c>
    </row>
    <row r="177">
      <c r="B177" s="1" t="s">
        <v>117</v>
      </c>
      <c r="C177" s="1"/>
      <c r="E177" s="1">
        <v>1.0</v>
      </c>
      <c r="H177" s="129"/>
      <c r="J177">
        <f t="shared" si="30"/>
        <v>1</v>
      </c>
    </row>
    <row r="178">
      <c r="B178" s="1" t="s">
        <v>74</v>
      </c>
      <c r="C178" s="1">
        <v>2.0</v>
      </c>
      <c r="H178" s="104">
        <v>1.0</v>
      </c>
    </row>
    <row r="179">
      <c r="B179" s="169" t="s">
        <v>97</v>
      </c>
      <c r="C179" s="1">
        <v>2.5</v>
      </c>
      <c r="E179" s="1">
        <v>7.0</v>
      </c>
      <c r="F179" s="1">
        <v>7.5</v>
      </c>
      <c r="H179" s="104"/>
    </row>
    <row r="180">
      <c r="B180" s="1" t="s">
        <v>118</v>
      </c>
      <c r="F180" s="1">
        <v>3.75</v>
      </c>
      <c r="H180" s="104">
        <v>1.0</v>
      </c>
    </row>
    <row r="181">
      <c r="B181" s="1" t="s">
        <v>126</v>
      </c>
      <c r="F181" s="1"/>
      <c r="H181" s="104"/>
    </row>
    <row r="182">
      <c r="B182" s="1" t="s">
        <v>127</v>
      </c>
      <c r="F182" s="1">
        <v>12.0</v>
      </c>
      <c r="H182" s="104"/>
    </row>
    <row r="183">
      <c r="B183" s="1" t="s">
        <v>128</v>
      </c>
      <c r="F183" s="1">
        <v>2.25</v>
      </c>
      <c r="H183" s="104">
        <v>1.0</v>
      </c>
    </row>
    <row r="184">
      <c r="B184" s="1" t="s">
        <v>129</v>
      </c>
      <c r="C184" s="1"/>
      <c r="H184" s="104">
        <v>1.0</v>
      </c>
    </row>
    <row r="185">
      <c r="B185" s="1" t="s">
        <v>130</v>
      </c>
      <c r="D185" s="1"/>
      <c r="E185" s="1"/>
      <c r="H185" s="104"/>
    </row>
    <row r="186">
      <c r="B186" s="1" t="s">
        <v>131</v>
      </c>
      <c r="D186" s="1">
        <v>3.0</v>
      </c>
      <c r="E186" s="1">
        <v>1.5</v>
      </c>
      <c r="H186" s="129"/>
    </row>
    <row r="187">
      <c r="B187" s="1" t="s">
        <v>132</v>
      </c>
      <c r="H187" s="104">
        <v>1.0</v>
      </c>
    </row>
    <row r="188">
      <c r="A188" s="152"/>
      <c r="B188" s="94" t="s">
        <v>133</v>
      </c>
      <c r="C188" s="95">
        <f t="shared" ref="C188:G188" si="31">sum(C175:C187)</f>
        <v>7.5</v>
      </c>
      <c r="D188" s="95">
        <f t="shared" si="31"/>
        <v>3.6</v>
      </c>
      <c r="E188" s="95">
        <f t="shared" si="31"/>
        <v>11</v>
      </c>
      <c r="F188" s="95">
        <f t="shared" si="31"/>
        <v>27.5</v>
      </c>
      <c r="G188" s="95">
        <f t="shared" si="31"/>
        <v>5.6</v>
      </c>
      <c r="H188" s="95"/>
      <c r="I188" s="95"/>
      <c r="J188">
        <f>sum(C188:G188)</f>
        <v>55.2</v>
      </c>
    </row>
    <row r="189">
      <c r="A189" s="105" t="s">
        <v>134</v>
      </c>
      <c r="B189" s="105" t="s">
        <v>36</v>
      </c>
      <c r="C189" s="105">
        <v>3.25</v>
      </c>
      <c r="D189" s="105"/>
      <c r="E189" s="105">
        <v>1.4</v>
      </c>
      <c r="F189" s="105">
        <v>2.0</v>
      </c>
      <c r="G189" s="105">
        <v>6.0</v>
      </c>
      <c r="H189" s="109"/>
      <c r="I189" s="105"/>
      <c r="J189">
        <f t="shared" ref="J189:J191" si="32">sum(C189:F189)</f>
        <v>6.65</v>
      </c>
    </row>
    <row r="190">
      <c r="A190" s="105"/>
      <c r="B190" s="105" t="s">
        <v>52</v>
      </c>
      <c r="C190" s="100"/>
      <c r="D190" s="105"/>
      <c r="E190" s="105"/>
      <c r="F190" s="105"/>
      <c r="G190" s="105"/>
      <c r="H190" s="109"/>
      <c r="I190" s="111"/>
      <c r="J190">
        <f t="shared" si="32"/>
        <v>0</v>
      </c>
    </row>
    <row r="191">
      <c r="A191" s="105"/>
      <c r="B191" s="105" t="s">
        <v>117</v>
      </c>
      <c r="C191" s="105">
        <v>2.5</v>
      </c>
      <c r="D191" s="105"/>
      <c r="E191" s="105">
        <v>4.0</v>
      </c>
      <c r="F191" s="105"/>
      <c r="G191" s="105"/>
      <c r="H191" s="109"/>
      <c r="I191" s="111"/>
      <c r="J191">
        <f t="shared" si="32"/>
        <v>6.5</v>
      </c>
    </row>
    <row r="192">
      <c r="A192" s="105"/>
      <c r="B192" s="105" t="s">
        <v>74</v>
      </c>
      <c r="C192" s="105"/>
      <c r="D192" s="105"/>
      <c r="E192" s="100"/>
      <c r="F192" s="105"/>
      <c r="G192" s="105"/>
      <c r="H192" s="168">
        <v>1.0</v>
      </c>
      <c r="I192" s="47"/>
    </row>
    <row r="193">
      <c r="A193" s="105"/>
      <c r="B193" s="105" t="s">
        <v>97</v>
      </c>
      <c r="C193" s="105">
        <v>1.25</v>
      </c>
      <c r="D193" s="100"/>
      <c r="E193" s="105"/>
      <c r="F193" s="105">
        <v>4.5</v>
      </c>
      <c r="G193" s="105"/>
      <c r="H193" s="109">
        <v>1.0</v>
      </c>
      <c r="I193" s="116"/>
    </row>
    <row r="194">
      <c r="A194" s="105"/>
      <c r="B194" s="105" t="s">
        <v>118</v>
      </c>
      <c r="C194" s="105"/>
      <c r="D194" s="100"/>
      <c r="E194" s="105"/>
      <c r="F194" s="105"/>
      <c r="G194" s="105"/>
      <c r="H194" s="109"/>
      <c r="I194" s="116"/>
    </row>
    <row r="195">
      <c r="A195" s="105"/>
      <c r="B195" s="105" t="s">
        <v>126</v>
      </c>
      <c r="C195" s="105"/>
      <c r="D195" s="100"/>
      <c r="E195" s="105">
        <v>1.0</v>
      </c>
      <c r="F195" s="105"/>
      <c r="G195" s="105"/>
      <c r="H195" s="109"/>
      <c r="I195" s="116"/>
    </row>
    <row r="196">
      <c r="A196" s="105"/>
      <c r="B196" s="105" t="s">
        <v>128</v>
      </c>
      <c r="C196" s="105"/>
      <c r="D196" s="100"/>
      <c r="E196" s="105"/>
      <c r="F196" s="105"/>
      <c r="G196" s="105"/>
      <c r="H196" s="109"/>
      <c r="I196" s="116"/>
    </row>
    <row r="197">
      <c r="A197" s="105"/>
      <c r="B197" s="105" t="s">
        <v>129</v>
      </c>
      <c r="C197" s="105"/>
      <c r="D197" s="100"/>
      <c r="E197" s="105"/>
      <c r="F197" s="105"/>
      <c r="G197" s="105"/>
      <c r="H197" s="109"/>
      <c r="I197" s="116"/>
    </row>
    <row r="198">
      <c r="A198" s="105"/>
      <c r="B198" s="105" t="s">
        <v>130</v>
      </c>
      <c r="C198" s="105"/>
      <c r="D198" s="100"/>
      <c r="E198" s="105">
        <v>1.0</v>
      </c>
      <c r="F198" s="105"/>
      <c r="G198" s="105"/>
      <c r="H198" s="109"/>
      <c r="I198" s="116"/>
    </row>
    <row r="199">
      <c r="A199" s="105"/>
      <c r="B199" s="105" t="s">
        <v>131</v>
      </c>
      <c r="C199" s="105"/>
      <c r="D199" s="100">
        <v>2.0</v>
      </c>
      <c r="E199" s="105"/>
      <c r="F199" s="105">
        <v>5.3</v>
      </c>
      <c r="G199" s="105"/>
      <c r="H199" s="109"/>
      <c r="I199" s="116"/>
    </row>
    <row r="200">
      <c r="A200" s="105"/>
      <c r="B200" s="105" t="s">
        <v>132</v>
      </c>
      <c r="C200" s="105"/>
      <c r="D200" s="100"/>
      <c r="E200" s="105"/>
      <c r="F200" s="105"/>
      <c r="G200" s="105"/>
      <c r="H200" s="109"/>
      <c r="I200" s="116"/>
    </row>
    <row r="201">
      <c r="A201" s="152"/>
      <c r="B201" s="94" t="s">
        <v>135</v>
      </c>
      <c r="C201" s="95">
        <f t="shared" ref="C201:G201" si="33">sum(C189:C200)</f>
        <v>7</v>
      </c>
      <c r="D201" s="95">
        <f t="shared" si="33"/>
        <v>2</v>
      </c>
      <c r="E201" s="95">
        <f t="shared" si="33"/>
        <v>7.4</v>
      </c>
      <c r="F201" s="95">
        <f t="shared" si="33"/>
        <v>11.8</v>
      </c>
      <c r="G201" s="95">
        <f t="shared" si="33"/>
        <v>6</v>
      </c>
      <c r="H201" s="95"/>
      <c r="I201" s="95"/>
      <c r="J201">
        <f>sum(C201:G201)</f>
        <v>34.2</v>
      </c>
    </row>
    <row r="202">
      <c r="A202" s="1" t="s">
        <v>136</v>
      </c>
      <c r="B202" s="1" t="s">
        <v>36</v>
      </c>
      <c r="C202" s="1">
        <v>4.0</v>
      </c>
      <c r="E202" s="1">
        <v>1.97</v>
      </c>
      <c r="F202" s="1">
        <v>2.5</v>
      </c>
      <c r="G202" s="1">
        <v>3.75</v>
      </c>
      <c r="H202" s="129"/>
    </row>
    <row r="203">
      <c r="B203" s="1" t="s">
        <v>131</v>
      </c>
      <c r="F203" s="1">
        <v>1.0</v>
      </c>
      <c r="H203" s="129"/>
      <c r="J203" s="170"/>
    </row>
    <row r="204">
      <c r="B204" s="1" t="s">
        <v>137</v>
      </c>
      <c r="C204" s="1">
        <v>2.0</v>
      </c>
      <c r="G204" s="1">
        <v>3.0</v>
      </c>
      <c r="H204" s="129"/>
    </row>
    <row r="205">
      <c r="H205" s="129"/>
    </row>
    <row r="206">
      <c r="A206" s="152"/>
      <c r="B206" s="94" t="s">
        <v>138</v>
      </c>
      <c r="C206" s="95">
        <f t="shared" ref="C206:G206" si="34">sum(C202:C205)</f>
        <v>6</v>
      </c>
      <c r="D206" s="95">
        <f t="shared" si="34"/>
        <v>0</v>
      </c>
      <c r="E206" s="95">
        <f t="shared" si="34"/>
        <v>1.97</v>
      </c>
      <c r="F206" s="95">
        <f t="shared" si="34"/>
        <v>3.5</v>
      </c>
      <c r="G206" s="95">
        <f t="shared" si="34"/>
        <v>6.75</v>
      </c>
      <c r="H206" s="95"/>
      <c r="I206" s="95"/>
      <c r="J206">
        <f>sum(C206:G206)</f>
        <v>18.22</v>
      </c>
    </row>
    <row r="207">
      <c r="H207" s="129"/>
    </row>
    <row r="208">
      <c r="H208" s="129"/>
    </row>
    <row r="209">
      <c r="H209" s="129"/>
    </row>
    <row r="210">
      <c r="H210" s="129"/>
    </row>
    <row r="211">
      <c r="H211" s="129"/>
    </row>
    <row r="212">
      <c r="H212" s="129"/>
    </row>
    <row r="213">
      <c r="H213" s="129"/>
    </row>
    <row r="214">
      <c r="H214" s="129"/>
    </row>
    <row r="215">
      <c r="H215" s="129"/>
    </row>
    <row r="216">
      <c r="H216" s="129"/>
    </row>
    <row r="217">
      <c r="H217" s="129"/>
    </row>
    <row r="218">
      <c r="H218" s="129"/>
    </row>
    <row r="219">
      <c r="H219" s="129"/>
    </row>
    <row r="220">
      <c r="H220" s="129"/>
    </row>
    <row r="221">
      <c r="H221" s="129"/>
    </row>
    <row r="222">
      <c r="H222" s="129"/>
    </row>
    <row r="223">
      <c r="H223" s="129"/>
    </row>
    <row r="224">
      <c r="H224" s="129"/>
    </row>
    <row r="225">
      <c r="H225" s="129"/>
    </row>
    <row r="226">
      <c r="H226" s="129"/>
    </row>
    <row r="227">
      <c r="H227" s="129"/>
    </row>
    <row r="228">
      <c r="H228" s="129"/>
    </row>
    <row r="229">
      <c r="H229" s="129"/>
    </row>
    <row r="230">
      <c r="H230" s="129"/>
    </row>
    <row r="231">
      <c r="H231" s="129"/>
    </row>
    <row r="232">
      <c r="H232" s="129"/>
    </row>
    <row r="233">
      <c r="H233" s="129"/>
    </row>
    <row r="234">
      <c r="H234" s="129"/>
    </row>
    <row r="235">
      <c r="H235" s="129"/>
    </row>
    <row r="236">
      <c r="H236" s="129"/>
    </row>
    <row r="237">
      <c r="H237" s="129"/>
    </row>
    <row r="238">
      <c r="H238" s="129"/>
    </row>
    <row r="239">
      <c r="H239" s="129"/>
    </row>
    <row r="240">
      <c r="H240" s="129"/>
    </row>
    <row r="241">
      <c r="H241" s="129"/>
    </row>
    <row r="242">
      <c r="H242" s="129"/>
    </row>
    <row r="243">
      <c r="H243" s="129"/>
    </row>
    <row r="244">
      <c r="H244" s="129"/>
    </row>
    <row r="245">
      <c r="H245" s="129"/>
    </row>
    <row r="246">
      <c r="H246" s="129"/>
    </row>
    <row r="247">
      <c r="H247" s="129"/>
    </row>
    <row r="248">
      <c r="H248" s="129"/>
    </row>
    <row r="249">
      <c r="H249" s="129"/>
    </row>
    <row r="250">
      <c r="H250" s="129"/>
    </row>
    <row r="251">
      <c r="H251" s="129"/>
    </row>
    <row r="252">
      <c r="H252" s="129"/>
    </row>
    <row r="253">
      <c r="H253" s="129"/>
    </row>
    <row r="254">
      <c r="H254" s="129"/>
    </row>
    <row r="255">
      <c r="H255" s="129"/>
    </row>
    <row r="256">
      <c r="H256" s="129"/>
    </row>
    <row r="257">
      <c r="H257" s="129"/>
    </row>
    <row r="258">
      <c r="H258" s="129"/>
    </row>
    <row r="259">
      <c r="H259" s="129"/>
    </row>
    <row r="260">
      <c r="H260" s="129"/>
    </row>
    <row r="261">
      <c r="H261" s="129"/>
    </row>
    <row r="262">
      <c r="H262" s="129"/>
    </row>
    <row r="263">
      <c r="H263" s="129"/>
    </row>
    <row r="264">
      <c r="H264" s="129"/>
    </row>
    <row r="265">
      <c r="H265" s="129"/>
    </row>
    <row r="266">
      <c r="H266" s="129"/>
    </row>
    <row r="267">
      <c r="H267" s="129"/>
    </row>
    <row r="268">
      <c r="H268" s="129"/>
    </row>
    <row r="269">
      <c r="H269" s="129"/>
    </row>
    <row r="270">
      <c r="H270" s="129"/>
    </row>
    <row r="271">
      <c r="H271" s="129"/>
    </row>
    <row r="272">
      <c r="H272" s="129"/>
    </row>
    <row r="273">
      <c r="H273" s="129"/>
    </row>
    <row r="274">
      <c r="H274" s="129"/>
    </row>
    <row r="275">
      <c r="H275" s="129"/>
    </row>
    <row r="276">
      <c r="H276" s="129"/>
    </row>
    <row r="277">
      <c r="H277" s="129"/>
    </row>
    <row r="278">
      <c r="H278" s="129"/>
    </row>
    <row r="279">
      <c r="H279" s="129"/>
    </row>
    <row r="280">
      <c r="H280" s="129"/>
    </row>
    <row r="281">
      <c r="H281" s="129"/>
    </row>
    <row r="282">
      <c r="H282" s="129"/>
    </row>
    <row r="283">
      <c r="H283" s="129"/>
    </row>
    <row r="284">
      <c r="H284" s="129"/>
    </row>
    <row r="285">
      <c r="H285" s="129"/>
    </row>
    <row r="286">
      <c r="H286" s="129"/>
    </row>
    <row r="287">
      <c r="H287" s="129"/>
    </row>
    <row r="288">
      <c r="H288" s="129"/>
    </row>
    <row r="289">
      <c r="H289" s="129"/>
    </row>
    <row r="290">
      <c r="H290" s="129"/>
    </row>
    <row r="291">
      <c r="H291" s="129"/>
    </row>
    <row r="292">
      <c r="H292" s="129"/>
    </row>
    <row r="293">
      <c r="H293" s="129"/>
    </row>
    <row r="294">
      <c r="H294" s="129"/>
    </row>
    <row r="295">
      <c r="H295" s="129"/>
    </row>
    <row r="296">
      <c r="H296" s="129"/>
    </row>
    <row r="297">
      <c r="H297" s="129"/>
    </row>
    <row r="298">
      <c r="H298" s="129"/>
    </row>
    <row r="299">
      <c r="H299" s="129"/>
    </row>
    <row r="300">
      <c r="H300" s="129"/>
    </row>
    <row r="301">
      <c r="H301" s="129"/>
    </row>
    <row r="302">
      <c r="H302" s="129"/>
    </row>
    <row r="303">
      <c r="H303" s="129"/>
    </row>
    <row r="304">
      <c r="H304" s="129"/>
    </row>
    <row r="305">
      <c r="H305" s="129"/>
    </row>
    <row r="306">
      <c r="H306" s="129"/>
    </row>
    <row r="307">
      <c r="H307" s="129"/>
    </row>
    <row r="308">
      <c r="H308" s="129"/>
    </row>
    <row r="309">
      <c r="H309" s="129"/>
    </row>
    <row r="310">
      <c r="H310" s="129"/>
    </row>
    <row r="311">
      <c r="H311" s="129"/>
    </row>
    <row r="312">
      <c r="H312" s="129"/>
    </row>
    <row r="313">
      <c r="H313" s="129"/>
    </row>
    <row r="314">
      <c r="H314" s="129"/>
    </row>
    <row r="315">
      <c r="H315" s="129"/>
    </row>
    <row r="316">
      <c r="H316" s="129"/>
    </row>
    <row r="317">
      <c r="H317" s="129"/>
    </row>
    <row r="318">
      <c r="H318" s="129"/>
    </row>
    <row r="319">
      <c r="H319" s="129"/>
    </row>
    <row r="320">
      <c r="H320" s="129"/>
    </row>
    <row r="321">
      <c r="H321" s="129"/>
    </row>
    <row r="322">
      <c r="H322" s="129"/>
    </row>
    <row r="323">
      <c r="H323" s="129"/>
    </row>
    <row r="324">
      <c r="H324" s="129"/>
    </row>
    <row r="325">
      <c r="H325" s="129"/>
    </row>
    <row r="326">
      <c r="H326" s="129"/>
    </row>
    <row r="327">
      <c r="H327" s="129"/>
    </row>
    <row r="328">
      <c r="H328" s="129"/>
    </row>
    <row r="329">
      <c r="H329" s="129"/>
    </row>
    <row r="330">
      <c r="H330" s="129"/>
    </row>
    <row r="331">
      <c r="H331" s="129"/>
    </row>
    <row r="332">
      <c r="H332" s="129"/>
    </row>
    <row r="333">
      <c r="H333" s="129"/>
    </row>
    <row r="334">
      <c r="H334" s="129"/>
    </row>
    <row r="335">
      <c r="H335" s="129"/>
    </row>
    <row r="336">
      <c r="H336" s="129"/>
    </row>
    <row r="337">
      <c r="H337" s="129"/>
    </row>
    <row r="338">
      <c r="H338" s="129"/>
    </row>
    <row r="339">
      <c r="H339" s="129"/>
    </row>
    <row r="340">
      <c r="H340" s="129"/>
    </row>
    <row r="341">
      <c r="H341" s="129"/>
    </row>
    <row r="342">
      <c r="H342" s="129"/>
    </row>
    <row r="343">
      <c r="H343" s="129"/>
    </row>
    <row r="344">
      <c r="H344" s="129"/>
    </row>
    <row r="345">
      <c r="H345" s="129"/>
    </row>
    <row r="346">
      <c r="H346" s="129"/>
    </row>
    <row r="347">
      <c r="H347" s="129"/>
    </row>
    <row r="348">
      <c r="H348" s="129"/>
    </row>
    <row r="349">
      <c r="H349" s="129"/>
    </row>
    <row r="350">
      <c r="H350" s="129"/>
    </row>
    <row r="351">
      <c r="H351" s="129"/>
    </row>
    <row r="352">
      <c r="H352" s="129"/>
    </row>
    <row r="353">
      <c r="H353" s="129"/>
    </row>
    <row r="354">
      <c r="H354" s="129"/>
    </row>
    <row r="355">
      <c r="H355" s="129"/>
    </row>
    <row r="356">
      <c r="H356" s="129"/>
    </row>
    <row r="357">
      <c r="H357" s="129"/>
    </row>
    <row r="358">
      <c r="H358" s="129"/>
    </row>
    <row r="359">
      <c r="H359" s="129"/>
    </row>
    <row r="360">
      <c r="H360" s="129"/>
    </row>
    <row r="361">
      <c r="H361" s="129"/>
    </row>
    <row r="362">
      <c r="H362" s="129"/>
    </row>
    <row r="363">
      <c r="H363" s="129"/>
    </row>
    <row r="364">
      <c r="H364" s="129"/>
    </row>
    <row r="365">
      <c r="H365" s="129"/>
    </row>
    <row r="366">
      <c r="H366" s="129"/>
    </row>
    <row r="367">
      <c r="H367" s="129"/>
    </row>
    <row r="368">
      <c r="H368" s="129"/>
    </row>
    <row r="369">
      <c r="H369" s="129"/>
    </row>
    <row r="370">
      <c r="H370" s="129"/>
    </row>
    <row r="371">
      <c r="H371" s="129"/>
    </row>
    <row r="372">
      <c r="H372" s="129"/>
    </row>
    <row r="373">
      <c r="H373" s="129"/>
    </row>
    <row r="374">
      <c r="H374" s="129"/>
    </row>
    <row r="375">
      <c r="H375" s="129"/>
    </row>
    <row r="376">
      <c r="H376" s="129"/>
    </row>
    <row r="377">
      <c r="H377" s="129"/>
    </row>
    <row r="378">
      <c r="H378" s="129"/>
    </row>
    <row r="379">
      <c r="H379" s="129"/>
    </row>
    <row r="380">
      <c r="H380" s="129"/>
    </row>
    <row r="381">
      <c r="H381" s="129"/>
    </row>
    <row r="382">
      <c r="H382" s="129"/>
    </row>
    <row r="383">
      <c r="H383" s="129"/>
    </row>
    <row r="384">
      <c r="H384" s="129"/>
    </row>
    <row r="385">
      <c r="H385" s="129"/>
    </row>
    <row r="386">
      <c r="H386" s="129"/>
    </row>
    <row r="387">
      <c r="H387" s="129"/>
    </row>
    <row r="388">
      <c r="H388" s="129"/>
    </row>
    <row r="389">
      <c r="H389" s="129"/>
    </row>
    <row r="390">
      <c r="H390" s="129"/>
    </row>
    <row r="391">
      <c r="H391" s="129"/>
    </row>
    <row r="392">
      <c r="H392" s="129"/>
    </row>
    <row r="393">
      <c r="H393" s="129"/>
    </row>
    <row r="394">
      <c r="H394" s="129"/>
    </row>
    <row r="395">
      <c r="H395" s="129"/>
    </row>
    <row r="396">
      <c r="H396" s="129"/>
    </row>
    <row r="397">
      <c r="H397" s="129"/>
    </row>
    <row r="398">
      <c r="H398" s="129"/>
    </row>
    <row r="399">
      <c r="H399" s="129"/>
    </row>
    <row r="400">
      <c r="H400" s="129"/>
    </row>
    <row r="401">
      <c r="H401" s="129"/>
    </row>
    <row r="402">
      <c r="H402" s="129"/>
    </row>
    <row r="403">
      <c r="H403" s="129"/>
    </row>
    <row r="404">
      <c r="H404" s="129"/>
    </row>
    <row r="405">
      <c r="H405" s="129"/>
    </row>
    <row r="406">
      <c r="H406" s="129"/>
    </row>
    <row r="407">
      <c r="H407" s="129"/>
    </row>
    <row r="408">
      <c r="H408" s="129"/>
    </row>
    <row r="409">
      <c r="H409" s="129"/>
    </row>
    <row r="410">
      <c r="H410" s="129"/>
    </row>
    <row r="411">
      <c r="H411" s="129"/>
    </row>
    <row r="412">
      <c r="H412" s="129"/>
    </row>
    <row r="413">
      <c r="H413" s="129"/>
    </row>
    <row r="414">
      <c r="H414" s="129"/>
    </row>
    <row r="415">
      <c r="H415" s="129"/>
    </row>
    <row r="416">
      <c r="H416" s="129"/>
    </row>
    <row r="417">
      <c r="H417" s="129"/>
    </row>
    <row r="418">
      <c r="H418" s="129"/>
    </row>
    <row r="419">
      <c r="H419" s="129"/>
    </row>
    <row r="420">
      <c r="H420" s="129"/>
    </row>
    <row r="421">
      <c r="H421" s="129"/>
    </row>
    <row r="422">
      <c r="H422" s="129"/>
    </row>
    <row r="423">
      <c r="H423" s="129"/>
    </row>
    <row r="424">
      <c r="H424" s="129"/>
    </row>
    <row r="425">
      <c r="H425" s="129"/>
    </row>
    <row r="426">
      <c r="H426" s="129"/>
    </row>
    <row r="427">
      <c r="H427" s="129"/>
    </row>
    <row r="428">
      <c r="H428" s="129"/>
    </row>
    <row r="429">
      <c r="H429" s="129"/>
    </row>
    <row r="430">
      <c r="H430" s="129"/>
    </row>
    <row r="431">
      <c r="H431" s="129"/>
    </row>
    <row r="432">
      <c r="H432" s="129"/>
    </row>
    <row r="433">
      <c r="H433" s="129"/>
    </row>
    <row r="434">
      <c r="H434" s="129"/>
    </row>
    <row r="435">
      <c r="H435" s="129"/>
    </row>
    <row r="436">
      <c r="H436" s="129"/>
    </row>
    <row r="437">
      <c r="H437" s="129"/>
    </row>
    <row r="438">
      <c r="H438" s="129"/>
    </row>
    <row r="439">
      <c r="H439" s="129"/>
    </row>
    <row r="440">
      <c r="H440" s="129"/>
    </row>
    <row r="441">
      <c r="H441" s="129"/>
    </row>
    <row r="442">
      <c r="H442" s="129"/>
    </row>
    <row r="443">
      <c r="H443" s="129"/>
    </row>
    <row r="444">
      <c r="H444" s="129"/>
    </row>
    <row r="445">
      <c r="H445" s="129"/>
    </row>
    <row r="446">
      <c r="H446" s="129"/>
    </row>
    <row r="447">
      <c r="H447" s="129"/>
    </row>
    <row r="448">
      <c r="H448" s="129"/>
    </row>
    <row r="449">
      <c r="H449" s="129"/>
    </row>
    <row r="450">
      <c r="H450" s="129"/>
    </row>
    <row r="451">
      <c r="H451" s="129"/>
    </row>
    <row r="452">
      <c r="H452" s="129"/>
    </row>
    <row r="453">
      <c r="H453" s="129"/>
    </row>
    <row r="454">
      <c r="H454" s="129"/>
    </row>
    <row r="455">
      <c r="H455" s="129"/>
    </row>
    <row r="456">
      <c r="H456" s="129"/>
    </row>
    <row r="457">
      <c r="H457" s="129"/>
    </row>
    <row r="458">
      <c r="H458" s="129"/>
    </row>
    <row r="459">
      <c r="H459" s="129"/>
    </row>
    <row r="460">
      <c r="H460" s="129"/>
    </row>
    <row r="461">
      <c r="H461" s="129"/>
    </row>
    <row r="462">
      <c r="H462" s="129"/>
    </row>
    <row r="463">
      <c r="H463" s="129"/>
    </row>
    <row r="464">
      <c r="H464" s="129"/>
    </row>
    <row r="465">
      <c r="H465" s="129"/>
    </row>
    <row r="466">
      <c r="H466" s="129"/>
    </row>
    <row r="467">
      <c r="H467" s="129"/>
    </row>
    <row r="468">
      <c r="H468" s="129"/>
    </row>
    <row r="469">
      <c r="H469" s="129"/>
    </row>
    <row r="470">
      <c r="H470" s="129"/>
    </row>
    <row r="471">
      <c r="H471" s="129"/>
    </row>
    <row r="472">
      <c r="H472" s="129"/>
    </row>
    <row r="473">
      <c r="H473" s="129"/>
    </row>
    <row r="474">
      <c r="H474" s="129"/>
    </row>
    <row r="475">
      <c r="H475" s="129"/>
    </row>
    <row r="476">
      <c r="H476" s="129"/>
    </row>
    <row r="477">
      <c r="H477" s="129"/>
    </row>
    <row r="478">
      <c r="H478" s="129"/>
    </row>
    <row r="479">
      <c r="H479" s="129"/>
    </row>
    <row r="480">
      <c r="H480" s="129"/>
    </row>
    <row r="481">
      <c r="H481" s="129"/>
    </row>
    <row r="482">
      <c r="H482" s="129"/>
    </row>
    <row r="483">
      <c r="H483" s="129"/>
    </row>
    <row r="484">
      <c r="H484" s="129"/>
    </row>
    <row r="485">
      <c r="H485" s="129"/>
    </row>
    <row r="486">
      <c r="H486" s="129"/>
    </row>
    <row r="487">
      <c r="H487" s="129"/>
    </row>
    <row r="488">
      <c r="H488" s="129"/>
    </row>
    <row r="489">
      <c r="H489" s="129"/>
    </row>
    <row r="490">
      <c r="H490" s="129"/>
    </row>
    <row r="491">
      <c r="H491" s="129"/>
    </row>
    <row r="492">
      <c r="H492" s="129"/>
    </row>
    <row r="493">
      <c r="H493" s="129"/>
    </row>
    <row r="494">
      <c r="H494" s="129"/>
    </row>
    <row r="495">
      <c r="H495" s="129"/>
    </row>
    <row r="496">
      <c r="H496" s="129"/>
    </row>
    <row r="497">
      <c r="H497" s="129"/>
    </row>
    <row r="498">
      <c r="H498" s="129"/>
    </row>
    <row r="499">
      <c r="H499" s="129"/>
    </row>
    <row r="500">
      <c r="H500" s="129"/>
    </row>
    <row r="501">
      <c r="H501" s="129"/>
    </row>
    <row r="502">
      <c r="H502" s="129"/>
    </row>
    <row r="503">
      <c r="H503" s="129"/>
    </row>
    <row r="504">
      <c r="H504" s="129"/>
    </row>
    <row r="505">
      <c r="H505" s="129"/>
    </row>
    <row r="506">
      <c r="H506" s="129"/>
    </row>
    <row r="507">
      <c r="H507" s="129"/>
    </row>
    <row r="508">
      <c r="H508" s="129"/>
    </row>
    <row r="509">
      <c r="H509" s="129"/>
    </row>
    <row r="510">
      <c r="H510" s="129"/>
    </row>
    <row r="511">
      <c r="H511" s="129"/>
    </row>
    <row r="512">
      <c r="H512" s="129"/>
    </row>
    <row r="513">
      <c r="H513" s="129"/>
    </row>
    <row r="514">
      <c r="H514" s="129"/>
    </row>
    <row r="515">
      <c r="H515" s="129"/>
    </row>
    <row r="516">
      <c r="H516" s="129"/>
    </row>
    <row r="517">
      <c r="H517" s="129"/>
    </row>
    <row r="518">
      <c r="H518" s="129"/>
    </row>
    <row r="519">
      <c r="H519" s="129"/>
    </row>
    <row r="520">
      <c r="H520" s="129"/>
    </row>
    <row r="521">
      <c r="H521" s="129"/>
    </row>
    <row r="522">
      <c r="H522" s="129"/>
    </row>
    <row r="523">
      <c r="H523" s="129"/>
    </row>
    <row r="524">
      <c r="H524" s="129"/>
    </row>
    <row r="525">
      <c r="H525" s="129"/>
    </row>
    <row r="526">
      <c r="H526" s="129"/>
    </row>
    <row r="527">
      <c r="H527" s="129"/>
    </row>
    <row r="528">
      <c r="H528" s="129"/>
    </row>
    <row r="529">
      <c r="H529" s="129"/>
    </row>
    <row r="530">
      <c r="H530" s="129"/>
    </row>
    <row r="531">
      <c r="H531" s="129"/>
    </row>
    <row r="532">
      <c r="H532" s="129"/>
    </row>
    <row r="533">
      <c r="H533" s="129"/>
    </row>
    <row r="534">
      <c r="H534" s="129"/>
    </row>
    <row r="535">
      <c r="H535" s="129"/>
    </row>
    <row r="536">
      <c r="H536" s="129"/>
    </row>
    <row r="537">
      <c r="H537" s="129"/>
    </row>
    <row r="538">
      <c r="H538" s="129"/>
    </row>
    <row r="539">
      <c r="H539" s="129"/>
    </row>
    <row r="540">
      <c r="H540" s="129"/>
    </row>
    <row r="541">
      <c r="H541" s="129"/>
    </row>
    <row r="542">
      <c r="H542" s="129"/>
    </row>
    <row r="543">
      <c r="H543" s="129"/>
    </row>
    <row r="544">
      <c r="H544" s="129"/>
    </row>
    <row r="545">
      <c r="H545" s="129"/>
    </row>
    <row r="546">
      <c r="H546" s="129"/>
    </row>
    <row r="547">
      <c r="H547" s="129"/>
    </row>
    <row r="548">
      <c r="H548" s="129"/>
    </row>
    <row r="549">
      <c r="H549" s="129"/>
    </row>
    <row r="550">
      <c r="H550" s="129"/>
    </row>
    <row r="551">
      <c r="H551" s="129"/>
    </row>
    <row r="552">
      <c r="H552" s="129"/>
    </row>
    <row r="553">
      <c r="H553" s="129"/>
    </row>
    <row r="554">
      <c r="H554" s="129"/>
    </row>
    <row r="555">
      <c r="H555" s="129"/>
    </row>
    <row r="556">
      <c r="H556" s="129"/>
    </row>
    <row r="557">
      <c r="H557" s="129"/>
    </row>
    <row r="558">
      <c r="H558" s="129"/>
    </row>
    <row r="559">
      <c r="H559" s="129"/>
    </row>
    <row r="560">
      <c r="H560" s="129"/>
    </row>
    <row r="561">
      <c r="H561" s="129"/>
    </row>
    <row r="562">
      <c r="H562" s="129"/>
    </row>
    <row r="563">
      <c r="H563" s="129"/>
    </row>
    <row r="564">
      <c r="H564" s="129"/>
    </row>
    <row r="565">
      <c r="H565" s="129"/>
    </row>
    <row r="566">
      <c r="H566" s="129"/>
    </row>
    <row r="567">
      <c r="H567" s="129"/>
    </row>
    <row r="568">
      <c r="H568" s="129"/>
    </row>
    <row r="569">
      <c r="H569" s="129"/>
    </row>
    <row r="570">
      <c r="H570" s="129"/>
    </row>
    <row r="571">
      <c r="H571" s="129"/>
    </row>
    <row r="572">
      <c r="H572" s="129"/>
    </row>
    <row r="573">
      <c r="H573" s="129"/>
    </row>
    <row r="574">
      <c r="H574" s="129"/>
    </row>
    <row r="575">
      <c r="H575" s="129"/>
    </row>
    <row r="576">
      <c r="H576" s="129"/>
    </row>
    <row r="577">
      <c r="H577" s="129"/>
    </row>
    <row r="578">
      <c r="H578" s="129"/>
    </row>
    <row r="579">
      <c r="H579" s="129"/>
    </row>
    <row r="580">
      <c r="H580" s="129"/>
    </row>
    <row r="581">
      <c r="H581" s="129"/>
    </row>
    <row r="582">
      <c r="H582" s="129"/>
    </row>
    <row r="583">
      <c r="H583" s="129"/>
    </row>
    <row r="584">
      <c r="H584" s="129"/>
    </row>
    <row r="585">
      <c r="H585" s="129"/>
    </row>
    <row r="586">
      <c r="H586" s="129"/>
    </row>
    <row r="587">
      <c r="H587" s="129"/>
    </row>
    <row r="588">
      <c r="H588" s="129"/>
    </row>
    <row r="589">
      <c r="H589" s="129"/>
    </row>
    <row r="590">
      <c r="H590" s="129"/>
    </row>
    <row r="591">
      <c r="H591" s="129"/>
    </row>
    <row r="592">
      <c r="H592" s="129"/>
    </row>
    <row r="593">
      <c r="H593" s="129"/>
    </row>
    <row r="594">
      <c r="H594" s="129"/>
    </row>
    <row r="595">
      <c r="H595" s="129"/>
    </row>
    <row r="596">
      <c r="H596" s="129"/>
    </row>
    <row r="597">
      <c r="H597" s="129"/>
    </row>
    <row r="598">
      <c r="H598" s="129"/>
    </row>
    <row r="599">
      <c r="H599" s="129"/>
    </row>
    <row r="600">
      <c r="H600" s="129"/>
    </row>
    <row r="601">
      <c r="H601" s="129"/>
    </row>
    <row r="602">
      <c r="H602" s="129"/>
    </row>
    <row r="603">
      <c r="H603" s="129"/>
    </row>
    <row r="604">
      <c r="H604" s="129"/>
    </row>
    <row r="605">
      <c r="H605" s="129"/>
    </row>
    <row r="606">
      <c r="H606" s="129"/>
    </row>
    <row r="607">
      <c r="H607" s="129"/>
    </row>
    <row r="608">
      <c r="H608" s="129"/>
    </row>
    <row r="609">
      <c r="H609" s="129"/>
    </row>
    <row r="610">
      <c r="H610" s="129"/>
    </row>
    <row r="611">
      <c r="H611" s="129"/>
    </row>
    <row r="612">
      <c r="H612" s="129"/>
    </row>
    <row r="613">
      <c r="H613" s="129"/>
    </row>
    <row r="614">
      <c r="H614" s="129"/>
    </row>
    <row r="615">
      <c r="H615" s="129"/>
    </row>
    <row r="616">
      <c r="H616" s="129"/>
    </row>
    <row r="617">
      <c r="H617" s="129"/>
    </row>
    <row r="618">
      <c r="H618" s="129"/>
    </row>
    <row r="619">
      <c r="H619" s="129"/>
    </row>
    <row r="620">
      <c r="H620" s="129"/>
    </row>
    <row r="621">
      <c r="H621" s="129"/>
    </row>
    <row r="622">
      <c r="H622" s="129"/>
    </row>
    <row r="623">
      <c r="H623" s="129"/>
    </row>
    <row r="624">
      <c r="H624" s="129"/>
    </row>
    <row r="625">
      <c r="H625" s="129"/>
    </row>
    <row r="626">
      <c r="H626" s="129"/>
    </row>
    <row r="627">
      <c r="H627" s="129"/>
    </row>
    <row r="628">
      <c r="H628" s="129"/>
    </row>
    <row r="629">
      <c r="H629" s="129"/>
    </row>
    <row r="630">
      <c r="H630" s="129"/>
    </row>
    <row r="631">
      <c r="H631" s="129"/>
    </row>
    <row r="632">
      <c r="H632" s="129"/>
    </row>
    <row r="633">
      <c r="H633" s="129"/>
    </row>
    <row r="634">
      <c r="H634" s="129"/>
    </row>
    <row r="635">
      <c r="H635" s="129"/>
    </row>
    <row r="636">
      <c r="H636" s="129"/>
    </row>
    <row r="637">
      <c r="H637" s="129"/>
    </row>
    <row r="638">
      <c r="H638" s="129"/>
    </row>
    <row r="639">
      <c r="H639" s="129"/>
    </row>
    <row r="640">
      <c r="H640" s="129"/>
    </row>
    <row r="641">
      <c r="H641" s="129"/>
    </row>
    <row r="642">
      <c r="H642" s="129"/>
    </row>
    <row r="643">
      <c r="H643" s="129"/>
    </row>
    <row r="644">
      <c r="H644" s="129"/>
    </row>
    <row r="645">
      <c r="H645" s="129"/>
    </row>
    <row r="646">
      <c r="H646" s="129"/>
    </row>
    <row r="647">
      <c r="H647" s="129"/>
    </row>
    <row r="648">
      <c r="H648" s="129"/>
    </row>
    <row r="649">
      <c r="H649" s="129"/>
    </row>
    <row r="650">
      <c r="H650" s="129"/>
    </row>
    <row r="651">
      <c r="H651" s="129"/>
    </row>
    <row r="652">
      <c r="H652" s="129"/>
    </row>
    <row r="653">
      <c r="H653" s="129"/>
    </row>
    <row r="654">
      <c r="H654" s="129"/>
    </row>
    <row r="655">
      <c r="H655" s="129"/>
    </row>
    <row r="656">
      <c r="H656" s="129"/>
    </row>
    <row r="657">
      <c r="H657" s="129"/>
    </row>
    <row r="658">
      <c r="H658" s="129"/>
    </row>
    <row r="659">
      <c r="H659" s="129"/>
    </row>
    <row r="660">
      <c r="H660" s="129"/>
    </row>
    <row r="661">
      <c r="H661" s="129"/>
    </row>
    <row r="662">
      <c r="H662" s="129"/>
    </row>
    <row r="663">
      <c r="H663" s="129"/>
    </row>
    <row r="664">
      <c r="H664" s="129"/>
    </row>
    <row r="665">
      <c r="H665" s="129"/>
    </row>
    <row r="666">
      <c r="H666" s="129"/>
    </row>
    <row r="667">
      <c r="H667" s="129"/>
    </row>
    <row r="668">
      <c r="H668" s="129"/>
    </row>
    <row r="669">
      <c r="H669" s="129"/>
    </row>
    <row r="670">
      <c r="H670" s="129"/>
    </row>
    <row r="671">
      <c r="H671" s="129"/>
    </row>
    <row r="672">
      <c r="H672" s="129"/>
    </row>
    <row r="673">
      <c r="H673" s="129"/>
    </row>
    <row r="674">
      <c r="H674" s="129"/>
    </row>
    <row r="675">
      <c r="H675" s="129"/>
    </row>
    <row r="676">
      <c r="H676" s="129"/>
    </row>
    <row r="677">
      <c r="H677" s="129"/>
    </row>
    <row r="678">
      <c r="H678" s="129"/>
    </row>
    <row r="679">
      <c r="H679" s="129"/>
    </row>
    <row r="680">
      <c r="H680" s="129"/>
    </row>
    <row r="681">
      <c r="H681" s="129"/>
    </row>
    <row r="682">
      <c r="H682" s="129"/>
    </row>
    <row r="683">
      <c r="H683" s="129"/>
    </row>
    <row r="684">
      <c r="H684" s="129"/>
    </row>
    <row r="685">
      <c r="H685" s="129"/>
    </row>
    <row r="686">
      <c r="H686" s="129"/>
    </row>
    <row r="687">
      <c r="H687" s="129"/>
    </row>
    <row r="688">
      <c r="H688" s="129"/>
    </row>
    <row r="689">
      <c r="H689" s="129"/>
    </row>
    <row r="690">
      <c r="H690" s="129"/>
    </row>
    <row r="691">
      <c r="H691" s="129"/>
    </row>
    <row r="692">
      <c r="H692" s="129"/>
    </row>
    <row r="693">
      <c r="H693" s="129"/>
    </row>
    <row r="694">
      <c r="H694" s="129"/>
    </row>
    <row r="695">
      <c r="H695" s="129"/>
    </row>
    <row r="696">
      <c r="H696" s="129"/>
    </row>
    <row r="697">
      <c r="H697" s="129"/>
    </row>
    <row r="698">
      <c r="H698" s="129"/>
    </row>
    <row r="699">
      <c r="H699" s="129"/>
    </row>
    <row r="700">
      <c r="H700" s="129"/>
    </row>
    <row r="701">
      <c r="H701" s="129"/>
    </row>
    <row r="702">
      <c r="H702" s="129"/>
    </row>
    <row r="703">
      <c r="H703" s="129"/>
    </row>
    <row r="704">
      <c r="H704" s="129"/>
    </row>
    <row r="705">
      <c r="H705" s="129"/>
    </row>
    <row r="706">
      <c r="H706" s="129"/>
    </row>
    <row r="707">
      <c r="H707" s="129"/>
    </row>
    <row r="708">
      <c r="H708" s="129"/>
    </row>
    <row r="709">
      <c r="H709" s="129"/>
    </row>
    <row r="710">
      <c r="H710" s="129"/>
    </row>
    <row r="711">
      <c r="H711" s="129"/>
    </row>
    <row r="712">
      <c r="H712" s="129"/>
    </row>
    <row r="713">
      <c r="H713" s="129"/>
    </row>
    <row r="714">
      <c r="H714" s="129"/>
    </row>
    <row r="715">
      <c r="H715" s="129"/>
    </row>
    <row r="716">
      <c r="H716" s="129"/>
    </row>
    <row r="717">
      <c r="H717" s="129"/>
    </row>
    <row r="718">
      <c r="H718" s="129"/>
    </row>
    <row r="719">
      <c r="H719" s="129"/>
    </row>
    <row r="720">
      <c r="H720" s="129"/>
    </row>
    <row r="721">
      <c r="H721" s="129"/>
    </row>
    <row r="722">
      <c r="H722" s="129"/>
    </row>
    <row r="723">
      <c r="H723" s="129"/>
    </row>
    <row r="724">
      <c r="H724" s="129"/>
    </row>
    <row r="725">
      <c r="H725" s="129"/>
    </row>
    <row r="726">
      <c r="H726" s="129"/>
    </row>
    <row r="727">
      <c r="H727" s="129"/>
    </row>
    <row r="728">
      <c r="H728" s="129"/>
    </row>
    <row r="729">
      <c r="H729" s="129"/>
    </row>
    <row r="730">
      <c r="H730" s="129"/>
    </row>
    <row r="731">
      <c r="H731" s="129"/>
    </row>
    <row r="732">
      <c r="H732" s="129"/>
    </row>
    <row r="733">
      <c r="H733" s="129"/>
    </row>
    <row r="734">
      <c r="H734" s="129"/>
    </row>
    <row r="735">
      <c r="H735" s="129"/>
    </row>
    <row r="736">
      <c r="H736" s="129"/>
    </row>
    <row r="737">
      <c r="H737" s="129"/>
    </row>
    <row r="738">
      <c r="H738" s="129"/>
    </row>
    <row r="739">
      <c r="H739" s="129"/>
    </row>
    <row r="740">
      <c r="H740" s="129"/>
    </row>
    <row r="741">
      <c r="H741" s="129"/>
    </row>
    <row r="742">
      <c r="H742" s="129"/>
    </row>
    <row r="743">
      <c r="H743" s="129"/>
    </row>
    <row r="744">
      <c r="H744" s="129"/>
    </row>
    <row r="745">
      <c r="H745" s="129"/>
    </row>
    <row r="746">
      <c r="H746" s="129"/>
    </row>
    <row r="747">
      <c r="H747" s="129"/>
    </row>
    <row r="748">
      <c r="H748" s="129"/>
    </row>
    <row r="749">
      <c r="H749" s="129"/>
    </row>
    <row r="750">
      <c r="H750" s="129"/>
    </row>
    <row r="751">
      <c r="H751" s="129"/>
    </row>
    <row r="752">
      <c r="H752" s="129"/>
    </row>
    <row r="753">
      <c r="H753" s="129"/>
    </row>
    <row r="754">
      <c r="H754" s="129"/>
    </row>
    <row r="755">
      <c r="H755" s="129"/>
    </row>
    <row r="756">
      <c r="H756" s="129"/>
    </row>
    <row r="757">
      <c r="H757" s="129"/>
    </row>
    <row r="758">
      <c r="H758" s="129"/>
    </row>
    <row r="759">
      <c r="H759" s="129"/>
    </row>
    <row r="760">
      <c r="H760" s="129"/>
    </row>
    <row r="761">
      <c r="H761" s="129"/>
    </row>
    <row r="762">
      <c r="H762" s="129"/>
    </row>
    <row r="763">
      <c r="H763" s="129"/>
    </row>
    <row r="764">
      <c r="H764" s="129"/>
    </row>
    <row r="765">
      <c r="H765" s="129"/>
    </row>
    <row r="766">
      <c r="H766" s="129"/>
    </row>
    <row r="767">
      <c r="H767" s="129"/>
    </row>
    <row r="768">
      <c r="H768" s="129"/>
    </row>
    <row r="769">
      <c r="H769" s="129"/>
    </row>
    <row r="770">
      <c r="H770" s="129"/>
    </row>
    <row r="771">
      <c r="H771" s="129"/>
    </row>
    <row r="772">
      <c r="H772" s="129"/>
    </row>
    <row r="773">
      <c r="H773" s="129"/>
    </row>
    <row r="774">
      <c r="H774" s="129"/>
    </row>
    <row r="775">
      <c r="H775" s="129"/>
    </row>
    <row r="776">
      <c r="H776" s="129"/>
    </row>
    <row r="777">
      <c r="H777" s="129"/>
    </row>
    <row r="778">
      <c r="H778" s="129"/>
    </row>
    <row r="779">
      <c r="H779" s="129"/>
    </row>
    <row r="780">
      <c r="H780" s="129"/>
    </row>
    <row r="781">
      <c r="H781" s="129"/>
    </row>
    <row r="782">
      <c r="H782" s="129"/>
    </row>
    <row r="783">
      <c r="H783" s="129"/>
    </row>
    <row r="784">
      <c r="H784" s="129"/>
    </row>
    <row r="785">
      <c r="H785" s="129"/>
    </row>
    <row r="786">
      <c r="H786" s="129"/>
    </row>
    <row r="787">
      <c r="H787" s="129"/>
    </row>
    <row r="788">
      <c r="H788" s="129"/>
    </row>
    <row r="789">
      <c r="H789" s="129"/>
    </row>
    <row r="790">
      <c r="H790" s="129"/>
    </row>
    <row r="791">
      <c r="H791" s="129"/>
    </row>
    <row r="792">
      <c r="H792" s="129"/>
    </row>
    <row r="793">
      <c r="H793" s="129"/>
    </row>
    <row r="794">
      <c r="H794" s="129"/>
    </row>
    <row r="795">
      <c r="H795" s="129"/>
    </row>
    <row r="796">
      <c r="H796" s="129"/>
    </row>
    <row r="797">
      <c r="H797" s="129"/>
    </row>
    <row r="798">
      <c r="H798" s="129"/>
    </row>
    <row r="799">
      <c r="H799" s="129"/>
    </row>
    <row r="800">
      <c r="H800" s="129"/>
    </row>
    <row r="801">
      <c r="H801" s="129"/>
    </row>
    <row r="802">
      <c r="H802" s="129"/>
    </row>
    <row r="803">
      <c r="H803" s="129"/>
    </row>
    <row r="804">
      <c r="H804" s="129"/>
    </row>
    <row r="805">
      <c r="H805" s="129"/>
    </row>
    <row r="806">
      <c r="H806" s="129"/>
    </row>
    <row r="807">
      <c r="H807" s="129"/>
    </row>
    <row r="808">
      <c r="H808" s="129"/>
    </row>
    <row r="809">
      <c r="H809" s="129"/>
    </row>
    <row r="810">
      <c r="H810" s="129"/>
    </row>
    <row r="811">
      <c r="H811" s="129"/>
    </row>
    <row r="812">
      <c r="H812" s="129"/>
    </row>
    <row r="813">
      <c r="H813" s="129"/>
    </row>
    <row r="814">
      <c r="H814" s="129"/>
    </row>
    <row r="815">
      <c r="H815" s="129"/>
    </row>
    <row r="816">
      <c r="H816" s="129"/>
    </row>
    <row r="817">
      <c r="H817" s="129"/>
    </row>
    <row r="818">
      <c r="H818" s="129"/>
    </row>
    <row r="819">
      <c r="H819" s="129"/>
    </row>
    <row r="820">
      <c r="H820" s="129"/>
    </row>
    <row r="821">
      <c r="H821" s="129"/>
    </row>
    <row r="822">
      <c r="H822" s="129"/>
    </row>
    <row r="823">
      <c r="H823" s="129"/>
    </row>
    <row r="824">
      <c r="H824" s="129"/>
    </row>
    <row r="825">
      <c r="H825" s="129"/>
    </row>
    <row r="826">
      <c r="H826" s="129"/>
    </row>
    <row r="827">
      <c r="H827" s="129"/>
    </row>
    <row r="828">
      <c r="H828" s="129"/>
    </row>
    <row r="829">
      <c r="H829" s="129"/>
    </row>
    <row r="830">
      <c r="H830" s="129"/>
    </row>
    <row r="831">
      <c r="H831" s="129"/>
    </row>
    <row r="832">
      <c r="H832" s="129"/>
    </row>
    <row r="833">
      <c r="H833" s="129"/>
    </row>
    <row r="834">
      <c r="H834" s="129"/>
    </row>
    <row r="835">
      <c r="H835" s="129"/>
    </row>
    <row r="836">
      <c r="H836" s="129"/>
    </row>
    <row r="837">
      <c r="H837" s="129"/>
    </row>
    <row r="838">
      <c r="H838" s="129"/>
    </row>
    <row r="839">
      <c r="H839" s="129"/>
    </row>
    <row r="840">
      <c r="H840" s="129"/>
    </row>
    <row r="841">
      <c r="H841" s="129"/>
    </row>
    <row r="842">
      <c r="H842" s="129"/>
    </row>
    <row r="843">
      <c r="H843" s="129"/>
    </row>
    <row r="844">
      <c r="H844" s="129"/>
    </row>
    <row r="845">
      <c r="H845" s="129"/>
    </row>
    <row r="846">
      <c r="H846" s="129"/>
    </row>
    <row r="847">
      <c r="H847" s="129"/>
    </row>
    <row r="848">
      <c r="H848" s="129"/>
    </row>
    <row r="849">
      <c r="H849" s="129"/>
    </row>
    <row r="850">
      <c r="H850" s="129"/>
    </row>
    <row r="851">
      <c r="H851" s="129"/>
    </row>
    <row r="852">
      <c r="H852" s="129"/>
    </row>
    <row r="853">
      <c r="H853" s="129"/>
    </row>
    <row r="854">
      <c r="H854" s="129"/>
    </row>
    <row r="855">
      <c r="H855" s="129"/>
    </row>
    <row r="856">
      <c r="H856" s="129"/>
    </row>
    <row r="857">
      <c r="H857" s="129"/>
    </row>
    <row r="858">
      <c r="H858" s="129"/>
    </row>
    <row r="859">
      <c r="H859" s="129"/>
    </row>
    <row r="860">
      <c r="H860" s="129"/>
    </row>
    <row r="861">
      <c r="H861" s="129"/>
    </row>
    <row r="862">
      <c r="H862" s="129"/>
    </row>
    <row r="863">
      <c r="H863" s="129"/>
    </row>
    <row r="864">
      <c r="H864" s="129"/>
    </row>
    <row r="865">
      <c r="H865" s="129"/>
    </row>
    <row r="866">
      <c r="H866" s="129"/>
    </row>
    <row r="867">
      <c r="H867" s="129"/>
    </row>
    <row r="868">
      <c r="H868" s="129"/>
    </row>
    <row r="869">
      <c r="H869" s="129"/>
    </row>
    <row r="870">
      <c r="H870" s="129"/>
    </row>
    <row r="871">
      <c r="H871" s="129"/>
    </row>
    <row r="872">
      <c r="H872" s="129"/>
    </row>
    <row r="873">
      <c r="H873" s="129"/>
    </row>
    <row r="874">
      <c r="H874" s="129"/>
    </row>
    <row r="875">
      <c r="H875" s="129"/>
    </row>
    <row r="876">
      <c r="H876" s="129"/>
    </row>
    <row r="877">
      <c r="H877" s="129"/>
    </row>
    <row r="878">
      <c r="H878" s="129"/>
    </row>
    <row r="879">
      <c r="H879" s="129"/>
    </row>
    <row r="880">
      <c r="H880" s="129"/>
    </row>
    <row r="881">
      <c r="H881" s="129"/>
    </row>
    <row r="882">
      <c r="H882" s="129"/>
    </row>
    <row r="883">
      <c r="H883" s="129"/>
    </row>
    <row r="884">
      <c r="H884" s="129"/>
    </row>
    <row r="885">
      <c r="H885" s="129"/>
    </row>
    <row r="886">
      <c r="H886" s="129"/>
    </row>
    <row r="887">
      <c r="H887" s="129"/>
    </row>
    <row r="888">
      <c r="H888" s="129"/>
    </row>
    <row r="889">
      <c r="H889" s="129"/>
    </row>
    <row r="890">
      <c r="H890" s="129"/>
    </row>
    <row r="891">
      <c r="H891" s="129"/>
    </row>
    <row r="892">
      <c r="H892" s="129"/>
    </row>
    <row r="893">
      <c r="H893" s="129"/>
    </row>
    <row r="894">
      <c r="H894" s="129"/>
    </row>
    <row r="895">
      <c r="H895" s="129"/>
    </row>
    <row r="896">
      <c r="H896" s="129"/>
    </row>
    <row r="897">
      <c r="H897" s="129"/>
    </row>
    <row r="898">
      <c r="H898" s="129"/>
    </row>
    <row r="899">
      <c r="H899" s="129"/>
    </row>
    <row r="900">
      <c r="H900" s="129"/>
    </row>
    <row r="901">
      <c r="H901" s="129"/>
    </row>
    <row r="902">
      <c r="H902" s="129"/>
    </row>
    <row r="903">
      <c r="H903" s="129"/>
    </row>
    <row r="904">
      <c r="H904" s="129"/>
    </row>
    <row r="905">
      <c r="H905" s="129"/>
    </row>
    <row r="906">
      <c r="H906" s="129"/>
    </row>
    <row r="907">
      <c r="H907" s="129"/>
    </row>
    <row r="908">
      <c r="H908" s="129"/>
    </row>
    <row r="909">
      <c r="H909" s="129"/>
    </row>
    <row r="910">
      <c r="H910" s="129"/>
    </row>
    <row r="911">
      <c r="H911" s="129"/>
    </row>
    <row r="912">
      <c r="H912" s="129"/>
    </row>
    <row r="913">
      <c r="H913" s="129"/>
    </row>
    <row r="914">
      <c r="H914" s="129"/>
    </row>
    <row r="915">
      <c r="H915" s="129"/>
    </row>
    <row r="916">
      <c r="H916" s="129"/>
    </row>
    <row r="917">
      <c r="H917" s="129"/>
    </row>
    <row r="918">
      <c r="H918" s="129"/>
    </row>
    <row r="919">
      <c r="H919" s="129"/>
    </row>
    <row r="920">
      <c r="H920" s="129"/>
    </row>
    <row r="921">
      <c r="H921" s="129"/>
    </row>
    <row r="922">
      <c r="H922" s="129"/>
    </row>
    <row r="923">
      <c r="H923" s="129"/>
    </row>
    <row r="924">
      <c r="H924" s="129"/>
    </row>
    <row r="925">
      <c r="H925" s="129"/>
    </row>
    <row r="926">
      <c r="H926" s="129"/>
    </row>
    <row r="927">
      <c r="H927" s="129"/>
    </row>
    <row r="928">
      <c r="H928" s="129"/>
    </row>
    <row r="929">
      <c r="H929" s="129"/>
    </row>
    <row r="930">
      <c r="H930" s="129"/>
    </row>
    <row r="931">
      <c r="H931" s="129"/>
    </row>
    <row r="932">
      <c r="H932" s="129"/>
    </row>
    <row r="933">
      <c r="H933" s="129"/>
    </row>
    <row r="934">
      <c r="H934" s="129"/>
    </row>
    <row r="935">
      <c r="H935" s="129"/>
    </row>
    <row r="936">
      <c r="H936" s="129"/>
    </row>
    <row r="937">
      <c r="H937" s="129"/>
    </row>
    <row r="938">
      <c r="H938" s="129"/>
    </row>
    <row r="939">
      <c r="H939" s="129"/>
    </row>
    <row r="940">
      <c r="H940" s="129"/>
    </row>
    <row r="941">
      <c r="H941" s="129"/>
    </row>
    <row r="942">
      <c r="H942" s="129"/>
    </row>
    <row r="943">
      <c r="H943" s="129"/>
    </row>
    <row r="944">
      <c r="H944" s="129"/>
    </row>
    <row r="945">
      <c r="H945" s="129"/>
    </row>
    <row r="946">
      <c r="H946" s="129"/>
    </row>
    <row r="947">
      <c r="H947" s="129"/>
    </row>
    <row r="948">
      <c r="H948" s="129"/>
    </row>
    <row r="949">
      <c r="H949" s="129"/>
    </row>
    <row r="950">
      <c r="H950" s="129"/>
    </row>
    <row r="951">
      <c r="H951" s="129"/>
    </row>
    <row r="952">
      <c r="H952" s="129"/>
    </row>
    <row r="953">
      <c r="H953" s="129"/>
    </row>
    <row r="954">
      <c r="H954" s="129"/>
    </row>
    <row r="955">
      <c r="H955" s="129"/>
    </row>
    <row r="956">
      <c r="H956" s="129"/>
    </row>
    <row r="957">
      <c r="H957" s="129"/>
    </row>
    <row r="958">
      <c r="H958" s="129"/>
    </row>
    <row r="959">
      <c r="H959" s="129"/>
    </row>
    <row r="960">
      <c r="H960" s="129"/>
    </row>
    <row r="961">
      <c r="H961" s="129"/>
    </row>
    <row r="962">
      <c r="H962" s="129"/>
    </row>
    <row r="963">
      <c r="H963" s="129"/>
    </row>
    <row r="964">
      <c r="H964" s="129"/>
    </row>
    <row r="965">
      <c r="H965" s="129"/>
    </row>
    <row r="966">
      <c r="H966" s="129"/>
    </row>
    <row r="967">
      <c r="H967" s="129"/>
    </row>
    <row r="968">
      <c r="H968" s="129"/>
    </row>
    <row r="969">
      <c r="H969" s="129"/>
    </row>
    <row r="970">
      <c r="H970" s="129"/>
    </row>
    <row r="971">
      <c r="H971" s="129"/>
    </row>
    <row r="972">
      <c r="H972" s="129"/>
    </row>
    <row r="973">
      <c r="H973" s="129"/>
    </row>
    <row r="974">
      <c r="H974" s="129"/>
    </row>
    <row r="975">
      <c r="H975" s="129"/>
    </row>
    <row r="976">
      <c r="H976" s="129"/>
    </row>
    <row r="977">
      <c r="H977" s="129"/>
    </row>
    <row r="978">
      <c r="H978" s="129"/>
    </row>
    <row r="979">
      <c r="H979" s="129"/>
    </row>
    <row r="980">
      <c r="H980" s="129"/>
    </row>
    <row r="981">
      <c r="H981" s="129"/>
    </row>
    <row r="982">
      <c r="H982" s="129"/>
    </row>
    <row r="983">
      <c r="H983" s="129"/>
    </row>
    <row r="984">
      <c r="H984" s="129"/>
    </row>
    <row r="985">
      <c r="H985" s="129"/>
    </row>
    <row r="986">
      <c r="H986" s="129"/>
    </row>
    <row r="987">
      <c r="H987" s="129"/>
    </row>
    <row r="988">
      <c r="H988" s="129"/>
    </row>
    <row r="989">
      <c r="H989" s="129"/>
    </row>
    <row r="990">
      <c r="H990" s="129"/>
    </row>
    <row r="991">
      <c r="H991" s="129"/>
    </row>
    <row r="992">
      <c r="H992" s="129"/>
    </row>
    <row r="993">
      <c r="H993" s="129"/>
    </row>
    <row r="994">
      <c r="H994" s="129"/>
    </row>
    <row r="995">
      <c r="H995" s="129"/>
    </row>
    <row r="996">
      <c r="H996" s="129"/>
    </row>
    <row r="997">
      <c r="H997" s="129"/>
    </row>
    <row r="998">
      <c r="H998" s="129"/>
    </row>
    <row r="999">
      <c r="H999" s="129"/>
    </row>
    <row r="1000">
      <c r="H1000" s="129"/>
    </row>
    <row r="1001">
      <c r="H1001" s="129"/>
    </row>
    <row r="1002">
      <c r="H1002" s="129"/>
    </row>
    <row r="1003">
      <c r="H1003" s="129"/>
    </row>
    <row r="1004">
      <c r="H1004" s="129"/>
    </row>
    <row r="1005">
      <c r="H1005" s="129"/>
    </row>
    <row r="1006">
      <c r="H1006" s="129"/>
    </row>
    <row r="1007">
      <c r="H1007" s="129"/>
    </row>
    <row r="1008">
      <c r="H1008" s="129"/>
    </row>
    <row r="1009">
      <c r="H1009" s="129"/>
    </row>
    <row r="1010">
      <c r="H1010" s="129"/>
    </row>
    <row r="1011">
      <c r="H1011" s="129"/>
    </row>
    <row r="1012">
      <c r="H1012" s="129"/>
    </row>
    <row r="1013">
      <c r="H1013" s="129"/>
    </row>
    <row r="1014">
      <c r="H1014" s="129"/>
    </row>
    <row r="1015">
      <c r="H1015" s="129"/>
    </row>
    <row r="1016">
      <c r="H1016" s="129"/>
    </row>
    <row r="1017">
      <c r="H1017" s="129"/>
    </row>
    <row r="1018">
      <c r="H1018" s="129"/>
    </row>
    <row r="1019">
      <c r="H1019" s="129"/>
    </row>
    <row r="1020">
      <c r="H1020" s="129"/>
    </row>
    <row r="1021">
      <c r="H1021" s="129"/>
    </row>
    <row r="1022">
      <c r="H1022" s="129"/>
    </row>
    <row r="1023">
      <c r="H1023" s="129"/>
    </row>
    <row r="1024">
      <c r="H1024" s="129"/>
    </row>
    <row r="1025">
      <c r="H1025" s="129"/>
    </row>
    <row r="1026">
      <c r="H1026" s="129"/>
    </row>
    <row r="1027">
      <c r="H1027" s="129"/>
    </row>
    <row r="1028">
      <c r="H1028" s="129"/>
    </row>
    <row r="1029">
      <c r="H1029" s="129"/>
    </row>
    <row r="1030">
      <c r="H1030" s="129"/>
    </row>
    <row r="1031">
      <c r="H1031" s="129"/>
    </row>
    <row r="1032">
      <c r="H1032" s="129"/>
    </row>
    <row r="1033">
      <c r="H1033" s="129"/>
    </row>
    <row r="1034">
      <c r="H1034" s="129"/>
    </row>
    <row r="1035">
      <c r="H1035" s="129"/>
    </row>
    <row r="1036">
      <c r="H1036" s="129"/>
    </row>
    <row r="1037">
      <c r="H1037" s="129"/>
    </row>
    <row r="1038">
      <c r="H1038" s="129"/>
    </row>
    <row r="1039">
      <c r="H1039" s="129"/>
    </row>
    <row r="1040">
      <c r="H1040" s="129"/>
    </row>
    <row r="1041">
      <c r="H1041" s="129"/>
    </row>
    <row r="1042">
      <c r="H1042" s="129"/>
    </row>
    <row r="1043">
      <c r="H1043" s="129"/>
    </row>
    <row r="1044">
      <c r="H1044" s="129"/>
    </row>
    <row r="1045">
      <c r="H1045" s="129"/>
    </row>
    <row r="1046">
      <c r="H1046" s="129"/>
    </row>
    <row r="1047">
      <c r="H1047" s="129"/>
    </row>
    <row r="1048">
      <c r="H1048" s="129"/>
    </row>
    <row r="1049">
      <c r="H1049" s="129"/>
    </row>
    <row r="1050">
      <c r="H1050" s="129"/>
    </row>
    <row r="1051">
      <c r="H1051" s="129"/>
    </row>
    <row r="1052">
      <c r="H1052" s="129"/>
    </row>
    <row r="1053">
      <c r="H1053" s="129"/>
    </row>
    <row r="1054">
      <c r="H1054" s="129"/>
    </row>
    <row r="1055">
      <c r="H1055" s="129"/>
    </row>
    <row r="1056">
      <c r="H1056" s="129"/>
    </row>
    <row r="1057">
      <c r="H1057" s="129"/>
    </row>
    <row r="1058">
      <c r="H1058" s="129"/>
    </row>
    <row r="1059">
      <c r="H1059" s="129"/>
    </row>
    <row r="1060">
      <c r="H1060" s="129"/>
    </row>
    <row r="1061">
      <c r="H1061" s="129"/>
    </row>
    <row r="1062">
      <c r="H1062" s="129"/>
    </row>
    <row r="1063">
      <c r="H1063" s="129"/>
    </row>
    <row r="1064">
      <c r="H1064" s="129"/>
    </row>
    <row r="1065">
      <c r="H1065" s="129"/>
    </row>
    <row r="1066">
      <c r="H1066" s="129"/>
    </row>
    <row r="1067">
      <c r="H1067" s="129"/>
    </row>
    <row r="1068">
      <c r="H1068" s="129"/>
    </row>
    <row r="1069">
      <c r="H1069" s="129"/>
    </row>
    <row r="1070">
      <c r="H1070" s="129"/>
    </row>
    <row r="1071">
      <c r="H1071" s="129"/>
    </row>
    <row r="1072">
      <c r="H1072" s="129"/>
    </row>
    <row r="1073">
      <c r="H1073" s="129"/>
    </row>
    <row r="1074">
      <c r="H1074" s="129"/>
    </row>
    <row r="1075">
      <c r="H1075" s="129"/>
    </row>
    <row r="1076">
      <c r="H1076" s="129"/>
    </row>
    <row r="1077">
      <c r="H1077" s="129"/>
    </row>
    <row r="1078">
      <c r="H1078" s="129"/>
    </row>
    <row r="1079">
      <c r="H1079" s="129"/>
    </row>
    <row r="1080">
      <c r="H1080" s="129"/>
    </row>
    <row r="1081">
      <c r="H1081" s="129"/>
    </row>
    <row r="1082">
      <c r="H1082" s="129"/>
    </row>
    <row r="1083">
      <c r="H1083" s="129"/>
    </row>
    <row r="1084">
      <c r="H1084" s="129"/>
    </row>
    <row r="1085">
      <c r="H1085" s="129"/>
    </row>
    <row r="1086">
      <c r="H1086" s="129"/>
    </row>
    <row r="1087">
      <c r="H1087" s="129"/>
    </row>
    <row r="1088">
      <c r="H1088" s="129"/>
    </row>
    <row r="1089">
      <c r="H1089" s="129"/>
    </row>
    <row r="1090">
      <c r="H1090" s="129"/>
    </row>
    <row r="1091">
      <c r="H1091" s="129"/>
    </row>
    <row r="1092">
      <c r="H1092" s="129"/>
    </row>
    <row r="1093">
      <c r="H1093" s="129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47.29"/>
    <col customWidth="1" min="3" max="9" width="8.71"/>
    <col customWidth="1" min="10" max="10" width="8.14"/>
    <col customWidth="1" min="11" max="26" width="8.71"/>
  </cols>
  <sheetData>
    <row r="1">
      <c r="H1" s="1">
        <v>16.0</v>
      </c>
    </row>
    <row r="2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4" t="s">
        <v>5</v>
      </c>
      <c r="I2" s="5" t="s">
        <v>6</v>
      </c>
      <c r="J2" s="5" t="s">
        <v>7</v>
      </c>
    </row>
    <row r="3">
      <c r="A3" s="6"/>
      <c r="B3" s="7" t="s">
        <v>8</v>
      </c>
      <c r="C3" s="8"/>
      <c r="D3" s="8"/>
      <c r="E3" s="8"/>
      <c r="F3" s="8"/>
      <c r="G3" s="10">
        <v>2.0</v>
      </c>
      <c r="H3" s="11"/>
      <c r="I3" s="12">
        <v>2.0</v>
      </c>
      <c r="J3">
        <f t="shared" ref="J3:J23" si="1">sum(C3:F3)</f>
        <v>0</v>
      </c>
    </row>
    <row r="4">
      <c r="A4" s="6"/>
      <c r="B4" s="13" t="s">
        <v>9</v>
      </c>
      <c r="C4" s="17">
        <v>1.42</v>
      </c>
      <c r="D4" s="17">
        <v>1.2</v>
      </c>
      <c r="E4" s="17">
        <v>1.1</v>
      </c>
      <c r="F4" s="17">
        <v>1.2</v>
      </c>
      <c r="G4" s="18"/>
      <c r="H4" s="16"/>
      <c r="I4" s="15"/>
      <c r="J4">
        <f t="shared" si="1"/>
        <v>4.92</v>
      </c>
    </row>
    <row r="5">
      <c r="A5" s="6" t="s">
        <v>10</v>
      </c>
      <c r="B5" s="13" t="s">
        <v>11</v>
      </c>
      <c r="C5" s="18"/>
      <c r="D5" s="18"/>
      <c r="E5" s="17">
        <v>0.33</v>
      </c>
      <c r="F5" s="17">
        <v>0.25</v>
      </c>
      <c r="G5" s="18"/>
      <c r="H5" s="16"/>
      <c r="I5" s="15">
        <v>10.0</v>
      </c>
      <c r="J5">
        <f t="shared" si="1"/>
        <v>0.58</v>
      </c>
      <c r="M5">
        <f>F5+F11+F27+F27+F45+F47+F63+F10+F4+F26</f>
        <v>11.7</v>
      </c>
      <c r="N5">
        <f>C4+C10+C11+C26+C38</f>
        <v>6.87</v>
      </c>
      <c r="O5">
        <f>D4+D6+D10+D11+D12+D26+D28+D32</f>
        <v>7.17</v>
      </c>
    </row>
    <row r="6">
      <c r="A6" s="6"/>
      <c r="B6" s="13" t="s">
        <v>12</v>
      </c>
      <c r="C6" s="18"/>
      <c r="D6" s="17">
        <v>1.0</v>
      </c>
      <c r="E6" s="18"/>
      <c r="F6" s="18"/>
      <c r="G6" s="18"/>
      <c r="H6" s="16"/>
      <c r="I6" s="15">
        <v>11.0</v>
      </c>
      <c r="J6">
        <f t="shared" si="1"/>
        <v>1</v>
      </c>
    </row>
    <row r="7">
      <c r="A7" s="6"/>
      <c r="B7" s="13" t="s">
        <v>13</v>
      </c>
      <c r="C7" s="15"/>
      <c r="D7" s="15"/>
      <c r="E7" s="15"/>
      <c r="F7" s="15"/>
      <c r="G7" s="15"/>
      <c r="H7" s="16"/>
      <c r="I7" s="15">
        <v>10.0</v>
      </c>
      <c r="J7">
        <f t="shared" si="1"/>
        <v>0</v>
      </c>
    </row>
    <row r="8">
      <c r="A8" s="19"/>
      <c r="B8" s="20" t="s">
        <v>14</v>
      </c>
      <c r="C8" s="21"/>
      <c r="D8" s="21"/>
      <c r="E8" s="21"/>
      <c r="F8" s="21"/>
      <c r="G8" s="21"/>
      <c r="H8" s="22"/>
      <c r="I8" s="21">
        <v>7.0</v>
      </c>
      <c r="J8">
        <f t="shared" si="1"/>
        <v>0</v>
      </c>
    </row>
    <row r="9">
      <c r="B9" s="23" t="s">
        <v>15</v>
      </c>
      <c r="C9" s="24"/>
      <c r="D9" s="24"/>
      <c r="E9" s="24"/>
      <c r="F9" s="24"/>
      <c r="G9" s="24"/>
      <c r="H9" s="25"/>
      <c r="I9" s="26">
        <v>0.0</v>
      </c>
      <c r="J9">
        <f t="shared" si="1"/>
        <v>0</v>
      </c>
    </row>
    <row r="10">
      <c r="B10" s="27" t="s">
        <v>9</v>
      </c>
      <c r="C10" s="28">
        <v>1.2</v>
      </c>
      <c r="D10" s="28">
        <v>0.67</v>
      </c>
      <c r="E10" s="28">
        <v>1.0</v>
      </c>
      <c r="F10" s="28">
        <v>1.5</v>
      </c>
      <c r="G10" s="30">
        <v>0.75</v>
      </c>
      <c r="H10" s="25"/>
      <c r="I10" s="26"/>
      <c r="J10">
        <f t="shared" si="1"/>
        <v>4.37</v>
      </c>
    </row>
    <row r="11">
      <c r="B11" s="31" t="s">
        <v>11</v>
      </c>
      <c r="C11" s="28">
        <v>1.25</v>
      </c>
      <c r="D11" s="28">
        <v>1.0</v>
      </c>
      <c r="E11" s="28">
        <v>0.9</v>
      </c>
      <c r="F11" s="28">
        <v>0.5</v>
      </c>
      <c r="G11" s="24"/>
      <c r="H11" s="32"/>
      <c r="I11" s="26">
        <f t="shared" ref="I11:I14" si="2">I5-J5</f>
        <v>9.42</v>
      </c>
      <c r="J11">
        <f t="shared" si="1"/>
        <v>3.65</v>
      </c>
    </row>
    <row r="12">
      <c r="B12" s="31" t="s">
        <v>12</v>
      </c>
      <c r="C12" s="24"/>
      <c r="D12" s="28">
        <v>0.85</v>
      </c>
      <c r="E12" s="28">
        <v>0.5</v>
      </c>
      <c r="F12" s="24"/>
      <c r="G12" s="24"/>
      <c r="H12" s="25"/>
      <c r="I12" s="26">
        <f t="shared" si="2"/>
        <v>10</v>
      </c>
      <c r="J12">
        <f t="shared" si="1"/>
        <v>1.35</v>
      </c>
    </row>
    <row r="13">
      <c r="B13" s="31" t="s">
        <v>13</v>
      </c>
      <c r="C13" s="24"/>
      <c r="D13" s="24"/>
      <c r="E13" s="24"/>
      <c r="F13" s="29"/>
      <c r="G13" s="24"/>
      <c r="H13" s="25"/>
      <c r="I13" s="26">
        <f t="shared" si="2"/>
        <v>10</v>
      </c>
      <c r="J13">
        <f t="shared" si="1"/>
        <v>0</v>
      </c>
    </row>
    <row r="14">
      <c r="B14" s="31" t="s">
        <v>14</v>
      </c>
      <c r="C14" s="24"/>
      <c r="D14" s="24"/>
      <c r="E14" s="24"/>
      <c r="F14" s="24"/>
      <c r="G14" s="24"/>
      <c r="H14" s="25"/>
      <c r="I14" s="26">
        <f t="shared" si="2"/>
        <v>7</v>
      </c>
      <c r="J14">
        <f t="shared" si="1"/>
        <v>0</v>
      </c>
    </row>
    <row r="15">
      <c r="B15" s="27" t="s">
        <v>16</v>
      </c>
      <c r="C15" s="24"/>
      <c r="D15" s="24"/>
      <c r="E15" s="24"/>
      <c r="F15" s="24"/>
      <c r="G15" s="24"/>
      <c r="H15" s="25"/>
      <c r="I15" s="26">
        <v>5.0</v>
      </c>
      <c r="J15">
        <f t="shared" si="1"/>
        <v>0</v>
      </c>
    </row>
    <row r="16">
      <c r="B16" s="27" t="s">
        <v>17</v>
      </c>
      <c r="D16" s="24"/>
      <c r="E16" s="24"/>
      <c r="F16" s="24"/>
      <c r="G16" s="24"/>
      <c r="H16" s="25"/>
      <c r="I16" s="26">
        <v>6.0</v>
      </c>
      <c r="J16">
        <f t="shared" si="1"/>
        <v>0</v>
      </c>
    </row>
    <row r="17">
      <c r="B17" s="33" t="s">
        <v>18</v>
      </c>
      <c r="H17" s="34"/>
      <c r="I17" s="26">
        <v>5.0</v>
      </c>
      <c r="J17">
        <f t="shared" si="1"/>
        <v>0</v>
      </c>
    </row>
    <row r="18">
      <c r="A18" t="s">
        <v>19</v>
      </c>
      <c r="B18" s="33" t="s">
        <v>20</v>
      </c>
      <c r="E18" s="35">
        <v>1.0</v>
      </c>
      <c r="H18" s="34"/>
      <c r="I18" s="26">
        <v>5.0</v>
      </c>
      <c r="J18">
        <f t="shared" si="1"/>
        <v>1</v>
      </c>
    </row>
    <row r="19">
      <c r="B19" s="33" t="s">
        <v>21</v>
      </c>
      <c r="H19" s="34"/>
      <c r="I19" s="26">
        <v>2.0</v>
      </c>
      <c r="J19">
        <f t="shared" si="1"/>
        <v>0</v>
      </c>
    </row>
    <row r="20">
      <c r="B20" s="33" t="s">
        <v>22</v>
      </c>
      <c r="H20" s="34"/>
      <c r="I20" s="26">
        <v>5.0</v>
      </c>
      <c r="J20">
        <f t="shared" si="1"/>
        <v>0</v>
      </c>
    </row>
    <row r="21">
      <c r="B21" s="36" t="s">
        <v>23</v>
      </c>
      <c r="H21" s="34"/>
      <c r="I21" s="26">
        <v>4.0</v>
      </c>
      <c r="J21">
        <f t="shared" si="1"/>
        <v>0</v>
      </c>
    </row>
    <row r="22">
      <c r="B22" s="33" t="s">
        <v>24</v>
      </c>
      <c r="H22" s="34"/>
      <c r="I22" s="26">
        <v>0.0</v>
      </c>
      <c r="J22">
        <f t="shared" si="1"/>
        <v>0</v>
      </c>
    </row>
    <row r="23">
      <c r="A23" s="37"/>
      <c r="B23" s="38" t="s">
        <v>25</v>
      </c>
      <c r="C23" s="37"/>
      <c r="D23" s="37"/>
      <c r="E23" s="42">
        <v>2.0</v>
      </c>
      <c r="F23" s="37"/>
      <c r="G23" s="37"/>
      <c r="H23" s="40"/>
      <c r="I23" s="41">
        <v>6.0</v>
      </c>
      <c r="J23">
        <f t="shared" si="1"/>
        <v>2</v>
      </c>
    </row>
    <row r="24">
      <c r="A24" s="24"/>
      <c r="B24" s="43" t="s">
        <v>26</v>
      </c>
      <c r="C24" s="24">
        <f t="shared" ref="C24:G24" si="3">SUM(C10:C23)</f>
        <v>2.45</v>
      </c>
      <c r="D24" s="24">
        <f t="shared" si="3"/>
        <v>2.52</v>
      </c>
      <c r="E24" s="24">
        <f t="shared" si="3"/>
        <v>5.4</v>
      </c>
      <c r="F24" s="24">
        <f t="shared" si="3"/>
        <v>2</v>
      </c>
      <c r="G24" s="24">
        <f t="shared" si="3"/>
        <v>0.75</v>
      </c>
      <c r="H24" s="25"/>
      <c r="I24" s="24"/>
    </row>
    <row r="25">
      <c r="B25" s="7" t="s">
        <v>27</v>
      </c>
      <c r="C25" s="8"/>
      <c r="D25" s="8"/>
      <c r="E25" s="8"/>
      <c r="F25" s="8"/>
      <c r="G25" s="8"/>
      <c r="H25" s="11"/>
      <c r="I25" s="8">
        <v>6.0</v>
      </c>
      <c r="J25">
        <f t="shared" ref="J25:J41" si="4">sum(C25:F25)</f>
        <v>0</v>
      </c>
    </row>
    <row r="26">
      <c r="B26" s="44" t="s">
        <v>28</v>
      </c>
      <c r="C26" s="45">
        <v>2.0</v>
      </c>
      <c r="D26" s="17">
        <v>1.0</v>
      </c>
      <c r="E26" s="48">
        <v>1.0</v>
      </c>
      <c r="F26" s="48">
        <v>3.25</v>
      </c>
      <c r="G26" s="48">
        <v>2.0</v>
      </c>
      <c r="H26" s="16"/>
      <c r="I26" s="15"/>
      <c r="J26">
        <f t="shared" si="4"/>
        <v>7.25</v>
      </c>
      <c r="M26">
        <f>F35+F29+F45+F46+F50+F63+F68</f>
        <v>10</v>
      </c>
    </row>
    <row r="27">
      <c r="B27" s="46" t="s">
        <v>11</v>
      </c>
      <c r="C27" s="50"/>
      <c r="D27" s="51"/>
      <c r="E27" s="47"/>
      <c r="F27" s="51">
        <v>0.5</v>
      </c>
      <c r="G27" s="47"/>
      <c r="H27" s="16"/>
      <c r="I27" s="49">
        <f t="shared" ref="I27:I37" si="5">I11-J11</f>
        <v>5.77</v>
      </c>
      <c r="J27">
        <f t="shared" si="4"/>
        <v>0.5</v>
      </c>
    </row>
    <row r="28">
      <c r="B28" s="46" t="s">
        <v>12</v>
      </c>
      <c r="C28" s="50"/>
      <c r="D28" s="51">
        <v>0.25</v>
      </c>
      <c r="E28" s="51">
        <v>3.0</v>
      </c>
      <c r="F28" s="47"/>
      <c r="G28" s="47"/>
      <c r="H28" s="25"/>
      <c r="I28" s="49">
        <f t="shared" si="5"/>
        <v>8.65</v>
      </c>
      <c r="J28">
        <f t="shared" si="4"/>
        <v>3.25</v>
      </c>
    </row>
    <row r="29">
      <c r="B29" s="46" t="s">
        <v>13</v>
      </c>
      <c r="C29" s="50"/>
      <c r="D29" s="47"/>
      <c r="E29" s="47"/>
      <c r="F29" s="53">
        <v>0.5</v>
      </c>
      <c r="G29" s="47"/>
      <c r="H29" s="25"/>
      <c r="I29" s="49">
        <f t="shared" si="5"/>
        <v>10</v>
      </c>
      <c r="J29">
        <f t="shared" si="4"/>
        <v>0.5</v>
      </c>
    </row>
    <row r="30">
      <c r="B30" s="46" t="s">
        <v>14</v>
      </c>
      <c r="C30" s="50"/>
      <c r="D30" s="47"/>
      <c r="E30" s="47"/>
      <c r="F30" s="53"/>
      <c r="G30" s="47"/>
      <c r="H30" s="25"/>
      <c r="I30" s="49">
        <f t="shared" si="5"/>
        <v>7</v>
      </c>
      <c r="J30">
        <f t="shared" si="4"/>
        <v>0</v>
      </c>
    </row>
    <row r="31">
      <c r="B31" s="52" t="s">
        <v>16</v>
      </c>
      <c r="C31" s="50"/>
      <c r="D31" s="47"/>
      <c r="E31" s="47"/>
      <c r="F31" s="53"/>
      <c r="G31" s="47"/>
      <c r="H31" s="54"/>
      <c r="I31" s="49">
        <f t="shared" si="5"/>
        <v>5</v>
      </c>
      <c r="J31">
        <f t="shared" si="4"/>
        <v>0</v>
      </c>
    </row>
    <row r="32">
      <c r="B32" s="55" t="s">
        <v>29</v>
      </c>
      <c r="C32" s="50"/>
      <c r="D32" s="57">
        <v>1.2</v>
      </c>
      <c r="E32" s="47"/>
      <c r="F32" s="53"/>
      <c r="G32" s="47"/>
      <c r="H32" s="54"/>
      <c r="I32" s="49">
        <f t="shared" si="5"/>
        <v>6</v>
      </c>
      <c r="J32">
        <f t="shared" si="4"/>
        <v>1.2</v>
      </c>
    </row>
    <row r="33">
      <c r="B33" s="52" t="s">
        <v>18</v>
      </c>
      <c r="C33" s="50"/>
      <c r="D33" s="47"/>
      <c r="E33" s="59">
        <v>2.0</v>
      </c>
      <c r="F33" s="53"/>
      <c r="G33" s="47"/>
      <c r="H33" s="58">
        <v>100.0</v>
      </c>
      <c r="I33" s="49">
        <f t="shared" si="5"/>
        <v>5</v>
      </c>
      <c r="J33">
        <f t="shared" si="4"/>
        <v>2</v>
      </c>
    </row>
    <row r="34">
      <c r="B34" s="60" t="s">
        <v>20</v>
      </c>
      <c r="C34" s="50"/>
      <c r="D34" s="47"/>
      <c r="E34" s="53"/>
      <c r="F34" s="53"/>
      <c r="G34" s="47"/>
      <c r="H34" s="54"/>
      <c r="I34" s="49">
        <f t="shared" si="5"/>
        <v>4</v>
      </c>
      <c r="J34">
        <f t="shared" si="4"/>
        <v>0</v>
      </c>
    </row>
    <row r="35">
      <c r="B35" s="60" t="s">
        <v>21</v>
      </c>
      <c r="C35" s="50"/>
      <c r="D35" s="47"/>
      <c r="E35" s="53"/>
      <c r="F35" s="59">
        <v>1.0</v>
      </c>
      <c r="G35" s="47"/>
      <c r="H35" s="58">
        <v>60.0</v>
      </c>
      <c r="I35" s="49">
        <f t="shared" si="5"/>
        <v>2</v>
      </c>
      <c r="J35">
        <f t="shared" si="4"/>
        <v>1</v>
      </c>
    </row>
    <row r="36">
      <c r="B36" s="60" t="s">
        <v>22</v>
      </c>
      <c r="C36" s="50"/>
      <c r="D36" s="47"/>
      <c r="E36" s="53"/>
      <c r="F36" s="47"/>
      <c r="G36" s="47"/>
      <c r="H36" s="54"/>
      <c r="I36" s="49">
        <f t="shared" si="5"/>
        <v>5</v>
      </c>
      <c r="J36">
        <f t="shared" si="4"/>
        <v>0</v>
      </c>
    </row>
    <row r="37">
      <c r="B37" s="60" t="s">
        <v>23</v>
      </c>
      <c r="C37" s="50"/>
      <c r="D37" s="47"/>
      <c r="E37" s="59">
        <v>0.5</v>
      </c>
      <c r="F37" s="47"/>
      <c r="G37" s="47"/>
      <c r="H37" s="58">
        <v>60.0</v>
      </c>
      <c r="I37" s="49">
        <f t="shared" si="5"/>
        <v>4</v>
      </c>
      <c r="J37">
        <f t="shared" si="4"/>
        <v>0.5</v>
      </c>
    </row>
    <row r="38">
      <c r="B38" s="44" t="s">
        <v>30</v>
      </c>
      <c r="C38" s="45">
        <v>1.0</v>
      </c>
      <c r="D38" s="15"/>
      <c r="E38" s="15"/>
      <c r="F38" s="15"/>
      <c r="G38" s="15"/>
      <c r="H38" s="16"/>
      <c r="I38" s="49">
        <f>I15-J15</f>
        <v>5</v>
      </c>
      <c r="J38">
        <f t="shared" si="4"/>
        <v>1</v>
      </c>
      <c r="L38" s="1"/>
    </row>
    <row r="39">
      <c r="A39" t="s">
        <v>31</v>
      </c>
      <c r="B39" s="46" t="s">
        <v>32</v>
      </c>
      <c r="C39" s="45">
        <v>3.0</v>
      </c>
      <c r="D39" s="15"/>
      <c r="E39" s="15"/>
      <c r="F39" s="15"/>
      <c r="G39" s="15"/>
      <c r="H39" s="16"/>
      <c r="I39" s="15">
        <v>10.0</v>
      </c>
      <c r="J39">
        <f t="shared" si="4"/>
        <v>3</v>
      </c>
      <c r="L39" s="1"/>
      <c r="M39" s="1"/>
    </row>
    <row r="40">
      <c r="B40" s="44" t="s">
        <v>33</v>
      </c>
      <c r="C40" s="61"/>
      <c r="D40" s="15"/>
      <c r="E40" s="15"/>
      <c r="F40" s="15"/>
      <c r="G40" s="15"/>
      <c r="H40" s="62">
        <v>25.0</v>
      </c>
      <c r="I40" s="15">
        <v>10.0</v>
      </c>
      <c r="J40">
        <f t="shared" si="4"/>
        <v>0</v>
      </c>
      <c r="K40" s="1" t="s">
        <v>34</v>
      </c>
    </row>
    <row r="41">
      <c r="A41" s="37"/>
      <c r="B41" s="63" t="s">
        <v>35</v>
      </c>
      <c r="C41" s="21"/>
      <c r="D41" s="21"/>
      <c r="E41" s="21"/>
      <c r="F41" s="21"/>
      <c r="G41" s="21"/>
      <c r="H41" s="22"/>
      <c r="I41" s="21">
        <v>10.0</v>
      </c>
      <c r="J41">
        <f t="shared" si="4"/>
        <v>0</v>
      </c>
    </row>
    <row r="42">
      <c r="A42" s="24"/>
      <c r="B42" s="64" t="s">
        <v>26</v>
      </c>
      <c r="C42" s="47">
        <f t="shared" ref="C42:G42" si="6">SUM(C26:C41)</f>
        <v>6</v>
      </c>
      <c r="D42" s="47">
        <f t="shared" si="6"/>
        <v>2.45</v>
      </c>
      <c r="E42" s="47">
        <f t="shared" si="6"/>
        <v>6.5</v>
      </c>
      <c r="F42" s="47">
        <f t="shared" si="6"/>
        <v>5.25</v>
      </c>
      <c r="G42" s="47">
        <f t="shared" si="6"/>
        <v>2</v>
      </c>
      <c r="H42" s="54"/>
      <c r="I42" s="47"/>
    </row>
    <row r="43">
      <c r="B43" s="27" t="s">
        <v>36</v>
      </c>
      <c r="C43" s="65">
        <v>4.5</v>
      </c>
      <c r="D43" s="65">
        <v>3.5</v>
      </c>
      <c r="E43" s="66">
        <v>1.85</v>
      </c>
      <c r="F43" s="66">
        <f> 3.25 + 1+1</f>
        <v>5.25</v>
      </c>
      <c r="G43" s="67">
        <v>8.3</v>
      </c>
      <c r="H43" s="25"/>
      <c r="I43" s="26"/>
      <c r="J43">
        <f t="shared" ref="J43:J56" si="7">sum(C43:F43)</f>
        <v>15.1</v>
      </c>
    </row>
    <row r="44">
      <c r="B44" s="33" t="s">
        <v>37</v>
      </c>
      <c r="C44" s="24"/>
      <c r="D44" s="65">
        <v>1.5</v>
      </c>
      <c r="E44" s="69"/>
      <c r="F44" s="69"/>
      <c r="G44" s="24"/>
      <c r="H44" s="68">
        <v>15.0</v>
      </c>
      <c r="I44" s="26">
        <v>14.0</v>
      </c>
      <c r="J44">
        <f t="shared" si="7"/>
        <v>1.5</v>
      </c>
    </row>
    <row r="45">
      <c r="B45" s="70" t="s">
        <v>14</v>
      </c>
      <c r="C45" s="24"/>
      <c r="D45" s="71"/>
      <c r="E45" s="69"/>
      <c r="F45" s="66">
        <v>0.75</v>
      </c>
      <c r="G45" s="24"/>
      <c r="H45" s="72">
        <v>0.9</v>
      </c>
      <c r="I45" s="26">
        <f>I30-J30</f>
        <v>7</v>
      </c>
      <c r="J45">
        <f t="shared" si="7"/>
        <v>0.75</v>
      </c>
    </row>
    <row r="46">
      <c r="A46" s="1" t="s">
        <v>38</v>
      </c>
      <c r="B46" s="73" t="s">
        <v>39</v>
      </c>
      <c r="C46" s="24"/>
      <c r="D46" s="71"/>
      <c r="E46" s="69"/>
      <c r="F46" s="66">
        <f>0.75+2.75</f>
        <v>3.5</v>
      </c>
      <c r="G46" s="24"/>
      <c r="H46" s="72">
        <v>0.75</v>
      </c>
      <c r="I46" s="26">
        <f>I29-J29</f>
        <v>9.5</v>
      </c>
      <c r="J46">
        <f t="shared" si="7"/>
        <v>3.5</v>
      </c>
    </row>
    <row r="47">
      <c r="B47" s="70" t="s">
        <v>12</v>
      </c>
      <c r="C47" s="24"/>
      <c r="D47" s="65"/>
      <c r="E47" s="69"/>
      <c r="F47" s="28">
        <v>0.25</v>
      </c>
      <c r="G47" s="24"/>
      <c r="H47" s="72">
        <v>1.0</v>
      </c>
      <c r="I47" s="26">
        <f>I28-J28</f>
        <v>5.4</v>
      </c>
      <c r="J47">
        <f t="shared" si="7"/>
        <v>0.25</v>
      </c>
    </row>
    <row r="48">
      <c r="B48" s="27" t="s">
        <v>17</v>
      </c>
      <c r="C48" s="24"/>
      <c r="D48" s="65"/>
      <c r="E48" s="69"/>
      <c r="F48" s="24"/>
      <c r="G48" s="24"/>
      <c r="H48" s="68">
        <v>20.0</v>
      </c>
      <c r="I48" s="26">
        <f>I32-J32</f>
        <v>4.8</v>
      </c>
      <c r="J48">
        <f t="shared" si="7"/>
        <v>0</v>
      </c>
    </row>
    <row r="49">
      <c r="B49" s="27" t="s">
        <v>40</v>
      </c>
      <c r="C49" s="24"/>
      <c r="D49" s="65"/>
      <c r="E49" s="66">
        <v>1.5</v>
      </c>
      <c r="F49" s="24"/>
      <c r="G49" s="24"/>
      <c r="H49" s="68">
        <v>85.0</v>
      </c>
      <c r="I49" s="26">
        <f>I34-J34</f>
        <v>4</v>
      </c>
      <c r="J49">
        <f t="shared" si="7"/>
        <v>1.5</v>
      </c>
    </row>
    <row r="50">
      <c r="B50" s="33" t="s">
        <v>24</v>
      </c>
      <c r="C50" s="24"/>
      <c r="D50" s="65"/>
      <c r="E50" s="69"/>
      <c r="F50" s="66">
        <v>0.25</v>
      </c>
      <c r="G50" s="24"/>
      <c r="H50" s="68">
        <v>100.0</v>
      </c>
      <c r="I50" s="26">
        <f t="shared" ref="I50:I51" si="8">I22-J22</f>
        <v>0</v>
      </c>
      <c r="J50">
        <f t="shared" si="7"/>
        <v>0.25</v>
      </c>
      <c r="K50" s="74" t="s">
        <v>41</v>
      </c>
    </row>
    <row r="51">
      <c r="B51" s="33" t="s">
        <v>25</v>
      </c>
      <c r="C51" s="24"/>
      <c r="D51" s="65"/>
      <c r="E51" s="66">
        <v>0.5</v>
      </c>
      <c r="F51" s="24"/>
      <c r="G51" s="24"/>
      <c r="H51" s="58">
        <v>95.0</v>
      </c>
      <c r="I51" s="26">
        <f t="shared" si="8"/>
        <v>4</v>
      </c>
      <c r="J51">
        <f t="shared" si="7"/>
        <v>0.5</v>
      </c>
    </row>
    <row r="52">
      <c r="B52" s="33" t="s">
        <v>42</v>
      </c>
      <c r="C52" s="24"/>
      <c r="D52" s="65">
        <v>1.2</v>
      </c>
      <c r="E52" s="69"/>
      <c r="F52" s="24"/>
      <c r="G52" s="24"/>
      <c r="H52" s="68">
        <v>15.0</v>
      </c>
      <c r="I52" s="26">
        <v>10.0</v>
      </c>
      <c r="J52">
        <f t="shared" si="7"/>
        <v>1.2</v>
      </c>
    </row>
    <row r="53">
      <c r="B53" s="31" t="s">
        <v>11</v>
      </c>
      <c r="C53" s="75">
        <v>2.0</v>
      </c>
      <c r="D53" s="86"/>
      <c r="E53" s="53"/>
      <c r="F53" s="26"/>
      <c r="G53" s="88">
        <v>0.5</v>
      </c>
      <c r="H53" s="68">
        <v>95.0</v>
      </c>
      <c r="I53" s="26">
        <f>I27-J27</f>
        <v>5.27</v>
      </c>
      <c r="J53">
        <f t="shared" si="7"/>
        <v>2</v>
      </c>
    </row>
    <row r="54">
      <c r="B54" s="78" t="s">
        <v>30</v>
      </c>
      <c r="C54" s="76"/>
      <c r="D54" s="86"/>
      <c r="E54" s="53"/>
      <c r="F54" s="26"/>
      <c r="G54" s="79"/>
      <c r="H54" s="68">
        <v>20.0</v>
      </c>
      <c r="I54" s="26">
        <f>I38-J38</f>
        <v>4</v>
      </c>
      <c r="J54">
        <f t="shared" si="7"/>
        <v>0</v>
      </c>
      <c r="K54" s="1" t="s">
        <v>43</v>
      </c>
    </row>
    <row r="55">
      <c r="B55" s="31" t="s">
        <v>32</v>
      </c>
      <c r="C55" s="86">
        <v>2.5</v>
      </c>
      <c r="D55" s="90"/>
      <c r="E55" s="92"/>
      <c r="F55" s="81"/>
      <c r="G55" s="82"/>
      <c r="H55" s="62">
        <v>90.0</v>
      </c>
      <c r="I55" s="81">
        <v>10.0</v>
      </c>
      <c r="J55">
        <f t="shared" si="7"/>
        <v>2.5</v>
      </c>
    </row>
    <row r="56">
      <c r="B56" s="33" t="s">
        <v>44</v>
      </c>
      <c r="C56" s="24"/>
      <c r="D56" s="65">
        <v>2.0</v>
      </c>
      <c r="E56" s="69"/>
      <c r="F56" s="24"/>
      <c r="G56" s="24"/>
      <c r="H56" s="83">
        <f>J56/I56</f>
        <v>0.2</v>
      </c>
      <c r="I56" s="26">
        <v>10.0</v>
      </c>
      <c r="J56">
        <f t="shared" si="7"/>
        <v>2</v>
      </c>
    </row>
    <row r="57">
      <c r="B57" s="84" t="s">
        <v>45</v>
      </c>
      <c r="C57" s="24"/>
      <c r="D57" s="29"/>
      <c r="E57" s="69"/>
      <c r="F57" s="24"/>
      <c r="G57" s="24"/>
      <c r="H57" s="83"/>
      <c r="I57" s="26"/>
    </row>
    <row r="58">
      <c r="B58" s="1" t="s">
        <v>46</v>
      </c>
      <c r="E58" s="97">
        <v>1.0</v>
      </c>
      <c r="H58" s="85">
        <v>0.15</v>
      </c>
      <c r="I58" s="76">
        <v>18.0</v>
      </c>
      <c r="J58">
        <f t="shared" ref="J58:J61" si="10">sum(C58:F58)</f>
        <v>1</v>
      </c>
    </row>
    <row r="59">
      <c r="A59" s="87"/>
      <c r="B59" s="89" t="s">
        <v>26</v>
      </c>
      <c r="C59" s="37">
        <f t="shared" ref="C59:G59" si="9">SUM(C43:C56)</f>
        <v>9</v>
      </c>
      <c r="D59" s="37">
        <f t="shared" si="9"/>
        <v>8.2</v>
      </c>
      <c r="E59" s="37">
        <f t="shared" si="9"/>
        <v>3.85</v>
      </c>
      <c r="F59" s="37">
        <f t="shared" si="9"/>
        <v>10</v>
      </c>
      <c r="G59" s="37">
        <f t="shared" si="9"/>
        <v>8.8</v>
      </c>
      <c r="H59" s="91"/>
      <c r="I59" s="41"/>
      <c r="J59">
        <f t="shared" si="10"/>
        <v>31.05</v>
      </c>
    </row>
    <row r="60">
      <c r="A60" s="93"/>
      <c r="B60" s="94" t="s">
        <v>47</v>
      </c>
      <c r="C60" s="95"/>
      <c r="D60" s="95"/>
      <c r="E60" s="95"/>
      <c r="F60" s="95"/>
      <c r="G60" s="95"/>
      <c r="H60" s="96"/>
      <c r="I60" s="95"/>
      <c r="J60">
        <f t="shared" si="10"/>
        <v>0</v>
      </c>
    </row>
    <row r="61">
      <c r="A61" s="98" t="s">
        <v>48</v>
      </c>
      <c r="B61" s="101" t="s">
        <v>36</v>
      </c>
      <c r="C61" s="103">
        <v>3.5</v>
      </c>
      <c r="D61" s="86">
        <v>2.0</v>
      </c>
      <c r="E61" s="106">
        <v>2.0</v>
      </c>
      <c r="F61" s="108">
        <f>0.5+0.75+0.75+1</f>
        <v>3</v>
      </c>
      <c r="G61" s="100">
        <v>4.0</v>
      </c>
      <c r="H61" s="104"/>
      <c r="I61" s="105"/>
      <c r="J61">
        <f t="shared" si="10"/>
        <v>10.5</v>
      </c>
    </row>
    <row r="62">
      <c r="A62" s="105"/>
      <c r="B62" s="107" t="s">
        <v>49</v>
      </c>
      <c r="C62" s="105"/>
      <c r="D62" s="105"/>
      <c r="E62" s="110"/>
      <c r="F62" s="97"/>
      <c r="G62" s="105"/>
      <c r="H62" s="109"/>
      <c r="I62" s="105"/>
    </row>
    <row r="63">
      <c r="A63" s="105"/>
      <c r="B63" s="60" t="s">
        <v>17</v>
      </c>
      <c r="C63" s="105"/>
      <c r="D63" s="105"/>
      <c r="E63" s="110"/>
      <c r="F63" s="97">
        <v>3.0</v>
      </c>
      <c r="G63" s="105"/>
      <c r="H63" s="109">
        <v>0.9</v>
      </c>
      <c r="I63" s="111">
        <f>I48-J48</f>
        <v>4.8</v>
      </c>
      <c r="J63">
        <f t="shared" ref="J63:J65" si="11">sum(C63:F63)</f>
        <v>3</v>
      </c>
    </row>
    <row r="64">
      <c r="A64" s="105"/>
      <c r="B64" s="55" t="s">
        <v>50</v>
      </c>
      <c r="C64" s="105"/>
      <c r="D64" s="105"/>
      <c r="E64" s="110"/>
      <c r="F64" s="113"/>
      <c r="G64" s="105"/>
      <c r="H64" s="112">
        <v>90.0</v>
      </c>
      <c r="I64" s="111">
        <f>I55-J55</f>
        <v>7.5</v>
      </c>
      <c r="J64">
        <f t="shared" si="11"/>
        <v>0</v>
      </c>
    </row>
    <row r="65">
      <c r="A65" s="105"/>
      <c r="B65" s="55" t="s">
        <v>51</v>
      </c>
      <c r="C65" s="47"/>
      <c r="D65" s="47"/>
      <c r="E65" s="114">
        <v>2.0</v>
      </c>
      <c r="F65" s="53"/>
      <c r="G65" s="114">
        <v>1.0</v>
      </c>
      <c r="H65" s="58">
        <v>20.0</v>
      </c>
      <c r="I65" s="47">
        <f>I41-J41</f>
        <v>10</v>
      </c>
      <c r="J65">
        <f t="shared" si="11"/>
        <v>2</v>
      </c>
    </row>
    <row r="66">
      <c r="A66" s="105"/>
      <c r="B66" s="115" t="s">
        <v>52</v>
      </c>
      <c r="C66" s="105"/>
      <c r="D66" s="105"/>
      <c r="E66" s="105"/>
      <c r="F66" s="97"/>
      <c r="G66" s="105"/>
      <c r="H66" s="109"/>
      <c r="I66" s="116"/>
    </row>
    <row r="67">
      <c r="A67" s="105"/>
      <c r="B67" s="55" t="s">
        <v>53</v>
      </c>
      <c r="C67" s="105"/>
      <c r="D67" s="105"/>
      <c r="E67" s="105"/>
      <c r="F67" s="97"/>
      <c r="G67" s="105"/>
      <c r="H67" s="109"/>
      <c r="I67" s="116">
        <v>36.0</v>
      </c>
      <c r="J67">
        <f>sum(J68:J72)</f>
        <v>5.5</v>
      </c>
    </row>
    <row r="68">
      <c r="A68" s="105"/>
      <c r="B68" s="55" t="s">
        <v>54</v>
      </c>
      <c r="C68" s="105"/>
      <c r="D68" s="105"/>
      <c r="E68" s="105"/>
      <c r="F68" s="97">
        <v>1.0</v>
      </c>
      <c r="G68" s="105"/>
      <c r="H68" s="109">
        <v>0.9</v>
      </c>
      <c r="I68" s="116"/>
      <c r="J68">
        <f t="shared" ref="J68:J69" si="12">sum(C68:F68)</f>
        <v>1</v>
      </c>
    </row>
    <row r="69">
      <c r="A69" s="105"/>
      <c r="B69" s="55" t="s">
        <v>55</v>
      </c>
      <c r="C69" s="47">
        <v>3.0</v>
      </c>
      <c r="D69" s="105"/>
      <c r="E69" s="105"/>
      <c r="F69" s="117">
        <v>0.5</v>
      </c>
      <c r="G69" s="105"/>
      <c r="H69" s="109">
        <v>0.2</v>
      </c>
      <c r="I69" s="116"/>
      <c r="J69">
        <f t="shared" si="12"/>
        <v>3.5</v>
      </c>
    </row>
    <row r="70">
      <c r="A70" s="105"/>
      <c r="B70" s="55"/>
      <c r="C70" s="47"/>
      <c r="D70" s="105"/>
      <c r="E70" s="105"/>
      <c r="F70" s="117"/>
      <c r="G70" s="105"/>
      <c r="H70" s="118"/>
      <c r="I70" s="116"/>
    </row>
    <row r="71">
      <c r="A71" s="105"/>
      <c r="B71" s="115" t="s">
        <v>45</v>
      </c>
      <c r="C71" s="100"/>
      <c r="D71" s="105"/>
      <c r="E71" s="105"/>
      <c r="F71" s="117"/>
      <c r="G71" s="105"/>
      <c r="H71" s="118"/>
      <c r="I71" s="116"/>
    </row>
    <row r="72">
      <c r="A72" s="105"/>
      <c r="B72" s="55" t="s">
        <v>56</v>
      </c>
      <c r="C72" s="103">
        <v>0.5</v>
      </c>
      <c r="D72" s="105"/>
      <c r="E72" s="105"/>
      <c r="F72" s="117">
        <v>0.5</v>
      </c>
      <c r="G72" s="105"/>
      <c r="H72" s="109">
        <v>0.005</v>
      </c>
      <c r="I72" s="116">
        <v>26.0</v>
      </c>
      <c r="J72">
        <f t="shared" ref="J72:J74" si="14">sum(C72:F72)</f>
        <v>1</v>
      </c>
    </row>
    <row r="73">
      <c r="A73" s="119"/>
      <c r="B73" s="120" t="s">
        <v>57</v>
      </c>
      <c r="C73" s="121">
        <f t="shared" ref="C73:G73" si="13">SUM(C60:C70)</f>
        <v>6.5</v>
      </c>
      <c r="D73" s="121">
        <f t="shared" si="13"/>
        <v>2</v>
      </c>
      <c r="E73" s="121">
        <f t="shared" si="13"/>
        <v>4</v>
      </c>
      <c r="F73" s="121">
        <f t="shared" si="13"/>
        <v>7.5</v>
      </c>
      <c r="G73" s="121">
        <f t="shared" si="13"/>
        <v>5</v>
      </c>
      <c r="H73" s="122"/>
      <c r="I73" s="123"/>
      <c r="J73" s="124">
        <f t="shared" si="14"/>
        <v>20</v>
      </c>
    </row>
    <row r="74">
      <c r="A74" s="125" t="s">
        <v>58</v>
      </c>
      <c r="B74" s="27" t="s">
        <v>9</v>
      </c>
      <c r="C74" s="126">
        <v>2.85</v>
      </c>
      <c r="D74" s="128">
        <v>2.0</v>
      </c>
      <c r="E74" s="106">
        <v>2.55</v>
      </c>
      <c r="F74" s="97">
        <f>0.75+0.5+1.5+0.5+1.25</f>
        <v>4.5</v>
      </c>
      <c r="G74" s="127">
        <v>0.3</v>
      </c>
      <c r="H74" s="129"/>
      <c r="I74" s="127">
        <v>3.0</v>
      </c>
      <c r="J74">
        <f t="shared" si="14"/>
        <v>11.9</v>
      </c>
    </row>
    <row r="75">
      <c r="A75" s="1"/>
      <c r="B75" s="130" t="s">
        <v>49</v>
      </c>
      <c r="C75" s="131"/>
      <c r="D75" s="131"/>
      <c r="E75" s="110"/>
      <c r="F75" s="113"/>
      <c r="G75" s="131"/>
      <c r="H75" s="129"/>
      <c r="I75" s="127"/>
    </row>
    <row r="76">
      <c r="B76" s="132" t="s">
        <v>51</v>
      </c>
      <c r="E76" s="106">
        <v>2.5</v>
      </c>
      <c r="F76" s="113"/>
      <c r="H76" s="104">
        <v>0.65</v>
      </c>
      <c r="I76">
        <f>I65-J65</f>
        <v>8</v>
      </c>
      <c r="J76">
        <f t="shared" ref="J76:J82" si="15">sum(C76:F76)</f>
        <v>2.5</v>
      </c>
    </row>
    <row r="77">
      <c r="B77" s="27" t="s">
        <v>50</v>
      </c>
      <c r="C77" s="133">
        <v>5.0</v>
      </c>
      <c r="D77" s="131"/>
      <c r="E77" s="131"/>
      <c r="F77" s="113"/>
      <c r="G77" s="131"/>
      <c r="H77" s="104">
        <v>0.98</v>
      </c>
      <c r="I77" s="127">
        <f>I64-J64</f>
        <v>7.5</v>
      </c>
      <c r="J77">
        <f t="shared" si="15"/>
        <v>5</v>
      </c>
    </row>
    <row r="78">
      <c r="B78" s="132" t="s">
        <v>59</v>
      </c>
      <c r="C78" s="126">
        <v>0.75</v>
      </c>
      <c r="D78" s="131"/>
      <c r="E78" s="131"/>
      <c r="F78" s="113"/>
      <c r="G78" s="131"/>
      <c r="H78" s="104">
        <v>0.25</v>
      </c>
      <c r="I78" s="127"/>
      <c r="J78">
        <f t="shared" si="15"/>
        <v>0.75</v>
      </c>
    </row>
    <row r="79">
      <c r="B79" s="1" t="s">
        <v>60</v>
      </c>
      <c r="F79" s="97">
        <v>0.25</v>
      </c>
      <c r="H79" s="104">
        <v>0.95</v>
      </c>
      <c r="J79">
        <f t="shared" si="15"/>
        <v>0.25</v>
      </c>
    </row>
    <row r="80">
      <c r="B80" s="1" t="s">
        <v>61</v>
      </c>
      <c r="C80" s="131"/>
      <c r="D80" s="131"/>
      <c r="E80" s="131"/>
      <c r="F80" s="97">
        <v>0.25</v>
      </c>
      <c r="G80" s="131"/>
      <c r="H80" s="104">
        <v>0.95</v>
      </c>
      <c r="I80" s="127"/>
      <c r="J80">
        <f t="shared" si="15"/>
        <v>0.25</v>
      </c>
    </row>
    <row r="81">
      <c r="B81" s="132" t="s">
        <v>64</v>
      </c>
      <c r="C81" s="131"/>
      <c r="D81" s="131"/>
      <c r="E81" s="131"/>
      <c r="F81" s="97">
        <v>1.5</v>
      </c>
      <c r="G81" s="131"/>
      <c r="H81" s="104">
        <v>0.95</v>
      </c>
      <c r="I81" s="127"/>
      <c r="J81">
        <f t="shared" si="15"/>
        <v>1.5</v>
      </c>
    </row>
    <row r="82">
      <c r="B82" s="132" t="s">
        <v>67</v>
      </c>
      <c r="C82" s="131"/>
      <c r="D82" s="131"/>
      <c r="E82" s="131"/>
      <c r="F82" s="133">
        <v>1.5</v>
      </c>
      <c r="G82" s="131"/>
      <c r="H82" s="104">
        <v>0.95</v>
      </c>
      <c r="I82" s="127"/>
      <c r="J82">
        <f t="shared" si="15"/>
        <v>1.5</v>
      </c>
    </row>
    <row r="83">
      <c r="B83" s="132" t="s">
        <v>68</v>
      </c>
      <c r="C83" s="131"/>
      <c r="D83" s="131"/>
      <c r="E83" s="131"/>
      <c r="F83" s="131"/>
      <c r="G83" s="131"/>
      <c r="H83" s="129"/>
      <c r="I83" s="127"/>
    </row>
    <row r="84">
      <c r="A84" s="1"/>
      <c r="B84" s="132" t="s">
        <v>66</v>
      </c>
      <c r="C84" s="126">
        <v>0.75</v>
      </c>
      <c r="D84" s="131"/>
      <c r="E84" s="131"/>
      <c r="F84" s="131"/>
      <c r="G84" s="131"/>
      <c r="H84" s="104">
        <v>0.005</v>
      </c>
      <c r="I84" s="127">
        <f>I72-J72</f>
        <v>25</v>
      </c>
      <c r="J84">
        <f t="shared" ref="J84:J85" si="16">sum(C84:F84)</f>
        <v>0.75</v>
      </c>
    </row>
    <row r="85">
      <c r="B85" s="132" t="s">
        <v>69</v>
      </c>
      <c r="C85" s="131"/>
      <c r="D85" s="131"/>
      <c r="E85" s="131"/>
      <c r="F85" s="131"/>
      <c r="G85" s="131"/>
      <c r="H85" s="129"/>
      <c r="I85" s="127">
        <v>18.0</v>
      </c>
      <c r="J85">
        <f t="shared" si="16"/>
        <v>0</v>
      </c>
    </row>
    <row r="86">
      <c r="B86" s="132" t="s">
        <v>45</v>
      </c>
      <c r="C86" s="131"/>
      <c r="D86" s="128">
        <v>0.95</v>
      </c>
      <c r="E86" s="131"/>
      <c r="F86" s="131"/>
      <c r="G86" s="131"/>
      <c r="H86" s="104">
        <v>0.25</v>
      </c>
      <c r="I86" s="127"/>
    </row>
    <row r="87">
      <c r="B87" s="134" t="s">
        <v>70</v>
      </c>
      <c r="C87" s="131"/>
      <c r="D87" s="131"/>
      <c r="E87" s="131"/>
      <c r="F87" s="131"/>
      <c r="G87" s="131"/>
      <c r="H87" s="129"/>
      <c r="I87" s="127"/>
    </row>
    <row r="88">
      <c r="A88" s="87"/>
      <c r="B88" s="134" t="s">
        <v>71</v>
      </c>
      <c r="C88" s="135"/>
      <c r="D88" s="137">
        <v>9.5</v>
      </c>
      <c r="E88" s="135"/>
      <c r="F88" s="135"/>
      <c r="G88" s="135"/>
      <c r="H88" s="138">
        <v>0.9</v>
      </c>
      <c r="I88" s="136"/>
    </row>
    <row r="89">
      <c r="A89" s="119"/>
      <c r="B89" s="120" t="s">
        <v>72</v>
      </c>
      <c r="C89" s="121">
        <f t="shared" ref="C89:G89" si="17">SUM(C74:C88)</f>
        <v>9.35</v>
      </c>
      <c r="D89" s="121">
        <f t="shared" si="17"/>
        <v>12.45</v>
      </c>
      <c r="E89" s="121">
        <f t="shared" si="17"/>
        <v>5.05</v>
      </c>
      <c r="F89" s="121">
        <f t="shared" si="17"/>
        <v>8</v>
      </c>
      <c r="G89" s="121">
        <f t="shared" si="17"/>
        <v>0.3</v>
      </c>
      <c r="H89" s="122"/>
      <c r="I89" s="123"/>
      <c r="J89" s="124">
        <f t="shared" ref="J89:J102" si="18">sum(C89:F89)</f>
        <v>34.85</v>
      </c>
    </row>
    <row r="90">
      <c r="A90" s="125" t="s">
        <v>73</v>
      </c>
      <c r="B90" s="139" t="s">
        <v>36</v>
      </c>
      <c r="C90" s="103">
        <v>2.5</v>
      </c>
      <c r="D90" s="128">
        <v>2.0</v>
      </c>
      <c r="E90" s="106">
        <v>0.75</v>
      </c>
      <c r="F90" s="140">
        <f>0.75+0.75+1+0.25+1.25</f>
        <v>4</v>
      </c>
      <c r="G90" s="141">
        <v>3.0</v>
      </c>
      <c r="H90" s="129"/>
      <c r="I90" s="100">
        <v>3.0</v>
      </c>
      <c r="J90">
        <f t="shared" si="18"/>
        <v>9.25</v>
      </c>
    </row>
    <row r="91">
      <c r="A91" s="1"/>
      <c r="B91" s="142" t="s">
        <v>49</v>
      </c>
      <c r="C91" s="105"/>
      <c r="D91" s="105"/>
      <c r="E91" s="105"/>
      <c r="F91" s="105"/>
      <c r="G91" s="105"/>
      <c r="H91" s="129"/>
      <c r="I91" s="105"/>
      <c r="J91">
        <f t="shared" si="18"/>
        <v>0</v>
      </c>
    </row>
    <row r="92">
      <c r="A92" s="125"/>
      <c r="B92" s="139" t="s">
        <v>51</v>
      </c>
      <c r="C92" s="105"/>
      <c r="D92" s="105"/>
      <c r="E92" s="106">
        <v>3.0</v>
      </c>
      <c r="F92" s="105"/>
      <c r="G92" s="105"/>
      <c r="H92" s="104">
        <v>0.95</v>
      </c>
      <c r="I92" s="105">
        <f>I76-J76</f>
        <v>5.5</v>
      </c>
      <c r="J92">
        <f t="shared" si="18"/>
        <v>3</v>
      </c>
    </row>
    <row r="93">
      <c r="A93" s="125"/>
      <c r="B93" s="139" t="s">
        <v>74</v>
      </c>
      <c r="C93" s="103">
        <v>4.0</v>
      </c>
      <c r="D93" s="105"/>
      <c r="E93" s="105"/>
      <c r="F93" s="103">
        <v>0.5</v>
      </c>
      <c r="G93" s="105"/>
      <c r="H93" s="104">
        <v>0.05</v>
      </c>
      <c r="I93" s="105">
        <f>I84-J84</f>
        <v>24.25</v>
      </c>
      <c r="J93">
        <f t="shared" si="18"/>
        <v>4.5</v>
      </c>
    </row>
    <row r="94">
      <c r="A94" s="125"/>
      <c r="B94" s="143" t="s">
        <v>50</v>
      </c>
      <c r="C94" s="103">
        <v>2.0</v>
      </c>
      <c r="D94" s="105"/>
      <c r="E94" s="100"/>
      <c r="F94" s="100"/>
      <c r="G94" s="105"/>
      <c r="H94" s="104">
        <v>1.0</v>
      </c>
      <c r="I94" s="105">
        <f>I77-J77</f>
        <v>2.5</v>
      </c>
      <c r="J94">
        <f t="shared" si="18"/>
        <v>2</v>
      </c>
    </row>
    <row r="95">
      <c r="A95" s="125"/>
      <c r="B95" s="143" t="s">
        <v>75</v>
      </c>
      <c r="C95" s="105"/>
      <c r="D95" s="105"/>
      <c r="E95" s="141">
        <v>1.5</v>
      </c>
      <c r="F95" s="100"/>
      <c r="G95" s="105"/>
      <c r="H95" s="104">
        <v>1.0</v>
      </c>
      <c r="I95" s="105"/>
      <c r="J95">
        <f t="shared" si="18"/>
        <v>1.5</v>
      </c>
    </row>
    <row r="96">
      <c r="A96" s="125"/>
      <c r="B96" s="144" t="s">
        <v>60</v>
      </c>
      <c r="C96" s="105"/>
      <c r="D96" s="105"/>
      <c r="E96" s="105"/>
      <c r="F96" s="141">
        <f t="shared" ref="F96:F97" si="19">0.5+0.3</f>
        <v>0.8</v>
      </c>
      <c r="G96" s="105"/>
      <c r="H96" s="104">
        <v>1.0</v>
      </c>
      <c r="I96" s="105"/>
      <c r="J96">
        <f t="shared" si="18"/>
        <v>0.8</v>
      </c>
    </row>
    <row r="97">
      <c r="A97" s="125"/>
      <c r="B97" s="144" t="s">
        <v>61</v>
      </c>
      <c r="C97" s="105"/>
      <c r="D97" s="105"/>
      <c r="E97" s="105"/>
      <c r="F97" s="141">
        <f t="shared" si="19"/>
        <v>0.8</v>
      </c>
      <c r="G97" s="105"/>
      <c r="H97" s="104">
        <v>1.0</v>
      </c>
      <c r="I97" s="105"/>
      <c r="J97">
        <f t="shared" si="18"/>
        <v>0.8</v>
      </c>
    </row>
    <row r="98">
      <c r="A98" s="125"/>
      <c r="B98" s="145" t="s">
        <v>76</v>
      </c>
      <c r="C98" s="105"/>
      <c r="D98" s="105"/>
      <c r="E98" s="105"/>
      <c r="F98" s="133">
        <f>1+0.4</f>
        <v>1.4</v>
      </c>
      <c r="G98" s="105"/>
      <c r="H98" s="104">
        <v>1.0</v>
      </c>
      <c r="I98" s="105"/>
      <c r="J98">
        <f t="shared" si="18"/>
        <v>1.4</v>
      </c>
    </row>
    <row r="99">
      <c r="A99" s="125"/>
      <c r="B99" s="142" t="s">
        <v>52</v>
      </c>
      <c r="C99" s="105"/>
      <c r="D99" s="105"/>
      <c r="E99" s="105"/>
      <c r="F99" s="105"/>
      <c r="G99" s="105"/>
      <c r="H99" s="129"/>
      <c r="I99" s="105"/>
      <c r="J99">
        <f t="shared" si="18"/>
        <v>0</v>
      </c>
    </row>
    <row r="100">
      <c r="A100" s="125"/>
      <c r="B100" s="139" t="s">
        <v>70</v>
      </c>
      <c r="C100" s="105"/>
      <c r="D100" s="105"/>
      <c r="E100" s="105"/>
      <c r="F100" s="105"/>
      <c r="G100" s="105"/>
      <c r="H100" s="129"/>
      <c r="I100" s="100">
        <v>25.0</v>
      </c>
      <c r="J100">
        <f t="shared" si="18"/>
        <v>0</v>
      </c>
    </row>
    <row r="101">
      <c r="A101" s="125"/>
      <c r="B101" s="139" t="s">
        <v>77</v>
      </c>
      <c r="C101" s="105"/>
      <c r="D101" s="105"/>
      <c r="E101" s="105"/>
      <c r="F101" s="105"/>
      <c r="G101" s="105"/>
      <c r="H101" s="129"/>
      <c r="I101" s="100">
        <v>38.0</v>
      </c>
      <c r="J101">
        <f t="shared" si="18"/>
        <v>0</v>
      </c>
    </row>
    <row r="102">
      <c r="A102" s="125"/>
      <c r="B102" s="146" t="s">
        <v>78</v>
      </c>
      <c r="C102" s="105"/>
      <c r="D102" s="128">
        <v>6.0</v>
      </c>
      <c r="E102" s="105"/>
      <c r="F102" s="105"/>
      <c r="G102" s="105"/>
      <c r="H102" s="129"/>
      <c r="I102" s="105"/>
      <c r="J102">
        <f t="shared" si="18"/>
        <v>6</v>
      </c>
    </row>
    <row r="103">
      <c r="A103" s="125"/>
      <c r="B103" s="134" t="s">
        <v>71</v>
      </c>
      <c r="C103" s="105"/>
      <c r="D103" s="128">
        <v>2.0</v>
      </c>
      <c r="E103" s="105"/>
      <c r="F103" s="105"/>
      <c r="G103" s="105"/>
      <c r="H103" s="129"/>
      <c r="I103" s="105"/>
    </row>
    <row r="104">
      <c r="A104" s="125"/>
      <c r="B104" s="142" t="s">
        <v>45</v>
      </c>
      <c r="C104" s="105"/>
      <c r="D104" s="105"/>
      <c r="E104" s="105"/>
      <c r="F104" s="105"/>
      <c r="G104" s="105"/>
      <c r="H104" s="129"/>
      <c r="I104" s="105"/>
      <c r="J104">
        <f t="shared" ref="J104:J142" si="20">sum(C104:F104)</f>
        <v>0</v>
      </c>
    </row>
    <row r="105">
      <c r="A105" s="125"/>
      <c r="B105" s="139" t="s">
        <v>79</v>
      </c>
      <c r="C105" s="105"/>
      <c r="D105" s="105"/>
      <c r="E105" s="97">
        <v>0.5</v>
      </c>
      <c r="F105" s="105"/>
      <c r="G105" s="105"/>
      <c r="H105" s="129"/>
      <c r="I105" s="105"/>
      <c r="J105">
        <f t="shared" si="20"/>
        <v>0.5</v>
      </c>
    </row>
    <row r="106">
      <c r="A106" s="119"/>
      <c r="B106" s="120" t="s">
        <v>80</v>
      </c>
      <c r="C106" s="121">
        <f t="shared" ref="C106:G106" si="21">SUM(C90:C105)</f>
        <v>8.5</v>
      </c>
      <c r="D106" s="121">
        <f t="shared" si="21"/>
        <v>10</v>
      </c>
      <c r="E106" s="121">
        <f t="shared" si="21"/>
        <v>5.75</v>
      </c>
      <c r="F106" s="121">
        <f t="shared" si="21"/>
        <v>7.5</v>
      </c>
      <c r="G106" s="121">
        <f t="shared" si="21"/>
        <v>3</v>
      </c>
      <c r="H106" s="122"/>
      <c r="I106" s="123"/>
      <c r="J106" s="124">
        <f t="shared" si="20"/>
        <v>31.75</v>
      </c>
    </row>
    <row r="107">
      <c r="A107" s="125" t="s">
        <v>81</v>
      </c>
      <c r="B107" s="132" t="s">
        <v>36</v>
      </c>
      <c r="C107" s="147">
        <v>1.3</v>
      </c>
      <c r="D107" s="148">
        <v>6.0</v>
      </c>
      <c r="E107" s="149">
        <v>1.33</v>
      </c>
      <c r="F107" s="150">
        <f>1.25+1</f>
        <v>2.25</v>
      </c>
      <c r="G107" s="148">
        <v>1.3</v>
      </c>
      <c r="H107" s="129"/>
      <c r="I107" s="131"/>
      <c r="J107">
        <f t="shared" si="20"/>
        <v>10.88</v>
      </c>
    </row>
    <row r="108">
      <c r="B108" s="132" t="s">
        <v>52</v>
      </c>
      <c r="C108" s="132"/>
      <c r="D108" s="132"/>
      <c r="E108" s="149"/>
      <c r="F108" s="132"/>
      <c r="G108" s="132"/>
      <c r="H108" s="129"/>
      <c r="I108" s="127"/>
      <c r="J108">
        <f t="shared" si="20"/>
        <v>0</v>
      </c>
    </row>
    <row r="109">
      <c r="B109" s="127" t="s">
        <v>82</v>
      </c>
      <c r="C109" s="131"/>
      <c r="D109" s="131"/>
      <c r="E109" s="151">
        <v>2.3</v>
      </c>
      <c r="F109" s="131"/>
      <c r="G109" s="131"/>
      <c r="H109" s="104">
        <v>0.4</v>
      </c>
      <c r="I109" s="127"/>
      <c r="J109">
        <f t="shared" si="20"/>
        <v>2.3</v>
      </c>
    </row>
    <row r="110">
      <c r="B110" s="127" t="s">
        <v>83</v>
      </c>
      <c r="C110" s="131"/>
      <c r="D110" s="131"/>
      <c r="E110" s="151"/>
      <c r="F110" s="141">
        <f>3+2.5+0.5</f>
        <v>6</v>
      </c>
      <c r="G110" s="127"/>
      <c r="H110" s="104">
        <v>0.9</v>
      </c>
      <c r="I110" s="127"/>
      <c r="J110">
        <f t="shared" si="20"/>
        <v>6</v>
      </c>
      <c r="M110" s="1">
        <v>90.0</v>
      </c>
    </row>
    <row r="111">
      <c r="B111" s="127" t="s">
        <v>74</v>
      </c>
      <c r="C111" s="126">
        <v>10.0</v>
      </c>
      <c r="D111" s="131"/>
      <c r="E111" s="34"/>
      <c r="F111" s="131"/>
      <c r="G111" s="131"/>
      <c r="H111" s="104">
        <v>0.55</v>
      </c>
      <c r="I111" s="127"/>
      <c r="J111">
        <f t="shared" si="20"/>
        <v>10</v>
      </c>
    </row>
    <row r="112">
      <c r="B112" s="127" t="s">
        <v>84</v>
      </c>
      <c r="C112" s="131"/>
      <c r="D112" s="131"/>
      <c r="E112" s="151">
        <v>2.5</v>
      </c>
      <c r="F112" s="151">
        <f>2.25+2</f>
        <v>4.25</v>
      </c>
      <c r="G112" s="131"/>
      <c r="H112" s="104">
        <v>1.0</v>
      </c>
      <c r="I112" s="127"/>
      <c r="J112">
        <f t="shared" si="20"/>
        <v>6.75</v>
      </c>
    </row>
    <row r="113">
      <c r="B113" s="127"/>
      <c r="C113" s="131"/>
      <c r="D113" s="131"/>
      <c r="E113" s="131"/>
      <c r="F113" s="131"/>
      <c r="G113" s="131"/>
      <c r="H113" s="129"/>
      <c r="I113" s="127"/>
      <c r="J113">
        <f t="shared" si="20"/>
        <v>0</v>
      </c>
    </row>
    <row r="114">
      <c r="B114" s="127" t="s">
        <v>85</v>
      </c>
      <c r="C114" s="131"/>
      <c r="D114" s="131"/>
      <c r="E114" s="131"/>
      <c r="F114" s="131"/>
      <c r="G114" s="131"/>
      <c r="H114" s="129"/>
      <c r="I114" s="127">
        <f>I101-J101</f>
        <v>38</v>
      </c>
      <c r="J114">
        <f t="shared" si="20"/>
        <v>0</v>
      </c>
    </row>
    <row r="115">
      <c r="A115" s="152"/>
      <c r="B115" s="94" t="s">
        <v>86</v>
      </c>
      <c r="C115" s="95">
        <f t="shared" ref="C115:G115" si="22">sum(C107:C114)</f>
        <v>11.3</v>
      </c>
      <c r="D115" s="95">
        <f t="shared" si="22"/>
        <v>6</v>
      </c>
      <c r="E115" s="95">
        <f t="shared" si="22"/>
        <v>6.13</v>
      </c>
      <c r="F115" s="95">
        <f t="shared" si="22"/>
        <v>12.5</v>
      </c>
      <c r="G115" s="95">
        <f t="shared" si="22"/>
        <v>1.3</v>
      </c>
      <c r="H115" s="96"/>
      <c r="I115" s="95"/>
      <c r="J115" s="124">
        <f t="shared" si="20"/>
        <v>35.93</v>
      </c>
    </row>
    <row r="116">
      <c r="A116" s="125" t="s">
        <v>87</v>
      </c>
      <c r="B116" s="153" t="s">
        <v>36</v>
      </c>
      <c r="C116" s="103">
        <v>2.0</v>
      </c>
      <c r="D116" s="128">
        <v>2.0</v>
      </c>
      <c r="E116" s="128">
        <v>2.75</v>
      </c>
      <c r="F116" s="141">
        <f>1+0.75</f>
        <v>1.75</v>
      </c>
      <c r="G116" s="141">
        <v>12.0</v>
      </c>
      <c r="H116" s="129"/>
      <c r="I116" s="100">
        <v>3.0</v>
      </c>
      <c r="J116">
        <f t="shared" si="20"/>
        <v>8.5</v>
      </c>
    </row>
    <row r="117">
      <c r="B117" s="139" t="s">
        <v>83</v>
      </c>
      <c r="C117" s="105"/>
      <c r="D117" s="105"/>
      <c r="E117" s="105"/>
      <c r="F117" s="141">
        <v>0.25</v>
      </c>
      <c r="G117" s="105"/>
      <c r="H117" s="104">
        <v>0.91</v>
      </c>
      <c r="I117" s="105"/>
      <c r="J117">
        <f t="shared" si="20"/>
        <v>0.25</v>
      </c>
    </row>
    <row r="118">
      <c r="B118" s="139" t="s">
        <v>82</v>
      </c>
      <c r="C118" s="105"/>
      <c r="D118" s="105"/>
      <c r="E118" s="128">
        <v>0.5</v>
      </c>
      <c r="F118" s="141">
        <f>0.25+1</f>
        <v>1.25</v>
      </c>
      <c r="G118" s="105"/>
      <c r="H118" s="104">
        <v>1.0</v>
      </c>
      <c r="I118" s="105"/>
      <c r="J118">
        <f t="shared" si="20"/>
        <v>1.75</v>
      </c>
    </row>
    <row r="119">
      <c r="B119" s="139" t="s">
        <v>88</v>
      </c>
      <c r="C119" s="105"/>
      <c r="D119" s="105"/>
      <c r="E119" s="105"/>
      <c r="F119" s="128">
        <v>1.0</v>
      </c>
      <c r="G119" s="105"/>
      <c r="H119" s="104">
        <v>0.05</v>
      </c>
      <c r="I119" s="105"/>
      <c r="J119">
        <f t="shared" si="20"/>
        <v>1</v>
      </c>
    </row>
    <row r="120">
      <c r="B120" s="139" t="s">
        <v>89</v>
      </c>
      <c r="C120" s="100"/>
      <c r="D120" s="105"/>
      <c r="E120" s="105"/>
      <c r="F120" s="128">
        <v>2.75</v>
      </c>
      <c r="G120" s="105"/>
      <c r="H120" s="104">
        <v>0.1</v>
      </c>
      <c r="I120" s="105"/>
      <c r="J120">
        <f t="shared" si="20"/>
        <v>2.75</v>
      </c>
    </row>
    <row r="121">
      <c r="B121" s="139" t="s">
        <v>74</v>
      </c>
      <c r="C121" s="103">
        <v>9.0</v>
      </c>
      <c r="D121" s="105"/>
      <c r="E121" s="105"/>
      <c r="F121" s="105"/>
      <c r="G121" s="105"/>
      <c r="H121" s="104">
        <v>0.75</v>
      </c>
      <c r="I121" s="105"/>
      <c r="J121">
        <f t="shared" si="20"/>
        <v>9</v>
      </c>
    </row>
    <row r="122">
      <c r="B122" s="139" t="s">
        <v>90</v>
      </c>
      <c r="C122" s="105"/>
      <c r="D122" s="105"/>
      <c r="E122" s="133">
        <v>0.6</v>
      </c>
      <c r="F122" s="105"/>
      <c r="G122" s="105"/>
      <c r="H122" s="129"/>
      <c r="I122" s="105"/>
      <c r="J122">
        <f t="shared" si="20"/>
        <v>0.6</v>
      </c>
    </row>
    <row r="123">
      <c r="B123" s="139" t="s">
        <v>91</v>
      </c>
      <c r="C123" s="105"/>
      <c r="D123" s="105"/>
      <c r="E123" s="105"/>
      <c r="F123" s="105"/>
      <c r="G123" s="105"/>
      <c r="H123" s="129"/>
      <c r="I123" s="105"/>
      <c r="J123">
        <f t="shared" si="20"/>
        <v>0</v>
      </c>
    </row>
    <row r="124">
      <c r="B124" s="154" t="s">
        <v>92</v>
      </c>
      <c r="C124" s="105"/>
      <c r="D124" s="156">
        <v>8.0</v>
      </c>
      <c r="E124" s="105"/>
      <c r="F124" s="105"/>
      <c r="G124" s="105"/>
      <c r="H124" s="157">
        <v>0.5</v>
      </c>
      <c r="I124" s="105"/>
      <c r="J124">
        <f t="shared" si="20"/>
        <v>8</v>
      </c>
    </row>
    <row r="125">
      <c r="B125" s="139" t="s">
        <v>51</v>
      </c>
      <c r="C125" s="105"/>
      <c r="D125" s="105"/>
      <c r="E125" s="106">
        <v>3.0</v>
      </c>
      <c r="F125" s="105"/>
      <c r="G125" s="105"/>
      <c r="H125" s="104">
        <v>0.98</v>
      </c>
      <c r="I125" s="105">
        <f>I92-J92</f>
        <v>2.5</v>
      </c>
      <c r="J125">
        <f t="shared" si="20"/>
        <v>3</v>
      </c>
    </row>
    <row r="126">
      <c r="B126" s="139" t="s">
        <v>93</v>
      </c>
      <c r="C126" s="105"/>
      <c r="D126" s="105"/>
      <c r="E126" s="105"/>
      <c r="F126" s="105"/>
      <c r="G126" s="105"/>
      <c r="H126" s="129"/>
      <c r="I126" s="105"/>
      <c r="J126">
        <f t="shared" si="20"/>
        <v>0</v>
      </c>
    </row>
    <row r="127">
      <c r="B127" s="139" t="s">
        <v>94</v>
      </c>
      <c r="C127" s="105"/>
      <c r="D127" s="105"/>
      <c r="E127" s="105"/>
      <c r="F127" s="105"/>
      <c r="G127" s="105"/>
      <c r="H127" s="129"/>
      <c r="I127" s="105"/>
      <c r="J127">
        <f t="shared" si="20"/>
        <v>0</v>
      </c>
    </row>
    <row r="128">
      <c r="A128" s="152"/>
      <c r="B128" s="94" t="s">
        <v>95</v>
      </c>
      <c r="C128" s="95">
        <f t="shared" ref="C128:G128" si="23">sum(C116:C127)</f>
        <v>11</v>
      </c>
      <c r="D128" s="95">
        <f t="shared" si="23"/>
        <v>10</v>
      </c>
      <c r="E128" s="95">
        <f t="shared" si="23"/>
        <v>6.85</v>
      </c>
      <c r="F128" s="95">
        <f t="shared" si="23"/>
        <v>7</v>
      </c>
      <c r="G128" s="95">
        <f t="shared" si="23"/>
        <v>12</v>
      </c>
      <c r="H128" s="95"/>
      <c r="I128" s="95">
        <f>sum(I116:I127)</f>
        <v>5.5</v>
      </c>
      <c r="J128">
        <f t="shared" si="20"/>
        <v>34.85</v>
      </c>
    </row>
    <row r="129">
      <c r="A129" s="125" t="s">
        <v>96</v>
      </c>
      <c r="B129" s="132" t="s">
        <v>36</v>
      </c>
      <c r="C129" s="1">
        <v>2.0</v>
      </c>
      <c r="E129" s="1">
        <v>2.0</v>
      </c>
      <c r="F129">
        <f>0.5+1</f>
        <v>1.5</v>
      </c>
      <c r="G129" s="1">
        <v>3.0</v>
      </c>
      <c r="H129" s="129"/>
      <c r="J129">
        <f t="shared" si="20"/>
        <v>5.5</v>
      </c>
    </row>
    <row r="130">
      <c r="B130" s="130" t="s">
        <v>52</v>
      </c>
      <c r="H130" s="129"/>
      <c r="J130">
        <f t="shared" si="20"/>
        <v>0</v>
      </c>
    </row>
    <row r="131">
      <c r="B131" s="1" t="s">
        <v>74</v>
      </c>
      <c r="C131" s="1">
        <v>3.5</v>
      </c>
      <c r="H131" s="129"/>
      <c r="J131">
        <f t="shared" si="20"/>
        <v>3.5</v>
      </c>
    </row>
    <row r="132">
      <c r="B132" s="158" t="s">
        <v>97</v>
      </c>
      <c r="H132" s="129"/>
      <c r="J132">
        <f t="shared" si="20"/>
        <v>0</v>
      </c>
    </row>
    <row r="133">
      <c r="B133" s="159" t="s">
        <v>98</v>
      </c>
      <c r="F133" s="1">
        <v>6.0</v>
      </c>
      <c r="H133" s="129"/>
      <c r="J133">
        <f t="shared" si="20"/>
        <v>6</v>
      </c>
    </row>
    <row r="134">
      <c r="B134" s="159" t="s">
        <v>99</v>
      </c>
      <c r="H134" s="129"/>
      <c r="J134">
        <f t="shared" si="20"/>
        <v>0</v>
      </c>
    </row>
    <row r="135">
      <c r="B135" s="159" t="s">
        <v>100</v>
      </c>
      <c r="H135" s="129"/>
      <c r="J135">
        <f t="shared" si="20"/>
        <v>0</v>
      </c>
    </row>
    <row r="136">
      <c r="B136" s="159" t="s">
        <v>101</v>
      </c>
      <c r="H136" s="129"/>
      <c r="J136">
        <f t="shared" si="20"/>
        <v>0</v>
      </c>
    </row>
    <row r="137">
      <c r="B137" s="159" t="s">
        <v>102</v>
      </c>
      <c r="H137" s="129"/>
      <c r="J137">
        <f t="shared" si="20"/>
        <v>0</v>
      </c>
    </row>
    <row r="138">
      <c r="B138" s="159" t="s">
        <v>103</v>
      </c>
      <c r="H138" s="129"/>
      <c r="J138">
        <f t="shared" si="20"/>
        <v>0</v>
      </c>
    </row>
    <row r="139">
      <c r="B139" s="1" t="s">
        <v>104</v>
      </c>
      <c r="E139" s="1">
        <v>0.75</v>
      </c>
      <c r="H139" s="129"/>
      <c r="J139">
        <f t="shared" si="20"/>
        <v>0.75</v>
      </c>
    </row>
    <row r="140">
      <c r="B140" s="1" t="s">
        <v>105</v>
      </c>
      <c r="H140" s="129"/>
      <c r="J140">
        <f t="shared" si="20"/>
        <v>0</v>
      </c>
    </row>
    <row r="141">
      <c r="H141" s="129"/>
      <c r="J141">
        <f t="shared" si="20"/>
        <v>0</v>
      </c>
    </row>
    <row r="142">
      <c r="H142" s="129"/>
      <c r="J142">
        <f t="shared" si="20"/>
        <v>0</v>
      </c>
    </row>
    <row r="143">
      <c r="H143" s="129"/>
    </row>
    <row r="144">
      <c r="H144" s="129"/>
    </row>
    <row r="145">
      <c r="H145" s="129"/>
    </row>
    <row r="146">
      <c r="H146" s="129"/>
    </row>
    <row r="147">
      <c r="H147" s="129"/>
    </row>
    <row r="148">
      <c r="H148" s="129"/>
    </row>
    <row r="149">
      <c r="H149" s="129"/>
    </row>
    <row r="150">
      <c r="A150" s="125" t="s">
        <v>107</v>
      </c>
      <c r="H150" s="129"/>
    </row>
    <row r="151">
      <c r="B151" s="1" t="s">
        <v>108</v>
      </c>
      <c r="E151" s="1"/>
      <c r="H151" s="85">
        <v>0.3</v>
      </c>
    </row>
    <row r="152">
      <c r="H152" s="129"/>
    </row>
    <row r="153">
      <c r="H153" s="129"/>
    </row>
    <row r="154">
      <c r="H154" s="129"/>
    </row>
    <row r="155">
      <c r="H155" s="129"/>
    </row>
    <row r="156">
      <c r="H156" s="129"/>
    </row>
    <row r="157">
      <c r="H157" s="129"/>
    </row>
    <row r="158">
      <c r="H158" s="129"/>
    </row>
    <row r="159">
      <c r="H159" s="129"/>
    </row>
    <row r="160">
      <c r="H160" s="129"/>
    </row>
    <row r="161">
      <c r="H161" s="129"/>
    </row>
    <row r="162">
      <c r="H162" s="129"/>
    </row>
    <row r="163">
      <c r="H163" s="129"/>
    </row>
    <row r="164">
      <c r="H164" s="129"/>
    </row>
    <row r="165">
      <c r="H165" s="129"/>
    </row>
    <row r="166">
      <c r="H166" s="129"/>
    </row>
    <row r="167">
      <c r="H167" s="129"/>
    </row>
    <row r="168">
      <c r="H168" s="129"/>
    </row>
    <row r="169">
      <c r="H169" s="129"/>
    </row>
    <row r="170">
      <c r="H170" s="129"/>
    </row>
    <row r="171">
      <c r="H171" s="129"/>
    </row>
    <row r="172">
      <c r="H172" s="129"/>
    </row>
    <row r="173">
      <c r="H173" s="129"/>
    </row>
    <row r="174">
      <c r="H174" s="129"/>
    </row>
    <row r="175">
      <c r="H175" s="129"/>
    </row>
    <row r="176">
      <c r="H176" s="129"/>
    </row>
    <row r="177">
      <c r="H177" s="129"/>
    </row>
    <row r="178">
      <c r="H178" s="129"/>
    </row>
    <row r="179">
      <c r="H179" s="129"/>
    </row>
    <row r="180">
      <c r="H180" s="129"/>
    </row>
    <row r="181">
      <c r="H181" s="129"/>
    </row>
    <row r="182">
      <c r="H182" s="129"/>
    </row>
    <row r="183">
      <c r="H183" s="129"/>
    </row>
    <row r="184">
      <c r="H184" s="129"/>
    </row>
    <row r="185">
      <c r="H185" s="129"/>
    </row>
    <row r="186">
      <c r="H186" s="129"/>
    </row>
    <row r="187">
      <c r="H187" s="129"/>
    </row>
    <row r="188">
      <c r="H188" s="129"/>
    </row>
    <row r="189">
      <c r="H189" s="129"/>
    </row>
    <row r="190">
      <c r="H190" s="129"/>
    </row>
    <row r="191">
      <c r="H191" s="129"/>
    </row>
    <row r="192">
      <c r="H192" s="129"/>
    </row>
    <row r="193">
      <c r="H193" s="129"/>
    </row>
    <row r="194">
      <c r="H194" s="129"/>
    </row>
    <row r="195">
      <c r="H195" s="129"/>
    </row>
    <row r="196">
      <c r="H196" s="129"/>
    </row>
    <row r="197">
      <c r="H197" s="129"/>
    </row>
    <row r="198">
      <c r="H198" s="129"/>
    </row>
    <row r="199">
      <c r="H199" s="129"/>
    </row>
    <row r="200">
      <c r="H200" s="129"/>
    </row>
    <row r="201">
      <c r="H201" s="129"/>
    </row>
    <row r="202">
      <c r="H202" s="129"/>
    </row>
    <row r="203">
      <c r="H203" s="129"/>
    </row>
    <row r="204">
      <c r="H204" s="129"/>
    </row>
    <row r="205">
      <c r="H205" s="129"/>
    </row>
    <row r="206">
      <c r="H206" s="129"/>
    </row>
    <row r="207">
      <c r="H207" s="129"/>
    </row>
    <row r="208">
      <c r="H208" s="129"/>
    </row>
    <row r="209">
      <c r="H209" s="129"/>
    </row>
    <row r="210">
      <c r="H210" s="129"/>
    </row>
    <row r="211">
      <c r="H211" s="129"/>
    </row>
    <row r="212">
      <c r="H212" s="129"/>
    </row>
    <row r="213">
      <c r="H213" s="129"/>
    </row>
    <row r="214">
      <c r="H214" s="129"/>
    </row>
    <row r="215">
      <c r="H215" s="129"/>
    </row>
    <row r="216">
      <c r="H216" s="129"/>
    </row>
    <row r="217">
      <c r="H217" s="129"/>
    </row>
    <row r="218">
      <c r="H218" s="129"/>
    </row>
    <row r="219">
      <c r="H219" s="129"/>
    </row>
    <row r="220">
      <c r="H220" s="129"/>
    </row>
    <row r="221">
      <c r="H221" s="129"/>
    </row>
    <row r="222">
      <c r="H222" s="129"/>
    </row>
    <row r="223">
      <c r="H223" s="129"/>
    </row>
    <row r="224">
      <c r="H224" s="129"/>
    </row>
    <row r="225">
      <c r="H225" s="129"/>
    </row>
    <row r="226">
      <c r="H226" s="129"/>
    </row>
    <row r="227">
      <c r="H227" s="129"/>
    </row>
    <row r="228">
      <c r="H228" s="129"/>
    </row>
    <row r="229">
      <c r="H229" s="129"/>
    </row>
    <row r="230">
      <c r="H230" s="129"/>
    </row>
    <row r="231">
      <c r="H231" s="129"/>
    </row>
    <row r="232">
      <c r="H232" s="129"/>
    </row>
    <row r="233">
      <c r="H233" s="129"/>
    </row>
    <row r="234">
      <c r="H234" s="129"/>
    </row>
    <row r="235">
      <c r="H235" s="129"/>
    </row>
    <row r="236">
      <c r="H236" s="129"/>
    </row>
    <row r="237">
      <c r="H237" s="129"/>
    </row>
    <row r="238">
      <c r="H238" s="129"/>
    </row>
    <row r="239">
      <c r="H239" s="129"/>
    </row>
    <row r="240">
      <c r="H240" s="129"/>
    </row>
    <row r="241">
      <c r="H241" s="129"/>
    </row>
    <row r="242">
      <c r="H242" s="129"/>
    </row>
    <row r="243">
      <c r="H243" s="129"/>
    </row>
    <row r="244">
      <c r="H244" s="129"/>
    </row>
    <row r="245">
      <c r="H245" s="129"/>
    </row>
    <row r="246">
      <c r="H246" s="129"/>
    </row>
    <row r="247">
      <c r="H247" s="129"/>
    </row>
    <row r="248">
      <c r="H248" s="129"/>
    </row>
    <row r="249">
      <c r="H249" s="129"/>
    </row>
    <row r="250">
      <c r="H250" s="129"/>
    </row>
    <row r="251">
      <c r="H251" s="129"/>
    </row>
    <row r="252">
      <c r="H252" s="129"/>
    </row>
    <row r="253">
      <c r="H253" s="129"/>
    </row>
    <row r="254">
      <c r="H254" s="129"/>
    </row>
    <row r="255">
      <c r="H255" s="129"/>
    </row>
    <row r="256">
      <c r="H256" s="129"/>
    </row>
    <row r="257">
      <c r="H257" s="129"/>
    </row>
    <row r="258">
      <c r="H258" s="129"/>
    </row>
    <row r="259">
      <c r="H259" s="129"/>
    </row>
    <row r="260">
      <c r="H260" s="129"/>
    </row>
    <row r="261">
      <c r="H261" s="129"/>
    </row>
    <row r="262">
      <c r="H262" s="129"/>
    </row>
    <row r="263">
      <c r="H263" s="129"/>
    </row>
    <row r="264">
      <c r="H264" s="129"/>
    </row>
    <row r="265">
      <c r="H265" s="129"/>
    </row>
    <row r="266">
      <c r="H266" s="129"/>
    </row>
    <row r="267">
      <c r="H267" s="129"/>
    </row>
    <row r="268">
      <c r="H268" s="129"/>
    </row>
    <row r="269">
      <c r="H269" s="129"/>
    </row>
    <row r="270">
      <c r="H270" s="129"/>
    </row>
    <row r="271">
      <c r="H271" s="129"/>
    </row>
    <row r="272">
      <c r="H272" s="129"/>
    </row>
    <row r="273">
      <c r="H273" s="129"/>
    </row>
    <row r="274">
      <c r="H274" s="129"/>
    </row>
    <row r="275">
      <c r="H275" s="129"/>
    </row>
    <row r="276">
      <c r="H276" s="129"/>
    </row>
    <row r="277">
      <c r="H277" s="129"/>
    </row>
    <row r="278">
      <c r="H278" s="129"/>
    </row>
    <row r="279">
      <c r="H279" s="129"/>
    </row>
    <row r="280">
      <c r="H280" s="129"/>
    </row>
    <row r="281">
      <c r="H281" s="129"/>
    </row>
    <row r="282">
      <c r="H282" s="129"/>
    </row>
    <row r="283">
      <c r="H283" s="129"/>
    </row>
    <row r="284">
      <c r="H284" s="129"/>
    </row>
    <row r="285">
      <c r="H285" s="129"/>
    </row>
    <row r="286">
      <c r="H286" s="129"/>
    </row>
    <row r="287">
      <c r="H287" s="129"/>
    </row>
    <row r="288">
      <c r="H288" s="129"/>
    </row>
    <row r="289">
      <c r="H289" s="129"/>
    </row>
    <row r="290">
      <c r="H290" s="129"/>
    </row>
    <row r="291">
      <c r="H291" s="129"/>
    </row>
    <row r="292">
      <c r="H292" s="129"/>
    </row>
    <row r="293">
      <c r="H293" s="129"/>
    </row>
    <row r="294">
      <c r="H294" s="129"/>
    </row>
    <row r="295">
      <c r="H295" s="129"/>
    </row>
    <row r="296">
      <c r="H296" s="129"/>
    </row>
    <row r="297">
      <c r="H297" s="129"/>
    </row>
    <row r="298">
      <c r="H298" s="129"/>
    </row>
    <row r="299">
      <c r="H299" s="129"/>
    </row>
    <row r="300">
      <c r="H300" s="129"/>
    </row>
    <row r="301">
      <c r="H301" s="129"/>
    </row>
    <row r="302">
      <c r="H302" s="129"/>
    </row>
    <row r="303">
      <c r="H303" s="129"/>
    </row>
    <row r="304">
      <c r="H304" s="129"/>
    </row>
    <row r="305">
      <c r="H305" s="129"/>
    </row>
    <row r="306">
      <c r="H306" s="129"/>
    </row>
    <row r="307">
      <c r="H307" s="129"/>
    </row>
    <row r="308">
      <c r="H308" s="129"/>
    </row>
    <row r="309">
      <c r="H309" s="129"/>
    </row>
    <row r="310">
      <c r="H310" s="129"/>
    </row>
    <row r="311">
      <c r="H311" s="129"/>
    </row>
    <row r="312">
      <c r="H312" s="129"/>
    </row>
    <row r="313">
      <c r="H313" s="129"/>
    </row>
    <row r="314">
      <c r="H314" s="129"/>
    </row>
    <row r="315">
      <c r="H315" s="129"/>
    </row>
    <row r="316">
      <c r="H316" s="129"/>
    </row>
    <row r="317">
      <c r="H317" s="129"/>
    </row>
    <row r="318">
      <c r="H318" s="129"/>
    </row>
    <row r="319">
      <c r="H319" s="129"/>
    </row>
    <row r="320">
      <c r="H320" s="129"/>
    </row>
    <row r="321">
      <c r="H321" s="129"/>
    </row>
    <row r="322">
      <c r="H322" s="129"/>
    </row>
    <row r="323">
      <c r="H323" s="129"/>
    </row>
    <row r="324">
      <c r="H324" s="129"/>
    </row>
    <row r="325">
      <c r="H325" s="129"/>
    </row>
    <row r="326">
      <c r="H326" s="129"/>
    </row>
    <row r="327">
      <c r="H327" s="129"/>
    </row>
    <row r="328">
      <c r="H328" s="129"/>
    </row>
    <row r="329">
      <c r="H329" s="129"/>
    </row>
    <row r="330">
      <c r="H330" s="129"/>
    </row>
    <row r="331">
      <c r="H331" s="129"/>
    </row>
    <row r="332">
      <c r="H332" s="129"/>
    </row>
    <row r="333">
      <c r="H333" s="129"/>
    </row>
    <row r="334">
      <c r="H334" s="129"/>
    </row>
    <row r="335">
      <c r="H335" s="129"/>
    </row>
    <row r="336">
      <c r="H336" s="129"/>
    </row>
    <row r="337">
      <c r="H337" s="129"/>
    </row>
    <row r="338">
      <c r="H338" s="129"/>
    </row>
    <row r="339">
      <c r="H339" s="129"/>
    </row>
    <row r="340">
      <c r="H340" s="129"/>
    </row>
    <row r="341">
      <c r="H341" s="129"/>
    </row>
    <row r="342">
      <c r="H342" s="129"/>
    </row>
    <row r="343">
      <c r="H343" s="129"/>
    </row>
    <row r="344">
      <c r="H344" s="129"/>
    </row>
    <row r="345">
      <c r="H345" s="129"/>
    </row>
    <row r="346">
      <c r="H346" s="129"/>
    </row>
    <row r="347">
      <c r="H347" s="129"/>
    </row>
    <row r="348">
      <c r="H348" s="129"/>
    </row>
    <row r="349">
      <c r="H349" s="129"/>
    </row>
    <row r="350">
      <c r="H350" s="129"/>
    </row>
    <row r="351">
      <c r="H351" s="129"/>
    </row>
    <row r="352">
      <c r="H352" s="129"/>
    </row>
    <row r="353">
      <c r="H353" s="129"/>
    </row>
    <row r="354">
      <c r="H354" s="129"/>
    </row>
    <row r="355">
      <c r="H355" s="129"/>
    </row>
    <row r="356">
      <c r="H356" s="129"/>
    </row>
    <row r="357">
      <c r="H357" s="129"/>
    </row>
    <row r="358">
      <c r="H358" s="129"/>
    </row>
    <row r="359">
      <c r="H359" s="129"/>
    </row>
    <row r="360">
      <c r="H360" s="129"/>
    </row>
    <row r="361">
      <c r="H361" s="129"/>
    </row>
    <row r="362">
      <c r="H362" s="129"/>
    </row>
    <row r="363">
      <c r="H363" s="129"/>
    </row>
    <row r="364">
      <c r="H364" s="129"/>
    </row>
    <row r="365">
      <c r="H365" s="129"/>
    </row>
    <row r="366">
      <c r="H366" s="129"/>
    </row>
    <row r="367">
      <c r="H367" s="129"/>
    </row>
    <row r="368">
      <c r="H368" s="129"/>
    </row>
    <row r="369">
      <c r="H369" s="129"/>
    </row>
    <row r="370">
      <c r="H370" s="129"/>
    </row>
    <row r="371">
      <c r="H371" s="129"/>
    </row>
    <row r="372">
      <c r="H372" s="129"/>
    </row>
    <row r="373">
      <c r="H373" s="129"/>
    </row>
    <row r="374">
      <c r="H374" s="129"/>
    </row>
    <row r="375">
      <c r="H375" s="129"/>
    </row>
    <row r="376">
      <c r="H376" s="129"/>
    </row>
    <row r="377">
      <c r="H377" s="129"/>
    </row>
    <row r="378">
      <c r="H378" s="129"/>
    </row>
    <row r="379">
      <c r="H379" s="129"/>
    </row>
    <row r="380">
      <c r="H380" s="129"/>
    </row>
    <row r="381">
      <c r="H381" s="129"/>
    </row>
    <row r="382">
      <c r="H382" s="129"/>
    </row>
    <row r="383">
      <c r="H383" s="129"/>
    </row>
    <row r="384">
      <c r="H384" s="129"/>
    </row>
    <row r="385">
      <c r="H385" s="129"/>
    </row>
    <row r="386">
      <c r="H386" s="129"/>
    </row>
    <row r="387">
      <c r="H387" s="129"/>
    </row>
    <row r="388">
      <c r="H388" s="129"/>
    </row>
    <row r="389">
      <c r="H389" s="129"/>
    </row>
    <row r="390">
      <c r="H390" s="129"/>
    </row>
    <row r="391">
      <c r="H391" s="129"/>
    </row>
    <row r="392">
      <c r="H392" s="129"/>
    </row>
    <row r="393">
      <c r="H393" s="129"/>
    </row>
    <row r="394">
      <c r="H394" s="129"/>
    </row>
    <row r="395">
      <c r="H395" s="129"/>
    </row>
    <row r="396">
      <c r="H396" s="129"/>
    </row>
    <row r="397">
      <c r="H397" s="129"/>
    </row>
    <row r="398">
      <c r="H398" s="129"/>
    </row>
    <row r="399">
      <c r="H399" s="129"/>
    </row>
    <row r="400">
      <c r="H400" s="129"/>
    </row>
    <row r="401">
      <c r="H401" s="129"/>
    </row>
    <row r="402">
      <c r="H402" s="129"/>
    </row>
    <row r="403">
      <c r="H403" s="129"/>
    </row>
    <row r="404">
      <c r="H404" s="129"/>
    </row>
    <row r="405">
      <c r="H405" s="129"/>
    </row>
    <row r="406">
      <c r="H406" s="129"/>
    </row>
    <row r="407">
      <c r="H407" s="129"/>
    </row>
    <row r="408">
      <c r="H408" s="129"/>
    </row>
    <row r="409">
      <c r="H409" s="129"/>
    </row>
    <row r="410">
      <c r="H410" s="129"/>
    </row>
    <row r="411">
      <c r="H411" s="129"/>
    </row>
    <row r="412">
      <c r="H412" s="129"/>
    </row>
    <row r="413">
      <c r="H413" s="129"/>
    </row>
    <row r="414">
      <c r="H414" s="129"/>
    </row>
    <row r="415">
      <c r="H415" s="129"/>
    </row>
    <row r="416">
      <c r="H416" s="129"/>
    </row>
    <row r="417">
      <c r="H417" s="129"/>
    </row>
    <row r="418">
      <c r="H418" s="129"/>
    </row>
    <row r="419">
      <c r="H419" s="129"/>
    </row>
    <row r="420">
      <c r="H420" s="129"/>
    </row>
    <row r="421">
      <c r="H421" s="129"/>
    </row>
    <row r="422">
      <c r="H422" s="129"/>
    </row>
    <row r="423">
      <c r="H423" s="129"/>
    </row>
    <row r="424">
      <c r="H424" s="129"/>
    </row>
    <row r="425">
      <c r="H425" s="129"/>
    </row>
    <row r="426">
      <c r="H426" s="129"/>
    </row>
    <row r="427">
      <c r="H427" s="129"/>
    </row>
    <row r="428">
      <c r="H428" s="129"/>
    </row>
    <row r="429">
      <c r="H429" s="129"/>
    </row>
    <row r="430">
      <c r="H430" s="129"/>
    </row>
    <row r="431">
      <c r="H431" s="129"/>
    </row>
    <row r="432">
      <c r="H432" s="129"/>
    </row>
    <row r="433">
      <c r="H433" s="129"/>
    </row>
    <row r="434">
      <c r="H434" s="129"/>
    </row>
    <row r="435">
      <c r="H435" s="129"/>
    </row>
    <row r="436">
      <c r="H436" s="129"/>
    </row>
    <row r="437">
      <c r="H437" s="129"/>
    </row>
    <row r="438">
      <c r="H438" s="129"/>
    </row>
    <row r="439">
      <c r="H439" s="129"/>
    </row>
    <row r="440">
      <c r="H440" s="129"/>
    </row>
    <row r="441">
      <c r="H441" s="129"/>
    </row>
    <row r="442">
      <c r="H442" s="129"/>
    </row>
    <row r="443">
      <c r="H443" s="129"/>
    </row>
    <row r="444">
      <c r="H444" s="129"/>
    </row>
    <row r="445">
      <c r="H445" s="129"/>
    </row>
    <row r="446">
      <c r="H446" s="129"/>
    </row>
    <row r="447">
      <c r="H447" s="129"/>
    </row>
    <row r="448">
      <c r="H448" s="129"/>
    </row>
    <row r="449">
      <c r="H449" s="129"/>
    </row>
    <row r="450">
      <c r="H450" s="129"/>
    </row>
    <row r="451">
      <c r="H451" s="129"/>
    </row>
    <row r="452">
      <c r="H452" s="129"/>
    </row>
    <row r="453">
      <c r="H453" s="129"/>
    </row>
    <row r="454">
      <c r="H454" s="129"/>
    </row>
    <row r="455">
      <c r="H455" s="129"/>
    </row>
    <row r="456">
      <c r="H456" s="129"/>
    </row>
    <row r="457">
      <c r="H457" s="129"/>
    </row>
    <row r="458">
      <c r="H458" s="129"/>
    </row>
    <row r="459">
      <c r="H459" s="129"/>
    </row>
    <row r="460">
      <c r="H460" s="129"/>
    </row>
    <row r="461">
      <c r="H461" s="129"/>
    </row>
    <row r="462">
      <c r="H462" s="129"/>
    </row>
    <row r="463">
      <c r="H463" s="129"/>
    </row>
    <row r="464">
      <c r="H464" s="129"/>
    </row>
    <row r="465">
      <c r="H465" s="129"/>
    </row>
    <row r="466">
      <c r="H466" s="129"/>
    </row>
    <row r="467">
      <c r="H467" s="129"/>
    </row>
    <row r="468">
      <c r="H468" s="129"/>
    </row>
    <row r="469">
      <c r="H469" s="129"/>
    </row>
    <row r="470">
      <c r="H470" s="129"/>
    </row>
    <row r="471">
      <c r="H471" s="129"/>
    </row>
    <row r="472">
      <c r="H472" s="129"/>
    </row>
    <row r="473">
      <c r="H473" s="129"/>
    </row>
    <row r="474">
      <c r="H474" s="129"/>
    </row>
    <row r="475">
      <c r="H475" s="129"/>
    </row>
    <row r="476">
      <c r="H476" s="129"/>
    </row>
    <row r="477">
      <c r="H477" s="129"/>
    </row>
    <row r="478">
      <c r="H478" s="129"/>
    </row>
    <row r="479">
      <c r="H479" s="129"/>
    </row>
    <row r="480">
      <c r="H480" s="129"/>
    </row>
    <row r="481">
      <c r="H481" s="129"/>
    </row>
    <row r="482">
      <c r="H482" s="129"/>
    </row>
    <row r="483">
      <c r="H483" s="129"/>
    </row>
    <row r="484">
      <c r="H484" s="129"/>
    </row>
    <row r="485">
      <c r="H485" s="129"/>
    </row>
    <row r="486">
      <c r="H486" s="129"/>
    </row>
    <row r="487">
      <c r="H487" s="129"/>
    </row>
    <row r="488">
      <c r="H488" s="129"/>
    </row>
    <row r="489">
      <c r="H489" s="129"/>
    </row>
    <row r="490">
      <c r="H490" s="129"/>
    </row>
    <row r="491">
      <c r="H491" s="129"/>
    </row>
    <row r="492">
      <c r="H492" s="129"/>
    </row>
    <row r="493">
      <c r="H493" s="129"/>
    </row>
    <row r="494">
      <c r="H494" s="129"/>
    </row>
    <row r="495">
      <c r="H495" s="129"/>
    </row>
    <row r="496">
      <c r="H496" s="129"/>
    </row>
    <row r="497">
      <c r="H497" s="129"/>
    </row>
    <row r="498">
      <c r="H498" s="129"/>
    </row>
    <row r="499">
      <c r="H499" s="129"/>
    </row>
    <row r="500">
      <c r="H500" s="129"/>
    </row>
    <row r="501">
      <c r="H501" s="129"/>
    </row>
    <row r="502">
      <c r="H502" s="129"/>
    </row>
    <row r="503">
      <c r="H503" s="129"/>
    </row>
    <row r="504">
      <c r="H504" s="129"/>
    </row>
    <row r="505">
      <c r="H505" s="129"/>
    </row>
    <row r="506">
      <c r="H506" s="129"/>
    </row>
    <row r="507">
      <c r="H507" s="129"/>
    </row>
    <row r="508">
      <c r="H508" s="129"/>
    </row>
    <row r="509">
      <c r="H509" s="129"/>
    </row>
    <row r="510">
      <c r="H510" s="129"/>
    </row>
    <row r="511">
      <c r="H511" s="129"/>
    </row>
    <row r="512">
      <c r="H512" s="129"/>
    </row>
    <row r="513">
      <c r="H513" s="129"/>
    </row>
    <row r="514">
      <c r="H514" s="129"/>
    </row>
    <row r="515">
      <c r="H515" s="129"/>
    </row>
    <row r="516">
      <c r="H516" s="129"/>
    </row>
    <row r="517">
      <c r="H517" s="129"/>
    </row>
    <row r="518">
      <c r="H518" s="129"/>
    </row>
    <row r="519">
      <c r="H519" s="129"/>
    </row>
    <row r="520">
      <c r="H520" s="129"/>
    </row>
    <row r="521">
      <c r="H521" s="129"/>
    </row>
    <row r="522">
      <c r="H522" s="129"/>
    </row>
    <row r="523">
      <c r="H523" s="129"/>
    </row>
    <row r="524">
      <c r="H524" s="129"/>
    </row>
    <row r="525">
      <c r="H525" s="129"/>
    </row>
    <row r="526">
      <c r="H526" s="129"/>
    </row>
    <row r="527">
      <c r="H527" s="129"/>
    </row>
    <row r="528">
      <c r="H528" s="129"/>
    </row>
    <row r="529">
      <c r="H529" s="129"/>
    </row>
    <row r="530">
      <c r="H530" s="129"/>
    </row>
    <row r="531">
      <c r="H531" s="129"/>
    </row>
    <row r="532">
      <c r="H532" s="129"/>
    </row>
    <row r="533">
      <c r="H533" s="129"/>
    </row>
    <row r="534">
      <c r="H534" s="129"/>
    </row>
    <row r="535">
      <c r="H535" s="129"/>
    </row>
    <row r="536">
      <c r="H536" s="129"/>
    </row>
    <row r="537">
      <c r="H537" s="129"/>
    </row>
    <row r="538">
      <c r="H538" s="129"/>
    </row>
    <row r="539">
      <c r="H539" s="129"/>
    </row>
    <row r="540">
      <c r="H540" s="129"/>
    </row>
    <row r="541">
      <c r="H541" s="129"/>
    </row>
    <row r="542">
      <c r="H542" s="129"/>
    </row>
    <row r="543">
      <c r="H543" s="129"/>
    </row>
    <row r="544">
      <c r="H544" s="129"/>
    </row>
    <row r="545">
      <c r="H545" s="129"/>
    </row>
    <row r="546">
      <c r="H546" s="129"/>
    </row>
    <row r="547">
      <c r="H547" s="129"/>
    </row>
    <row r="548">
      <c r="H548" s="129"/>
    </row>
    <row r="549">
      <c r="H549" s="129"/>
    </row>
    <row r="550">
      <c r="H550" s="129"/>
    </row>
    <row r="551">
      <c r="H551" s="129"/>
    </row>
    <row r="552">
      <c r="H552" s="129"/>
    </row>
    <row r="553">
      <c r="H553" s="129"/>
    </row>
    <row r="554">
      <c r="H554" s="129"/>
    </row>
    <row r="555">
      <c r="H555" s="129"/>
    </row>
    <row r="556">
      <c r="H556" s="129"/>
    </row>
    <row r="557">
      <c r="H557" s="129"/>
    </row>
    <row r="558">
      <c r="H558" s="129"/>
    </row>
    <row r="559">
      <c r="H559" s="129"/>
    </row>
    <row r="560">
      <c r="H560" s="129"/>
    </row>
    <row r="561">
      <c r="H561" s="129"/>
    </row>
    <row r="562">
      <c r="H562" s="129"/>
    </row>
    <row r="563">
      <c r="H563" s="129"/>
    </row>
    <row r="564">
      <c r="H564" s="129"/>
    </row>
    <row r="565">
      <c r="H565" s="129"/>
    </row>
    <row r="566">
      <c r="H566" s="129"/>
    </row>
    <row r="567">
      <c r="H567" s="129"/>
    </row>
    <row r="568">
      <c r="H568" s="129"/>
    </row>
    <row r="569">
      <c r="H569" s="129"/>
    </row>
    <row r="570">
      <c r="H570" s="129"/>
    </row>
    <row r="571">
      <c r="H571" s="129"/>
    </row>
    <row r="572">
      <c r="H572" s="129"/>
    </row>
    <row r="573">
      <c r="H573" s="129"/>
    </row>
    <row r="574">
      <c r="H574" s="129"/>
    </row>
    <row r="575">
      <c r="H575" s="129"/>
    </row>
    <row r="576">
      <c r="H576" s="129"/>
    </row>
    <row r="577">
      <c r="H577" s="129"/>
    </row>
    <row r="578">
      <c r="H578" s="129"/>
    </row>
    <row r="579">
      <c r="H579" s="129"/>
    </row>
    <row r="580">
      <c r="H580" s="129"/>
    </row>
    <row r="581">
      <c r="H581" s="129"/>
    </row>
    <row r="582">
      <c r="H582" s="129"/>
    </row>
    <row r="583">
      <c r="H583" s="129"/>
    </row>
    <row r="584">
      <c r="H584" s="129"/>
    </row>
    <row r="585">
      <c r="H585" s="129"/>
    </row>
    <row r="586">
      <c r="H586" s="129"/>
    </row>
    <row r="587">
      <c r="H587" s="129"/>
    </row>
    <row r="588">
      <c r="H588" s="129"/>
    </row>
    <row r="589">
      <c r="H589" s="129"/>
    </row>
    <row r="590">
      <c r="H590" s="129"/>
    </row>
    <row r="591">
      <c r="H591" s="129"/>
    </row>
    <row r="592">
      <c r="H592" s="129"/>
    </row>
    <row r="593">
      <c r="H593" s="129"/>
    </row>
    <row r="594">
      <c r="H594" s="129"/>
    </row>
    <row r="595">
      <c r="H595" s="129"/>
    </row>
    <row r="596">
      <c r="H596" s="129"/>
    </row>
    <row r="597">
      <c r="H597" s="129"/>
    </row>
    <row r="598">
      <c r="H598" s="129"/>
    </row>
    <row r="599">
      <c r="H599" s="129"/>
    </row>
    <row r="600">
      <c r="H600" s="129"/>
    </row>
    <row r="601">
      <c r="H601" s="129"/>
    </row>
    <row r="602">
      <c r="H602" s="129"/>
    </row>
    <row r="603">
      <c r="H603" s="129"/>
    </row>
    <row r="604">
      <c r="H604" s="129"/>
    </row>
    <row r="605">
      <c r="H605" s="129"/>
    </row>
    <row r="606">
      <c r="H606" s="129"/>
    </row>
    <row r="607">
      <c r="H607" s="129"/>
    </row>
    <row r="608">
      <c r="H608" s="129"/>
    </row>
    <row r="609">
      <c r="H609" s="129"/>
    </row>
    <row r="610">
      <c r="H610" s="129"/>
    </row>
    <row r="611">
      <c r="H611" s="129"/>
    </row>
    <row r="612">
      <c r="H612" s="129"/>
    </row>
    <row r="613">
      <c r="H613" s="129"/>
    </row>
    <row r="614">
      <c r="H614" s="129"/>
    </row>
    <row r="615">
      <c r="H615" s="129"/>
    </row>
    <row r="616">
      <c r="H616" s="129"/>
    </row>
    <row r="617">
      <c r="H617" s="129"/>
    </row>
    <row r="618">
      <c r="H618" s="129"/>
    </row>
    <row r="619">
      <c r="H619" s="129"/>
    </row>
    <row r="620">
      <c r="H620" s="129"/>
    </row>
    <row r="621">
      <c r="H621" s="129"/>
    </row>
    <row r="622">
      <c r="H622" s="129"/>
    </row>
    <row r="623">
      <c r="H623" s="129"/>
    </row>
    <row r="624">
      <c r="H624" s="129"/>
    </row>
    <row r="625">
      <c r="H625" s="129"/>
    </row>
    <row r="626">
      <c r="H626" s="129"/>
    </row>
    <row r="627">
      <c r="H627" s="129"/>
    </row>
    <row r="628">
      <c r="H628" s="129"/>
    </row>
    <row r="629">
      <c r="H629" s="129"/>
    </row>
    <row r="630">
      <c r="H630" s="129"/>
    </row>
    <row r="631">
      <c r="H631" s="129"/>
    </row>
    <row r="632">
      <c r="H632" s="129"/>
    </row>
    <row r="633">
      <c r="H633" s="129"/>
    </row>
    <row r="634">
      <c r="H634" s="129"/>
    </row>
    <row r="635">
      <c r="H635" s="129"/>
    </row>
    <row r="636">
      <c r="H636" s="129"/>
    </row>
    <row r="637">
      <c r="H637" s="129"/>
    </row>
    <row r="638">
      <c r="H638" s="129"/>
    </row>
    <row r="639">
      <c r="H639" s="129"/>
    </row>
    <row r="640">
      <c r="H640" s="129"/>
    </row>
    <row r="641">
      <c r="H641" s="129"/>
    </row>
    <row r="642">
      <c r="H642" s="129"/>
    </row>
    <row r="643">
      <c r="H643" s="129"/>
    </row>
    <row r="644">
      <c r="H644" s="129"/>
    </row>
    <row r="645">
      <c r="H645" s="129"/>
    </row>
    <row r="646">
      <c r="H646" s="129"/>
    </row>
    <row r="647">
      <c r="H647" s="129"/>
    </row>
    <row r="648">
      <c r="H648" s="129"/>
    </row>
    <row r="649">
      <c r="H649" s="129"/>
    </row>
    <row r="650">
      <c r="H650" s="129"/>
    </row>
    <row r="651">
      <c r="H651" s="129"/>
    </row>
    <row r="652">
      <c r="H652" s="129"/>
    </row>
    <row r="653">
      <c r="H653" s="129"/>
    </row>
    <row r="654">
      <c r="H654" s="129"/>
    </row>
    <row r="655">
      <c r="H655" s="129"/>
    </row>
    <row r="656">
      <c r="H656" s="129"/>
    </row>
    <row r="657">
      <c r="H657" s="129"/>
    </row>
    <row r="658">
      <c r="H658" s="129"/>
    </row>
    <row r="659">
      <c r="H659" s="129"/>
    </row>
    <row r="660">
      <c r="H660" s="129"/>
    </row>
    <row r="661">
      <c r="H661" s="129"/>
    </row>
    <row r="662">
      <c r="H662" s="129"/>
    </row>
    <row r="663">
      <c r="H663" s="129"/>
    </row>
    <row r="664">
      <c r="H664" s="129"/>
    </row>
    <row r="665">
      <c r="H665" s="129"/>
    </row>
    <row r="666">
      <c r="H666" s="129"/>
    </row>
    <row r="667">
      <c r="H667" s="129"/>
    </row>
    <row r="668">
      <c r="H668" s="129"/>
    </row>
    <row r="669">
      <c r="H669" s="129"/>
    </row>
    <row r="670">
      <c r="H670" s="129"/>
    </row>
    <row r="671">
      <c r="H671" s="129"/>
    </row>
    <row r="672">
      <c r="H672" s="129"/>
    </row>
    <row r="673">
      <c r="H673" s="129"/>
    </row>
    <row r="674">
      <c r="H674" s="129"/>
    </row>
    <row r="675">
      <c r="H675" s="129"/>
    </row>
    <row r="676">
      <c r="H676" s="129"/>
    </row>
    <row r="677">
      <c r="H677" s="129"/>
    </row>
    <row r="678">
      <c r="H678" s="129"/>
    </row>
    <row r="679">
      <c r="H679" s="129"/>
    </row>
    <row r="680">
      <c r="H680" s="129"/>
    </row>
    <row r="681">
      <c r="H681" s="129"/>
    </row>
    <row r="682">
      <c r="H682" s="129"/>
    </row>
    <row r="683">
      <c r="H683" s="129"/>
    </row>
    <row r="684">
      <c r="H684" s="129"/>
    </row>
    <row r="685">
      <c r="H685" s="129"/>
    </row>
    <row r="686">
      <c r="H686" s="129"/>
    </row>
    <row r="687">
      <c r="H687" s="129"/>
    </row>
    <row r="688">
      <c r="H688" s="129"/>
    </row>
    <row r="689">
      <c r="H689" s="129"/>
    </row>
    <row r="690">
      <c r="H690" s="129"/>
    </row>
    <row r="691">
      <c r="H691" s="129"/>
    </row>
    <row r="692">
      <c r="H692" s="129"/>
    </row>
    <row r="693">
      <c r="H693" s="129"/>
    </row>
    <row r="694">
      <c r="H694" s="129"/>
    </row>
    <row r="695">
      <c r="H695" s="129"/>
    </row>
    <row r="696">
      <c r="H696" s="129"/>
    </row>
    <row r="697">
      <c r="H697" s="129"/>
    </row>
    <row r="698">
      <c r="H698" s="129"/>
    </row>
    <row r="699">
      <c r="H699" s="129"/>
    </row>
    <row r="700">
      <c r="H700" s="129"/>
    </row>
    <row r="701">
      <c r="H701" s="129"/>
    </row>
    <row r="702">
      <c r="H702" s="129"/>
    </row>
    <row r="703">
      <c r="H703" s="129"/>
    </row>
    <row r="704">
      <c r="H704" s="129"/>
    </row>
    <row r="705">
      <c r="H705" s="129"/>
    </row>
    <row r="706">
      <c r="H706" s="129"/>
    </row>
    <row r="707">
      <c r="H707" s="129"/>
    </row>
    <row r="708">
      <c r="H708" s="129"/>
    </row>
    <row r="709">
      <c r="H709" s="129"/>
    </row>
    <row r="710">
      <c r="H710" s="129"/>
    </row>
    <row r="711">
      <c r="H711" s="129"/>
    </row>
    <row r="712">
      <c r="H712" s="129"/>
    </row>
    <row r="713">
      <c r="H713" s="129"/>
    </row>
    <row r="714">
      <c r="H714" s="129"/>
    </row>
    <row r="715">
      <c r="H715" s="129"/>
    </row>
    <row r="716">
      <c r="H716" s="129"/>
    </row>
    <row r="717">
      <c r="H717" s="129"/>
    </row>
    <row r="718">
      <c r="H718" s="129"/>
    </row>
    <row r="719">
      <c r="H719" s="129"/>
    </row>
    <row r="720">
      <c r="H720" s="129"/>
    </row>
    <row r="721">
      <c r="H721" s="129"/>
    </row>
    <row r="722">
      <c r="H722" s="129"/>
    </row>
    <row r="723">
      <c r="H723" s="129"/>
    </row>
    <row r="724">
      <c r="H724" s="129"/>
    </row>
    <row r="725">
      <c r="H725" s="129"/>
    </row>
    <row r="726">
      <c r="H726" s="129"/>
    </row>
    <row r="727">
      <c r="H727" s="129"/>
    </row>
    <row r="728">
      <c r="H728" s="129"/>
    </row>
    <row r="729">
      <c r="H729" s="129"/>
    </row>
    <row r="730">
      <c r="H730" s="129"/>
    </row>
    <row r="731">
      <c r="H731" s="129"/>
    </row>
    <row r="732">
      <c r="H732" s="129"/>
    </row>
    <row r="733">
      <c r="H733" s="129"/>
    </row>
    <row r="734">
      <c r="H734" s="129"/>
    </row>
    <row r="735">
      <c r="H735" s="129"/>
    </row>
    <row r="736">
      <c r="H736" s="129"/>
    </row>
    <row r="737">
      <c r="H737" s="129"/>
    </row>
    <row r="738">
      <c r="H738" s="129"/>
    </row>
    <row r="739">
      <c r="H739" s="129"/>
    </row>
    <row r="740">
      <c r="H740" s="129"/>
    </row>
    <row r="741">
      <c r="H741" s="129"/>
    </row>
    <row r="742">
      <c r="H742" s="129"/>
    </row>
    <row r="743">
      <c r="H743" s="129"/>
    </row>
    <row r="744">
      <c r="H744" s="129"/>
    </row>
    <row r="745">
      <c r="H745" s="129"/>
    </row>
    <row r="746">
      <c r="H746" s="129"/>
    </row>
    <row r="747">
      <c r="H747" s="129"/>
    </row>
    <row r="748">
      <c r="H748" s="129"/>
    </row>
    <row r="749">
      <c r="H749" s="129"/>
    </row>
    <row r="750">
      <c r="H750" s="129"/>
    </row>
    <row r="751">
      <c r="H751" s="129"/>
    </row>
    <row r="752">
      <c r="H752" s="129"/>
    </row>
    <row r="753">
      <c r="H753" s="129"/>
    </row>
    <row r="754">
      <c r="H754" s="129"/>
    </row>
    <row r="755">
      <c r="H755" s="129"/>
    </row>
    <row r="756">
      <c r="H756" s="129"/>
    </row>
    <row r="757">
      <c r="H757" s="129"/>
    </row>
    <row r="758">
      <c r="H758" s="129"/>
    </row>
    <row r="759">
      <c r="H759" s="129"/>
    </row>
    <row r="760">
      <c r="H760" s="129"/>
    </row>
    <row r="761">
      <c r="H761" s="129"/>
    </row>
    <row r="762">
      <c r="H762" s="129"/>
    </row>
    <row r="763">
      <c r="H763" s="129"/>
    </row>
    <row r="764">
      <c r="H764" s="129"/>
    </row>
    <row r="765">
      <c r="H765" s="129"/>
    </row>
    <row r="766">
      <c r="H766" s="129"/>
    </row>
    <row r="767">
      <c r="H767" s="129"/>
    </row>
    <row r="768">
      <c r="H768" s="129"/>
    </row>
    <row r="769">
      <c r="H769" s="129"/>
    </row>
    <row r="770">
      <c r="H770" s="129"/>
    </row>
    <row r="771">
      <c r="H771" s="129"/>
    </row>
    <row r="772">
      <c r="H772" s="129"/>
    </row>
    <row r="773">
      <c r="H773" s="129"/>
    </row>
    <row r="774">
      <c r="H774" s="129"/>
    </row>
    <row r="775">
      <c r="H775" s="129"/>
    </row>
    <row r="776">
      <c r="H776" s="129"/>
    </row>
    <row r="777">
      <c r="H777" s="129"/>
    </row>
    <row r="778">
      <c r="H778" s="129"/>
    </row>
    <row r="779">
      <c r="H779" s="129"/>
    </row>
    <row r="780">
      <c r="H780" s="129"/>
    </row>
    <row r="781">
      <c r="H781" s="129"/>
    </row>
    <row r="782">
      <c r="H782" s="129"/>
    </row>
    <row r="783">
      <c r="H783" s="129"/>
    </row>
    <row r="784">
      <c r="H784" s="129"/>
    </row>
    <row r="785">
      <c r="H785" s="129"/>
    </row>
    <row r="786">
      <c r="H786" s="129"/>
    </row>
    <row r="787">
      <c r="H787" s="129"/>
    </row>
    <row r="788">
      <c r="H788" s="129"/>
    </row>
    <row r="789">
      <c r="H789" s="129"/>
    </row>
    <row r="790">
      <c r="H790" s="129"/>
    </row>
    <row r="791">
      <c r="H791" s="129"/>
    </row>
    <row r="792">
      <c r="H792" s="129"/>
    </row>
    <row r="793">
      <c r="H793" s="129"/>
    </row>
    <row r="794">
      <c r="H794" s="129"/>
    </row>
    <row r="795">
      <c r="H795" s="129"/>
    </row>
    <row r="796">
      <c r="H796" s="129"/>
    </row>
    <row r="797">
      <c r="H797" s="129"/>
    </row>
    <row r="798">
      <c r="H798" s="129"/>
    </row>
    <row r="799">
      <c r="H799" s="129"/>
    </row>
    <row r="800">
      <c r="H800" s="129"/>
    </row>
    <row r="801">
      <c r="H801" s="129"/>
    </row>
    <row r="802">
      <c r="H802" s="129"/>
    </row>
    <row r="803">
      <c r="H803" s="129"/>
    </row>
    <row r="804">
      <c r="H804" s="129"/>
    </row>
    <row r="805">
      <c r="H805" s="129"/>
    </row>
    <row r="806">
      <c r="H806" s="129"/>
    </row>
    <row r="807">
      <c r="H807" s="129"/>
    </row>
    <row r="808">
      <c r="H808" s="129"/>
    </row>
    <row r="809">
      <c r="H809" s="129"/>
    </row>
    <row r="810">
      <c r="H810" s="129"/>
    </row>
    <row r="811">
      <c r="H811" s="129"/>
    </row>
    <row r="812">
      <c r="H812" s="129"/>
    </row>
    <row r="813">
      <c r="H813" s="129"/>
    </row>
    <row r="814">
      <c r="H814" s="129"/>
    </row>
    <row r="815">
      <c r="H815" s="129"/>
    </row>
    <row r="816">
      <c r="H816" s="129"/>
    </row>
    <row r="817">
      <c r="H817" s="129"/>
    </row>
    <row r="818">
      <c r="H818" s="129"/>
    </row>
    <row r="819">
      <c r="H819" s="129"/>
    </row>
    <row r="820">
      <c r="H820" s="129"/>
    </row>
    <row r="821">
      <c r="H821" s="129"/>
    </row>
    <row r="822">
      <c r="H822" s="129"/>
    </row>
    <row r="823">
      <c r="H823" s="129"/>
    </row>
    <row r="824">
      <c r="H824" s="129"/>
    </row>
    <row r="825">
      <c r="H825" s="129"/>
    </row>
    <row r="826">
      <c r="H826" s="129"/>
    </row>
    <row r="827">
      <c r="H827" s="129"/>
    </row>
    <row r="828">
      <c r="H828" s="129"/>
    </row>
    <row r="829">
      <c r="H829" s="129"/>
    </row>
    <row r="830">
      <c r="H830" s="129"/>
    </row>
    <row r="831">
      <c r="H831" s="129"/>
    </row>
    <row r="832">
      <c r="H832" s="129"/>
    </row>
    <row r="833">
      <c r="H833" s="129"/>
    </row>
    <row r="834">
      <c r="H834" s="129"/>
    </row>
    <row r="835">
      <c r="H835" s="129"/>
    </row>
    <row r="836">
      <c r="H836" s="129"/>
    </row>
    <row r="837">
      <c r="H837" s="129"/>
    </row>
    <row r="838">
      <c r="H838" s="129"/>
    </row>
    <row r="839">
      <c r="H839" s="129"/>
    </row>
    <row r="840">
      <c r="H840" s="129"/>
    </row>
    <row r="841">
      <c r="H841" s="129"/>
    </row>
    <row r="842">
      <c r="H842" s="129"/>
    </row>
    <row r="843">
      <c r="H843" s="129"/>
    </row>
    <row r="844">
      <c r="H844" s="129"/>
    </row>
    <row r="845">
      <c r="H845" s="129"/>
    </row>
    <row r="846">
      <c r="H846" s="129"/>
    </row>
    <row r="847">
      <c r="H847" s="129"/>
    </row>
    <row r="848">
      <c r="H848" s="129"/>
    </row>
    <row r="849">
      <c r="H849" s="129"/>
    </row>
    <row r="850">
      <c r="H850" s="129"/>
    </row>
    <row r="851">
      <c r="H851" s="129"/>
    </row>
    <row r="852">
      <c r="H852" s="129"/>
    </row>
    <row r="853">
      <c r="H853" s="129"/>
    </row>
    <row r="854">
      <c r="H854" s="129"/>
    </row>
    <row r="855">
      <c r="H855" s="129"/>
    </row>
    <row r="856">
      <c r="H856" s="129"/>
    </row>
    <row r="857">
      <c r="H857" s="129"/>
    </row>
    <row r="858">
      <c r="H858" s="129"/>
    </row>
    <row r="859">
      <c r="H859" s="129"/>
    </row>
    <row r="860">
      <c r="H860" s="129"/>
    </row>
    <row r="861">
      <c r="H861" s="129"/>
    </row>
    <row r="862">
      <c r="H862" s="129"/>
    </row>
    <row r="863">
      <c r="H863" s="129"/>
    </row>
    <row r="864">
      <c r="H864" s="129"/>
    </row>
    <row r="865">
      <c r="H865" s="129"/>
    </row>
    <row r="866">
      <c r="H866" s="129"/>
    </row>
    <row r="867">
      <c r="H867" s="129"/>
    </row>
    <row r="868">
      <c r="H868" s="129"/>
    </row>
    <row r="869">
      <c r="H869" s="129"/>
    </row>
    <row r="870">
      <c r="H870" s="129"/>
    </row>
    <row r="871">
      <c r="H871" s="129"/>
    </row>
    <row r="872">
      <c r="H872" s="129"/>
    </row>
    <row r="873">
      <c r="H873" s="129"/>
    </row>
    <row r="874">
      <c r="H874" s="129"/>
    </row>
    <row r="875">
      <c r="H875" s="129"/>
    </row>
    <row r="876">
      <c r="H876" s="129"/>
    </row>
    <row r="877">
      <c r="H877" s="129"/>
    </row>
    <row r="878">
      <c r="H878" s="129"/>
    </row>
    <row r="879">
      <c r="H879" s="129"/>
    </row>
    <row r="880">
      <c r="H880" s="129"/>
    </row>
    <row r="881">
      <c r="H881" s="129"/>
    </row>
    <row r="882">
      <c r="H882" s="129"/>
    </row>
    <row r="883">
      <c r="H883" s="129"/>
    </row>
    <row r="884">
      <c r="H884" s="129"/>
    </row>
    <row r="885">
      <c r="H885" s="129"/>
    </row>
    <row r="886">
      <c r="H886" s="129"/>
    </row>
    <row r="887">
      <c r="H887" s="129"/>
    </row>
    <row r="888">
      <c r="H888" s="129"/>
    </row>
    <row r="889">
      <c r="H889" s="129"/>
    </row>
    <row r="890">
      <c r="H890" s="129"/>
    </row>
    <row r="891">
      <c r="H891" s="129"/>
    </row>
    <row r="892">
      <c r="H892" s="129"/>
    </row>
    <row r="893">
      <c r="H893" s="129"/>
    </row>
    <row r="894">
      <c r="H894" s="129"/>
    </row>
    <row r="895">
      <c r="H895" s="129"/>
    </row>
    <row r="896">
      <c r="H896" s="129"/>
    </row>
    <row r="897">
      <c r="H897" s="129"/>
    </row>
    <row r="898">
      <c r="H898" s="129"/>
    </row>
    <row r="899">
      <c r="H899" s="129"/>
    </row>
    <row r="900">
      <c r="H900" s="129"/>
    </row>
    <row r="901">
      <c r="H901" s="129"/>
    </row>
    <row r="902">
      <c r="H902" s="129"/>
    </row>
    <row r="903">
      <c r="H903" s="129"/>
    </row>
    <row r="904">
      <c r="H904" s="129"/>
    </row>
    <row r="905">
      <c r="H905" s="129"/>
    </row>
    <row r="906">
      <c r="H906" s="129"/>
    </row>
    <row r="907">
      <c r="H907" s="129"/>
    </row>
    <row r="908">
      <c r="H908" s="129"/>
    </row>
    <row r="909">
      <c r="H909" s="129"/>
    </row>
    <row r="910">
      <c r="H910" s="129"/>
    </row>
    <row r="911">
      <c r="H911" s="129"/>
    </row>
    <row r="912">
      <c r="H912" s="129"/>
    </row>
    <row r="913">
      <c r="H913" s="129"/>
    </row>
    <row r="914">
      <c r="H914" s="129"/>
    </row>
    <row r="915">
      <c r="H915" s="129"/>
    </row>
    <row r="916">
      <c r="H916" s="129"/>
    </row>
    <row r="917">
      <c r="H917" s="129"/>
    </row>
    <row r="918">
      <c r="H918" s="129"/>
    </row>
    <row r="919">
      <c r="H919" s="129"/>
    </row>
    <row r="920">
      <c r="H920" s="129"/>
    </row>
    <row r="921">
      <c r="H921" s="129"/>
    </row>
    <row r="922">
      <c r="H922" s="129"/>
    </row>
    <row r="923">
      <c r="H923" s="129"/>
    </row>
    <row r="924">
      <c r="H924" s="129"/>
    </row>
    <row r="925">
      <c r="H925" s="129"/>
    </row>
    <row r="926">
      <c r="H926" s="129"/>
    </row>
    <row r="927">
      <c r="H927" s="129"/>
    </row>
    <row r="928">
      <c r="H928" s="129"/>
    </row>
    <row r="929">
      <c r="H929" s="129"/>
    </row>
    <row r="930">
      <c r="H930" s="129"/>
    </row>
    <row r="931">
      <c r="H931" s="129"/>
    </row>
    <row r="932">
      <c r="H932" s="129"/>
    </row>
    <row r="933">
      <c r="H933" s="129"/>
    </row>
    <row r="934">
      <c r="H934" s="129"/>
    </row>
    <row r="935">
      <c r="H935" s="129"/>
    </row>
    <row r="936">
      <c r="H936" s="129"/>
    </row>
    <row r="937">
      <c r="H937" s="129"/>
    </row>
    <row r="938">
      <c r="H938" s="129"/>
    </row>
    <row r="939">
      <c r="H939" s="129"/>
    </row>
    <row r="940">
      <c r="H940" s="129"/>
    </row>
    <row r="941">
      <c r="H941" s="129"/>
    </row>
    <row r="942">
      <c r="H942" s="129"/>
    </row>
    <row r="943">
      <c r="H943" s="129"/>
    </row>
    <row r="944">
      <c r="H944" s="129"/>
    </row>
    <row r="945">
      <c r="H945" s="129"/>
    </row>
    <row r="946">
      <c r="H946" s="129"/>
    </row>
    <row r="947">
      <c r="H947" s="129"/>
    </row>
    <row r="948">
      <c r="H948" s="129"/>
    </row>
    <row r="949">
      <c r="H949" s="129"/>
    </row>
    <row r="950">
      <c r="H950" s="129"/>
    </row>
    <row r="951">
      <c r="H951" s="129"/>
    </row>
    <row r="952">
      <c r="H952" s="129"/>
    </row>
    <row r="953">
      <c r="H953" s="129"/>
    </row>
    <row r="954">
      <c r="H954" s="129"/>
    </row>
    <row r="955">
      <c r="H955" s="129"/>
    </row>
    <row r="956">
      <c r="H956" s="129"/>
    </row>
    <row r="957">
      <c r="H957" s="129"/>
    </row>
    <row r="958">
      <c r="H958" s="129"/>
    </row>
    <row r="959">
      <c r="H959" s="129"/>
    </row>
    <row r="960">
      <c r="H960" s="129"/>
    </row>
    <row r="961">
      <c r="H961" s="129"/>
    </row>
    <row r="962">
      <c r="H962" s="129"/>
    </row>
    <row r="963">
      <c r="H963" s="129"/>
    </row>
    <row r="964">
      <c r="H964" s="129"/>
    </row>
    <row r="965">
      <c r="H965" s="129"/>
    </row>
    <row r="966">
      <c r="H966" s="129"/>
    </row>
    <row r="967">
      <c r="H967" s="129"/>
    </row>
    <row r="968">
      <c r="H968" s="129"/>
    </row>
    <row r="969">
      <c r="H969" s="129"/>
    </row>
    <row r="970">
      <c r="H970" s="129"/>
    </row>
    <row r="971">
      <c r="H971" s="129"/>
    </row>
    <row r="972">
      <c r="H972" s="129"/>
    </row>
    <row r="973">
      <c r="H973" s="129"/>
    </row>
    <row r="974">
      <c r="H974" s="129"/>
    </row>
    <row r="975">
      <c r="H975" s="129"/>
    </row>
    <row r="976">
      <c r="H976" s="129"/>
    </row>
    <row r="977">
      <c r="H977" s="129"/>
    </row>
    <row r="978">
      <c r="H978" s="129"/>
    </row>
    <row r="979">
      <c r="H979" s="129"/>
    </row>
    <row r="980">
      <c r="H980" s="129"/>
    </row>
    <row r="981">
      <c r="H981" s="129"/>
    </row>
    <row r="982">
      <c r="H982" s="129"/>
    </row>
    <row r="983">
      <c r="H983" s="129"/>
    </row>
    <row r="984">
      <c r="H984" s="129"/>
    </row>
    <row r="985">
      <c r="H985" s="129"/>
    </row>
    <row r="986">
      <c r="H986" s="129"/>
    </row>
    <row r="987">
      <c r="H987" s="129"/>
    </row>
    <row r="988">
      <c r="H988" s="129"/>
    </row>
    <row r="989">
      <c r="H989" s="129"/>
    </row>
    <row r="990">
      <c r="H990" s="129"/>
    </row>
    <row r="991">
      <c r="H991" s="129"/>
    </row>
    <row r="992">
      <c r="H992" s="129"/>
    </row>
    <row r="993">
      <c r="H993" s="129"/>
    </row>
    <row r="994">
      <c r="H994" s="129"/>
    </row>
    <row r="995">
      <c r="H995" s="129"/>
    </row>
    <row r="996">
      <c r="H996" s="129"/>
    </row>
    <row r="997">
      <c r="H997" s="129"/>
    </row>
    <row r="998">
      <c r="H998" s="129"/>
    </row>
    <row r="999">
      <c r="H999" s="129"/>
    </row>
    <row r="1000">
      <c r="H1000" s="129"/>
    </row>
    <row r="1001">
      <c r="H1001" s="129"/>
    </row>
    <row r="1002">
      <c r="H1002" s="129"/>
    </row>
    <row r="1003">
      <c r="H1003" s="129"/>
    </row>
    <row r="1004">
      <c r="H1004" s="129"/>
    </row>
    <row r="1005">
      <c r="H1005" s="129"/>
    </row>
    <row r="1006">
      <c r="H1006" s="129"/>
    </row>
    <row r="1007">
      <c r="H1007" s="129"/>
    </row>
    <row r="1008">
      <c r="H1008" s="129"/>
    </row>
    <row r="1009">
      <c r="H1009" s="129"/>
    </row>
    <row r="1010">
      <c r="H1010" s="129"/>
    </row>
    <row r="1011">
      <c r="H1011" s="129"/>
    </row>
    <row r="1012">
      <c r="H1012" s="129"/>
    </row>
    <row r="1013">
      <c r="H1013" s="129"/>
    </row>
    <row r="1014">
      <c r="H1014" s="129"/>
    </row>
    <row r="1015">
      <c r="H1015" s="129"/>
    </row>
    <row r="1016">
      <c r="H1016" s="129"/>
    </row>
    <row r="1017">
      <c r="H1017" s="129"/>
    </row>
    <row r="1018">
      <c r="H1018" s="129"/>
    </row>
    <row r="1019">
      <c r="H1019" s="129"/>
    </row>
    <row r="1020">
      <c r="H1020" s="129"/>
    </row>
    <row r="1021">
      <c r="H1021" s="129"/>
    </row>
    <row r="1022">
      <c r="H1022" s="129"/>
    </row>
    <row r="1023">
      <c r="H1023" s="129"/>
    </row>
    <row r="1024">
      <c r="H1024" s="129"/>
    </row>
    <row r="1025">
      <c r="H1025" s="129"/>
    </row>
    <row r="1026">
      <c r="H1026" s="129"/>
    </row>
    <row r="1027">
      <c r="H1027" s="129"/>
    </row>
    <row r="1028">
      <c r="H1028" s="129"/>
    </row>
    <row r="1029">
      <c r="H1029" s="129"/>
    </row>
    <row r="1030">
      <c r="H1030" s="129"/>
    </row>
    <row r="1031">
      <c r="H1031" s="129"/>
    </row>
    <row r="1032">
      <c r="H1032" s="129"/>
    </row>
    <row r="1033">
      <c r="H1033" s="129"/>
    </row>
    <row r="1034">
      <c r="H1034" s="129"/>
    </row>
    <row r="1035">
      <c r="H1035" s="129"/>
    </row>
    <row r="1036">
      <c r="H1036" s="129"/>
    </row>
    <row r="1037">
      <c r="H1037" s="129"/>
    </row>
    <row r="1038">
      <c r="H1038" s="129"/>
    </row>
    <row r="1039">
      <c r="H1039" s="129"/>
    </row>
    <row r="1040">
      <c r="H1040" s="129"/>
    </row>
    <row r="1041">
      <c r="H1041" s="129"/>
    </row>
    <row r="1042">
      <c r="H1042" s="129"/>
    </row>
    <row r="1043">
      <c r="H1043" s="129"/>
    </row>
    <row r="1044">
      <c r="H1044" s="129"/>
    </row>
    <row r="1045">
      <c r="H1045" s="129"/>
    </row>
    <row r="1046">
      <c r="H1046" s="129"/>
    </row>
    <row r="1047">
      <c r="H1047" s="129"/>
    </row>
    <row r="1048">
      <c r="H1048" s="129"/>
    </row>
    <row r="1049">
      <c r="H1049" s="129"/>
    </row>
    <row r="1050">
      <c r="H1050" s="129"/>
    </row>
    <row r="1051">
      <c r="H1051" s="129"/>
    </row>
    <row r="1052">
      <c r="H1052" s="129"/>
    </row>
    <row r="1053">
      <c r="H1053" s="129"/>
    </row>
    <row r="1054">
      <c r="H1054" s="129"/>
    </row>
    <row r="1055">
      <c r="H1055" s="129"/>
    </row>
    <row r="1056">
      <c r="H1056" s="129"/>
    </row>
    <row r="1057">
      <c r="H1057" s="129"/>
    </row>
    <row r="1058">
      <c r="H1058" s="129"/>
    </row>
    <row r="1059">
      <c r="H1059" s="129"/>
    </row>
    <row r="1060">
      <c r="H1060" s="129"/>
    </row>
    <row r="1061">
      <c r="H1061" s="129"/>
    </row>
    <row r="1062">
      <c r="H1062" s="129"/>
    </row>
    <row r="1063">
      <c r="H1063" s="129"/>
    </row>
    <row r="1064">
      <c r="H1064" s="129"/>
    </row>
    <row r="1065">
      <c r="H1065" s="129"/>
    </row>
    <row r="1066">
      <c r="H1066" s="129"/>
    </row>
    <row r="1067">
      <c r="H1067" s="129"/>
    </row>
    <row r="1068">
      <c r="H1068" s="129"/>
    </row>
    <row r="1069">
      <c r="H1069" s="129"/>
    </row>
    <row r="1070">
      <c r="H1070" s="129"/>
    </row>
    <row r="1071">
      <c r="H1071" s="129"/>
    </row>
    <row r="1072">
      <c r="H1072" s="129"/>
    </row>
    <row r="1073">
      <c r="H1073" s="129"/>
    </row>
    <row r="1074">
      <c r="H1074" s="129"/>
    </row>
    <row r="1075">
      <c r="H1075" s="129"/>
    </row>
    <row r="1076">
      <c r="H1076" s="129"/>
    </row>
    <row r="1077">
      <c r="H1077" s="129"/>
    </row>
    <row r="1078">
      <c r="H1078" s="129"/>
    </row>
    <row r="1079">
      <c r="H1079" s="129"/>
    </row>
    <row r="1080">
      <c r="H1080" s="129"/>
    </row>
    <row r="1081">
      <c r="H1081" s="129"/>
    </row>
    <row r="1082">
      <c r="H1082" s="129"/>
    </row>
    <row r="1083">
      <c r="H1083" s="129"/>
    </row>
    <row r="1084">
      <c r="H1084" s="129"/>
    </row>
    <row r="1085">
      <c r="H1085" s="129"/>
    </row>
    <row r="1086">
      <c r="H1086" s="129"/>
    </row>
    <row r="1087">
      <c r="H1087" s="129"/>
    </row>
  </sheetData>
  <drawing r:id="rId2"/>
  <legacyDrawing r:id="rId3"/>
</worksheet>
</file>