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4"/>
  <workbookPr defaultThemeVersion="123820"/>
  <mc:AlternateContent xmlns:mc="http://schemas.openxmlformats.org/markup-compatibility/2006">
    <mc:Choice Requires="x15">
      <x15ac:absPath xmlns:x15ac="http://schemas.microsoft.com/office/spreadsheetml/2010/11/ac" url="/Users/lauren/Desktop/"/>
    </mc:Choice>
  </mc:AlternateContent>
  <xr:revisionPtr revIDLastSave="0" documentId="13_ncr:1_{E990E0F4-D88A-1E44-BB5F-E8A3B038085D}" xr6:coauthVersionLast="36" xr6:coauthVersionMax="36" xr10:uidLastSave="{00000000-0000-0000-0000-000000000000}"/>
  <bookViews>
    <workbookView xWindow="8720" yWindow="640" windowWidth="28360" windowHeight="14480" activeTab="4" xr2:uid="{00000000-000D-0000-FFFF-FFFF00000000}"/>
  </bookViews>
  <sheets>
    <sheet name="Combined" sheetId="7" r:id="rId1"/>
    <sheet name="PCI" sheetId="4" r:id="rId2"/>
    <sheet name="Knee" sheetId="5" r:id="rId3"/>
    <sheet name="Hip" sheetId="6" r:id="rId4"/>
    <sheet name="Hip and Knee" sheetId="10" r:id="rId5"/>
    <sheet name="Employment by MSA" sheetId="8" r:id="rId6"/>
    <sheet name="Comprehensive Care for Joint R" sheetId="9" r:id="rId7"/>
  </sheets>
  <definedNames>
    <definedName name="_xlnm._FilterDatabase" localSheetId="0" hidden="1">Combined!$A$2:$S$2</definedName>
    <definedName name="_xlnm._FilterDatabase" localSheetId="6" hidden="1">'Comprehensive Care for Joint R'!$A$1:$D$1</definedName>
    <definedName name="_xlnm._FilterDatabase" localSheetId="5" hidden="1">'Employment by MSA'!$A$5:$J$511</definedName>
    <definedName name="_xlnm._FilterDatabase" localSheetId="3" hidden="1">Hip!$A$1:$E$1</definedName>
    <definedName name="_xlnm._FilterDatabase" localSheetId="2" hidden="1">Knee!$A$1:$E$1</definedName>
    <definedName name="_xlnm._FilterDatabase" localSheetId="1" hidden="1">PCI!$A$1:$E$1</definedName>
    <definedName name="_xlnm.Extract" localSheetId="0">Combined!$A$2</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62" i="10" l="1"/>
  <c r="K43" i="10"/>
  <c r="K57" i="10"/>
  <c r="K50" i="10"/>
  <c r="K41" i="10"/>
  <c r="K38" i="10"/>
  <c r="K47" i="10"/>
  <c r="K33" i="10"/>
  <c r="K23" i="10"/>
  <c r="K20" i="10"/>
  <c r="K14" i="10"/>
  <c r="K12" i="10"/>
  <c r="J4" i="10"/>
  <c r="K6" i="10"/>
  <c r="K3" i="10"/>
  <c r="J65" i="10" l="1"/>
  <c r="J64" i="10"/>
  <c r="J63" i="10"/>
  <c r="J62" i="10"/>
  <c r="J61" i="10"/>
  <c r="J60" i="10"/>
  <c r="J59" i="10"/>
  <c r="J58" i="10"/>
  <c r="J57" i="10"/>
  <c r="J56" i="10"/>
  <c r="J55" i="10"/>
  <c r="J54" i="10"/>
  <c r="J53" i="10"/>
  <c r="J52" i="10"/>
  <c r="J51" i="10"/>
  <c r="J50" i="10"/>
  <c r="J49" i="10"/>
  <c r="J48" i="10"/>
  <c r="J47" i="10"/>
  <c r="J46" i="10"/>
  <c r="J45" i="10"/>
  <c r="J44" i="10"/>
  <c r="J43" i="10"/>
  <c r="J42" i="10"/>
  <c r="J41" i="10"/>
  <c r="J40" i="10"/>
  <c r="J39" i="10"/>
  <c r="J38" i="10"/>
  <c r="J37" i="10"/>
  <c r="J36" i="10"/>
  <c r="J35" i="10"/>
  <c r="J34" i="10"/>
  <c r="J33" i="10"/>
  <c r="J32" i="10"/>
  <c r="J31" i="10"/>
  <c r="J30" i="10"/>
  <c r="J29" i="10"/>
  <c r="J28" i="10"/>
  <c r="J27" i="10"/>
  <c r="J26" i="10"/>
  <c r="J25" i="10"/>
  <c r="J24" i="10"/>
  <c r="J23" i="10"/>
  <c r="J22" i="10"/>
  <c r="J21" i="10"/>
  <c r="J20" i="10"/>
  <c r="J19" i="10"/>
  <c r="J18" i="10"/>
  <c r="J17" i="10"/>
  <c r="J16" i="10"/>
  <c r="J15" i="10"/>
  <c r="J14" i="10"/>
  <c r="J13" i="10"/>
  <c r="J12" i="10"/>
  <c r="J11" i="10"/>
  <c r="J10" i="10"/>
  <c r="J9" i="10"/>
  <c r="J8" i="10"/>
  <c r="J7" i="10"/>
  <c r="J6" i="10"/>
  <c r="J5" i="10"/>
  <c r="J3" i="10"/>
  <c r="J2" i="10"/>
  <c r="R26" i="7" l="1"/>
  <c r="R30" i="7"/>
  <c r="R64" i="7"/>
  <c r="R51" i="7"/>
  <c r="R28" i="7"/>
  <c r="R12" i="7"/>
  <c r="R37" i="7"/>
  <c r="R105" i="7"/>
  <c r="R93" i="7"/>
  <c r="R70" i="7"/>
  <c r="R63" i="7"/>
  <c r="R45" i="7"/>
  <c r="R40" i="7"/>
  <c r="R35" i="7"/>
  <c r="R22" i="7"/>
  <c r="R6" i="7"/>
  <c r="R4" i="7"/>
  <c r="Q90" i="7" l="1"/>
  <c r="Q57" i="7"/>
  <c r="Q74" i="7"/>
  <c r="Q109" i="7"/>
  <c r="Q82" i="7"/>
  <c r="Q65" i="7"/>
  <c r="Q88" i="7"/>
  <c r="Q33" i="7"/>
  <c r="Q73" i="7"/>
  <c r="Q85" i="7"/>
  <c r="Q61" i="7"/>
  <c r="Q84" i="7"/>
  <c r="Q56" i="7"/>
  <c r="Q91" i="7"/>
  <c r="Q31" i="7"/>
  <c r="Q48" i="7"/>
  <c r="Q112" i="7"/>
  <c r="Q92" i="7"/>
  <c r="Q114" i="7"/>
  <c r="Q110" i="7"/>
  <c r="Q89" i="7"/>
  <c r="Q106" i="7"/>
  <c r="Q107" i="7"/>
  <c r="Q96" i="7"/>
  <c r="Q97" i="7"/>
  <c r="Q81" i="7"/>
  <c r="Q104" i="7"/>
  <c r="Q78" i="7"/>
  <c r="Q55" i="7"/>
  <c r="Q64" i="7"/>
  <c r="Q72" i="7"/>
  <c r="Q113" i="7"/>
  <c r="Q80" i="7"/>
  <c r="Q94" i="7"/>
  <c r="Q111" i="7"/>
  <c r="Q19" i="7"/>
  <c r="Q102" i="7"/>
  <c r="Q100" i="7"/>
  <c r="Q103" i="7"/>
  <c r="Q53" i="7"/>
  <c r="Q98" i="7"/>
  <c r="Q59" i="7"/>
  <c r="Q93" i="7"/>
  <c r="Q66" i="7"/>
  <c r="Q101" i="7"/>
  <c r="Q75" i="7"/>
  <c r="Q105" i="7"/>
  <c r="Q77" i="7"/>
  <c r="Q95" i="7"/>
  <c r="Q17" i="7"/>
  <c r="Q87" i="7"/>
  <c r="Q79" i="7"/>
  <c r="Q71" i="7"/>
  <c r="Q76" i="7"/>
  <c r="Q58" i="7"/>
  <c r="Q51" i="7"/>
  <c r="Q63" i="7"/>
  <c r="Q52" i="7"/>
  <c r="Q39" i="7"/>
  <c r="Q27" i="7"/>
  <c r="Q50" i="7"/>
  <c r="Q99" i="7"/>
  <c r="Q23" i="7"/>
  <c r="Q34" i="7"/>
  <c r="Q70" i="7"/>
  <c r="Q10" i="7"/>
  <c r="Q69" i="7"/>
  <c r="Q14" i="7"/>
  <c r="Q37" i="7"/>
  <c r="Q9" i="7"/>
  <c r="Q36" i="7"/>
  <c r="Q47" i="7"/>
  <c r="Q46" i="7"/>
  <c r="Q43" i="7"/>
  <c r="Q24" i="7"/>
  <c r="Q62" i="7"/>
  <c r="Q20" i="7"/>
  <c r="Q28" i="7"/>
  <c r="Q41" i="7"/>
  <c r="Q83" i="7"/>
  <c r="Q29" i="7"/>
  <c r="Q44" i="7"/>
  <c r="Q86" i="7"/>
  <c r="Q60" i="7"/>
  <c r="Q42" i="7"/>
  <c r="Q8" i="7"/>
  <c r="Q12" i="7"/>
  <c r="Q40" i="7"/>
  <c r="Q16" i="7"/>
  <c r="Q25" i="7"/>
  <c r="Q21" i="7"/>
  <c r="Q4" i="7"/>
  <c r="Q6" i="7"/>
  <c r="Q45" i="7"/>
  <c r="Q22" i="7"/>
  <c r="Q35" i="7"/>
  <c r="Q18" i="7"/>
  <c r="Q15" i="7"/>
  <c r="Q26" i="7"/>
  <c r="Q5" i="7"/>
  <c r="Q38" i="7"/>
  <c r="Q3" i="7"/>
  <c r="Q13" i="7"/>
  <c r="Q32" i="7"/>
  <c r="Q30" i="7"/>
  <c r="Q7" i="7"/>
  <c r="Q108" i="7"/>
  <c r="Q49" i="7"/>
  <c r="Q68" i="7"/>
  <c r="Q67" i="7"/>
  <c r="Q54" i="7"/>
  <c r="Q11" i="7"/>
  <c r="B503" i="8" l="1"/>
  <c r="B502" i="8"/>
  <c r="B501" i="8"/>
  <c r="B500" i="8"/>
  <c r="B499" i="8"/>
  <c r="B498" i="8"/>
  <c r="B497" i="8"/>
  <c r="B496" i="8"/>
  <c r="B495" i="8"/>
  <c r="B494" i="8"/>
  <c r="B493" i="8"/>
  <c r="B492" i="8"/>
  <c r="B491" i="8"/>
  <c r="B490" i="8"/>
  <c r="B489" i="8"/>
  <c r="B488" i="8"/>
  <c r="B487" i="8"/>
  <c r="B486" i="8"/>
  <c r="B485" i="8"/>
  <c r="B484" i="8"/>
  <c r="B483" i="8"/>
  <c r="B482" i="8"/>
  <c r="B481" i="8"/>
  <c r="B480" i="8"/>
  <c r="B479" i="8"/>
  <c r="B478" i="8"/>
  <c r="B477" i="8"/>
  <c r="B476" i="8"/>
  <c r="B475" i="8"/>
  <c r="B474" i="8"/>
  <c r="B473" i="8"/>
  <c r="B472" i="8"/>
  <c r="B471" i="8"/>
  <c r="B470" i="8"/>
  <c r="B469" i="8"/>
  <c r="B468" i="8"/>
  <c r="B467" i="8"/>
  <c r="B466" i="8"/>
  <c r="B465" i="8"/>
  <c r="B464" i="8"/>
  <c r="B463" i="8"/>
  <c r="B462" i="8"/>
  <c r="B461" i="8"/>
  <c r="B460" i="8"/>
  <c r="B459" i="8"/>
  <c r="B458" i="8"/>
  <c r="B457" i="8"/>
  <c r="B456" i="8"/>
  <c r="B455" i="8"/>
  <c r="B454" i="8"/>
  <c r="B453" i="8"/>
  <c r="B452" i="8"/>
  <c r="B451" i="8"/>
  <c r="B450" i="8"/>
  <c r="B449" i="8"/>
  <c r="B448" i="8"/>
  <c r="B447" i="8"/>
  <c r="B446" i="8"/>
  <c r="B445" i="8"/>
  <c r="B444" i="8"/>
  <c r="B443" i="8"/>
  <c r="B442" i="8"/>
  <c r="B441" i="8"/>
  <c r="B440" i="8"/>
  <c r="B439" i="8"/>
  <c r="B438" i="8"/>
  <c r="B437" i="8"/>
  <c r="B436" i="8"/>
  <c r="B435" i="8"/>
  <c r="B434" i="8"/>
  <c r="B433" i="8"/>
  <c r="B432" i="8"/>
  <c r="B431" i="8"/>
  <c r="B430" i="8"/>
  <c r="B429" i="8"/>
  <c r="B428" i="8"/>
  <c r="B427" i="8"/>
  <c r="B426" i="8"/>
  <c r="B425" i="8"/>
  <c r="B424" i="8"/>
  <c r="B423" i="8"/>
  <c r="B422" i="8"/>
  <c r="B421" i="8"/>
  <c r="B420" i="8"/>
  <c r="B419" i="8"/>
  <c r="B418" i="8"/>
  <c r="B417" i="8"/>
  <c r="B416" i="8"/>
  <c r="B415" i="8"/>
  <c r="B414" i="8"/>
  <c r="B413" i="8"/>
  <c r="B412" i="8"/>
  <c r="B411" i="8"/>
  <c r="B410" i="8"/>
  <c r="B409" i="8"/>
  <c r="B408" i="8"/>
  <c r="B407" i="8"/>
  <c r="B406" i="8"/>
  <c r="B405" i="8"/>
  <c r="B404" i="8"/>
  <c r="B403" i="8"/>
  <c r="B402" i="8"/>
  <c r="B401" i="8"/>
  <c r="B400" i="8"/>
  <c r="B399" i="8"/>
  <c r="B398" i="8"/>
  <c r="B397" i="8"/>
  <c r="B396" i="8"/>
  <c r="B395" i="8"/>
  <c r="B394" i="8"/>
  <c r="B393" i="8"/>
  <c r="B392" i="8"/>
  <c r="B391" i="8"/>
  <c r="B390" i="8"/>
  <c r="B389" i="8"/>
  <c r="B388" i="8"/>
  <c r="B387" i="8"/>
  <c r="B386" i="8"/>
  <c r="B385" i="8"/>
  <c r="B384" i="8"/>
  <c r="B383" i="8"/>
  <c r="B382" i="8"/>
  <c r="B381" i="8"/>
  <c r="B380" i="8"/>
  <c r="B379" i="8"/>
  <c r="B378" i="8"/>
  <c r="B377" i="8"/>
  <c r="B376" i="8"/>
  <c r="B375" i="8"/>
  <c r="B374" i="8"/>
  <c r="B373" i="8"/>
  <c r="B372" i="8"/>
  <c r="B371" i="8"/>
  <c r="B370" i="8"/>
  <c r="B369" i="8"/>
  <c r="B368" i="8"/>
  <c r="B367" i="8"/>
  <c r="B366" i="8"/>
  <c r="B365" i="8"/>
  <c r="B364" i="8"/>
  <c r="B363" i="8"/>
  <c r="B362" i="8"/>
  <c r="B361" i="8"/>
  <c r="B360" i="8"/>
  <c r="B359" i="8"/>
  <c r="B358" i="8"/>
  <c r="B357" i="8"/>
  <c r="B356" i="8"/>
  <c r="B355" i="8"/>
  <c r="B354" i="8"/>
  <c r="B353" i="8"/>
  <c r="B352" i="8"/>
  <c r="B351" i="8"/>
  <c r="B350" i="8"/>
  <c r="B349" i="8"/>
  <c r="B348" i="8"/>
  <c r="B347" i="8"/>
  <c r="B346" i="8"/>
  <c r="B345" i="8"/>
  <c r="B344" i="8"/>
  <c r="B343" i="8"/>
  <c r="B342" i="8"/>
  <c r="B341" i="8"/>
  <c r="B340" i="8"/>
  <c r="B339" i="8"/>
  <c r="B338" i="8"/>
  <c r="B337" i="8"/>
  <c r="B336" i="8"/>
  <c r="B335" i="8"/>
  <c r="B334" i="8"/>
  <c r="B333" i="8"/>
  <c r="B332" i="8"/>
  <c r="B331" i="8"/>
  <c r="B330" i="8"/>
  <c r="B329" i="8"/>
  <c r="B328" i="8"/>
  <c r="B327" i="8"/>
  <c r="B326" i="8"/>
  <c r="B325" i="8"/>
  <c r="B324" i="8"/>
  <c r="B323" i="8"/>
  <c r="B322" i="8"/>
  <c r="B321" i="8"/>
  <c r="B320" i="8"/>
  <c r="B319" i="8"/>
  <c r="B318" i="8"/>
  <c r="B317" i="8"/>
  <c r="B316" i="8"/>
  <c r="B315" i="8"/>
  <c r="B314" i="8"/>
  <c r="B313" i="8"/>
  <c r="B312" i="8"/>
  <c r="B311" i="8"/>
  <c r="B310" i="8"/>
  <c r="B309" i="8"/>
  <c r="B308" i="8"/>
  <c r="B307" i="8"/>
  <c r="B306" i="8"/>
  <c r="B305" i="8"/>
  <c r="B304" i="8"/>
  <c r="B303" i="8"/>
  <c r="B302" i="8"/>
  <c r="B301" i="8"/>
  <c r="B300" i="8"/>
  <c r="B299" i="8"/>
  <c r="B298" i="8"/>
  <c r="B297" i="8"/>
  <c r="B296" i="8"/>
  <c r="B295" i="8"/>
  <c r="B294" i="8"/>
  <c r="B293" i="8"/>
  <c r="B292" i="8"/>
  <c r="B291" i="8"/>
  <c r="B290" i="8"/>
  <c r="B289" i="8"/>
  <c r="B288" i="8"/>
  <c r="B287" i="8"/>
  <c r="B286" i="8"/>
  <c r="B285" i="8"/>
  <c r="B284" i="8"/>
  <c r="B283" i="8"/>
  <c r="B282" i="8"/>
  <c r="B281" i="8"/>
  <c r="B280" i="8"/>
  <c r="B279" i="8"/>
  <c r="B278" i="8"/>
  <c r="B277" i="8"/>
  <c r="B276" i="8"/>
  <c r="B275" i="8"/>
  <c r="B274" i="8"/>
  <c r="B273" i="8"/>
  <c r="B272" i="8"/>
  <c r="B271" i="8"/>
  <c r="B270" i="8"/>
  <c r="B269" i="8"/>
  <c r="B268" i="8"/>
  <c r="B267" i="8"/>
  <c r="B266" i="8"/>
  <c r="B265" i="8"/>
  <c r="B264" i="8"/>
  <c r="B263" i="8"/>
  <c r="B262" i="8"/>
  <c r="B261" i="8"/>
  <c r="B260" i="8"/>
  <c r="B259" i="8"/>
  <c r="B258" i="8"/>
  <c r="B257" i="8"/>
  <c r="B256" i="8"/>
  <c r="B255" i="8"/>
  <c r="B254" i="8"/>
  <c r="B253" i="8"/>
  <c r="B252" i="8"/>
  <c r="B251" i="8"/>
  <c r="B250" i="8"/>
  <c r="B249" i="8"/>
  <c r="B248" i="8"/>
  <c r="B247" i="8"/>
  <c r="B246" i="8"/>
  <c r="B245" i="8"/>
  <c r="B244" i="8"/>
  <c r="B243" i="8"/>
  <c r="B242" i="8"/>
  <c r="B241" i="8"/>
  <c r="B240" i="8"/>
  <c r="B239" i="8"/>
  <c r="B238" i="8"/>
  <c r="B237" i="8"/>
  <c r="B236" i="8"/>
  <c r="B235" i="8"/>
  <c r="B234" i="8"/>
  <c r="B233" i="8"/>
  <c r="B232" i="8"/>
  <c r="B231" i="8"/>
  <c r="B230" i="8"/>
  <c r="B229" i="8"/>
  <c r="B228" i="8"/>
  <c r="B227" i="8"/>
  <c r="B226" i="8"/>
  <c r="B225" i="8"/>
  <c r="B224" i="8"/>
  <c r="B223" i="8"/>
  <c r="B222" i="8"/>
  <c r="B221" i="8"/>
  <c r="B220" i="8"/>
  <c r="B219" i="8"/>
  <c r="B218" i="8"/>
  <c r="B217" i="8"/>
  <c r="B216" i="8"/>
  <c r="B215" i="8"/>
  <c r="B214" i="8"/>
  <c r="B213" i="8"/>
  <c r="B212" i="8"/>
  <c r="B211" i="8"/>
  <c r="B210" i="8"/>
  <c r="B209" i="8"/>
  <c r="B208" i="8"/>
  <c r="B207" i="8"/>
  <c r="B206" i="8"/>
  <c r="B205" i="8"/>
  <c r="B204" i="8"/>
  <c r="B203" i="8"/>
  <c r="B202" i="8"/>
  <c r="B201" i="8"/>
  <c r="B200" i="8"/>
  <c r="B199" i="8"/>
  <c r="B198" i="8"/>
  <c r="B197" i="8"/>
  <c r="B196" i="8"/>
  <c r="B195" i="8"/>
  <c r="B194" i="8"/>
  <c r="B193" i="8"/>
  <c r="B192" i="8"/>
  <c r="B191" i="8"/>
  <c r="B190" i="8"/>
  <c r="B189" i="8"/>
  <c r="B188" i="8"/>
  <c r="B187" i="8"/>
  <c r="B186" i="8"/>
  <c r="B185" i="8"/>
  <c r="B184" i="8"/>
  <c r="B183" i="8"/>
  <c r="B182" i="8"/>
  <c r="B181" i="8"/>
  <c r="B180" i="8"/>
  <c r="B179" i="8"/>
  <c r="B178" i="8"/>
  <c r="B177" i="8"/>
  <c r="B176" i="8"/>
  <c r="B175" i="8"/>
  <c r="B174" i="8"/>
  <c r="B173" i="8"/>
  <c r="B172" i="8"/>
  <c r="B171" i="8"/>
  <c r="B170" i="8"/>
  <c r="B169" i="8"/>
  <c r="B168" i="8"/>
  <c r="B167" i="8"/>
  <c r="B166" i="8"/>
  <c r="B165" i="8"/>
  <c r="B164" i="8"/>
  <c r="B163" i="8"/>
  <c r="B162" i="8"/>
  <c r="B161" i="8"/>
  <c r="B160" i="8"/>
  <c r="B159" i="8"/>
  <c r="B158" i="8"/>
  <c r="B157" i="8"/>
  <c r="B156"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L57" i="7"/>
  <c r="J57" i="7"/>
  <c r="H57" i="7"/>
  <c r="F57" i="7"/>
  <c r="D57" i="7"/>
  <c r="B57" i="7"/>
  <c r="L34" i="7"/>
  <c r="J34" i="7"/>
  <c r="H34" i="7"/>
  <c r="F34" i="7"/>
  <c r="D34" i="7"/>
  <c r="B34" i="7"/>
  <c r="L66" i="7"/>
  <c r="J66" i="7"/>
  <c r="H66" i="7"/>
  <c r="F66" i="7"/>
  <c r="D66" i="7"/>
  <c r="B66" i="7"/>
  <c r="L56" i="7"/>
  <c r="J56" i="7"/>
  <c r="H56" i="7"/>
  <c r="F56" i="7"/>
  <c r="D56" i="7"/>
  <c r="B56" i="7"/>
  <c r="L67" i="7"/>
  <c r="J67" i="7"/>
  <c r="H67" i="7"/>
  <c r="F67" i="7"/>
  <c r="D67" i="7"/>
  <c r="B67" i="7"/>
  <c r="L33" i="7"/>
  <c r="J33" i="7"/>
  <c r="H33" i="7"/>
  <c r="F33" i="7"/>
  <c r="D33" i="7"/>
  <c r="B33" i="7"/>
  <c r="L40" i="7"/>
  <c r="J40" i="7"/>
  <c r="H40" i="7"/>
  <c r="F40" i="7"/>
  <c r="D40" i="7"/>
  <c r="B40" i="7"/>
  <c r="L12" i="7"/>
  <c r="J12" i="7"/>
  <c r="H12" i="7"/>
  <c r="F12" i="7"/>
  <c r="D12" i="7"/>
  <c r="B12" i="7"/>
  <c r="L28" i="7"/>
  <c r="J28" i="7"/>
  <c r="H28" i="7"/>
  <c r="F28" i="7"/>
  <c r="D28" i="7"/>
  <c r="B28" i="7"/>
  <c r="L65" i="7"/>
  <c r="J65" i="7"/>
  <c r="H65" i="7"/>
  <c r="F65" i="7"/>
  <c r="D65" i="7"/>
  <c r="B65" i="7"/>
  <c r="L27" i="7"/>
  <c r="J27" i="7"/>
  <c r="H27" i="7"/>
  <c r="F27" i="7"/>
  <c r="D27" i="7"/>
  <c r="B27" i="7"/>
  <c r="L68" i="7"/>
  <c r="J68" i="7"/>
  <c r="H68" i="7"/>
  <c r="F68" i="7"/>
  <c r="D68" i="7"/>
  <c r="B68" i="7"/>
  <c r="L23" i="7"/>
  <c r="J23" i="7"/>
  <c r="H23" i="7"/>
  <c r="F23" i="7"/>
  <c r="D23" i="7"/>
  <c r="B23" i="7"/>
  <c r="L37" i="7"/>
  <c r="J37" i="7"/>
  <c r="H37" i="7"/>
  <c r="F37" i="7"/>
  <c r="D37" i="7"/>
  <c r="B37" i="7"/>
  <c r="L110" i="7"/>
  <c r="J110" i="7"/>
  <c r="H110" i="7"/>
  <c r="F110" i="7"/>
  <c r="D110" i="7"/>
  <c r="B110" i="7"/>
  <c r="L5" i="7"/>
  <c r="J5" i="7"/>
  <c r="H5" i="7"/>
  <c r="F5" i="7"/>
  <c r="D5" i="7"/>
  <c r="B5" i="7"/>
  <c r="L3" i="7"/>
  <c r="J3" i="7"/>
  <c r="H3" i="7"/>
  <c r="F3" i="7"/>
  <c r="D3" i="7"/>
  <c r="B3" i="7"/>
  <c r="L9" i="7"/>
  <c r="J9" i="7"/>
  <c r="H9" i="7"/>
  <c r="F9" i="7"/>
  <c r="D9" i="7"/>
  <c r="B9" i="7"/>
  <c r="L10" i="7"/>
  <c r="J10" i="7"/>
  <c r="H10" i="7"/>
  <c r="F10" i="7"/>
  <c r="D10" i="7"/>
  <c r="B10" i="7"/>
  <c r="L52" i="7"/>
  <c r="J52" i="7"/>
  <c r="H52" i="7"/>
  <c r="F52" i="7"/>
  <c r="D52" i="7"/>
  <c r="B52" i="7"/>
  <c r="L101" i="7"/>
  <c r="J101" i="7"/>
  <c r="H101" i="7"/>
  <c r="F101" i="7"/>
  <c r="D101" i="7"/>
  <c r="B101" i="7"/>
  <c r="L85" i="7"/>
  <c r="J85" i="7"/>
  <c r="H85" i="7"/>
  <c r="F85" i="7"/>
  <c r="D85" i="7"/>
  <c r="B85" i="7"/>
  <c r="L19" i="7"/>
  <c r="J19" i="7"/>
  <c r="H19" i="7"/>
  <c r="F19" i="7"/>
  <c r="D19" i="7"/>
  <c r="B19" i="7"/>
  <c r="L76" i="7"/>
  <c r="J76" i="7"/>
  <c r="H76" i="7"/>
  <c r="F76" i="7"/>
  <c r="D76" i="7"/>
  <c r="B76" i="7"/>
  <c r="L83" i="7"/>
  <c r="J83" i="7"/>
  <c r="H83" i="7"/>
  <c r="F83" i="7"/>
  <c r="D83" i="7"/>
  <c r="B83" i="7"/>
  <c r="L15" i="7"/>
  <c r="J15" i="7"/>
  <c r="H15" i="7"/>
  <c r="F15" i="7"/>
  <c r="D15" i="7"/>
  <c r="B15" i="7"/>
  <c r="L93" i="7"/>
  <c r="J93" i="7"/>
  <c r="H93" i="7"/>
  <c r="F93" i="7"/>
  <c r="D93" i="7"/>
  <c r="B93" i="7"/>
  <c r="L53" i="7"/>
  <c r="J53" i="7"/>
  <c r="H53" i="7"/>
  <c r="F53" i="7"/>
  <c r="D53" i="7"/>
  <c r="B53" i="7"/>
  <c r="L77" i="7"/>
  <c r="J77" i="7"/>
  <c r="H77" i="7"/>
  <c r="F77" i="7"/>
  <c r="D77" i="7"/>
  <c r="B77" i="7"/>
  <c r="L39" i="7"/>
  <c r="J39" i="7"/>
  <c r="H39" i="7"/>
  <c r="F39" i="7"/>
  <c r="D39" i="7"/>
  <c r="B39" i="7"/>
  <c r="L80" i="7"/>
  <c r="J80" i="7"/>
  <c r="H80" i="7"/>
  <c r="F80" i="7"/>
  <c r="D80" i="7"/>
  <c r="B80" i="7"/>
  <c r="L105" i="7"/>
  <c r="J105" i="7"/>
  <c r="H105" i="7"/>
  <c r="F105" i="7"/>
  <c r="D105" i="7"/>
  <c r="B105" i="7"/>
  <c r="L47" i="7"/>
  <c r="J47" i="7"/>
  <c r="H47" i="7"/>
  <c r="F47" i="7"/>
  <c r="D47" i="7"/>
  <c r="B47" i="7"/>
  <c r="L43" i="7"/>
  <c r="J43" i="7"/>
  <c r="H43" i="7"/>
  <c r="F43" i="7"/>
  <c r="D43" i="7"/>
  <c r="B43" i="7"/>
  <c r="L62" i="7"/>
  <c r="J62" i="7"/>
  <c r="H62" i="7"/>
  <c r="F62" i="7"/>
  <c r="D62" i="7"/>
  <c r="B62" i="7"/>
  <c r="L102" i="7"/>
  <c r="J102" i="7"/>
  <c r="H102" i="7"/>
  <c r="F102" i="7"/>
  <c r="D102" i="7"/>
  <c r="B102" i="7"/>
  <c r="L109" i="7"/>
  <c r="J109" i="7"/>
  <c r="H109" i="7"/>
  <c r="F109" i="7"/>
  <c r="D109" i="7"/>
  <c r="B109" i="7"/>
  <c r="L70" i="7"/>
  <c r="J70" i="7"/>
  <c r="H70" i="7"/>
  <c r="F70" i="7"/>
  <c r="D70" i="7"/>
  <c r="B70" i="7"/>
  <c r="L63" i="7"/>
  <c r="J63" i="7"/>
  <c r="H63" i="7"/>
  <c r="F63" i="7"/>
  <c r="D63" i="7"/>
  <c r="B63" i="7"/>
  <c r="L20" i="7"/>
  <c r="J20" i="7"/>
  <c r="H20" i="7"/>
  <c r="F20" i="7"/>
  <c r="D20" i="7"/>
  <c r="B20" i="7"/>
  <c r="L7" i="7"/>
  <c r="J7" i="7"/>
  <c r="H7" i="7"/>
  <c r="F7" i="7"/>
  <c r="D7" i="7"/>
  <c r="B7" i="7"/>
  <c r="L79" i="7"/>
  <c r="J79" i="7"/>
  <c r="H79" i="7"/>
  <c r="F79" i="7"/>
  <c r="D79" i="7"/>
  <c r="B79" i="7"/>
  <c r="L74" i="7"/>
  <c r="J74" i="7"/>
  <c r="H74" i="7"/>
  <c r="F74" i="7"/>
  <c r="D74" i="7"/>
  <c r="B74" i="7"/>
  <c r="L59" i="7"/>
  <c r="J59" i="7"/>
  <c r="H59" i="7"/>
  <c r="F59" i="7"/>
  <c r="D59" i="7"/>
  <c r="B59" i="7"/>
  <c r="L11" i="7"/>
  <c r="J11" i="7"/>
  <c r="H11" i="7"/>
  <c r="F11" i="7"/>
  <c r="D11" i="7"/>
  <c r="B11" i="7"/>
  <c r="L69" i="7"/>
  <c r="J69" i="7"/>
  <c r="H69" i="7"/>
  <c r="F69" i="7"/>
  <c r="D69" i="7"/>
  <c r="B69" i="7"/>
  <c r="L17" i="7"/>
  <c r="J17" i="7"/>
  <c r="H17" i="7"/>
  <c r="F17" i="7"/>
  <c r="D17" i="7"/>
  <c r="B17" i="7"/>
  <c r="L48" i="7"/>
  <c r="J48" i="7"/>
  <c r="H48" i="7"/>
  <c r="F48" i="7"/>
  <c r="D48" i="7"/>
  <c r="B48" i="7"/>
  <c r="L82" i="7"/>
  <c r="J82" i="7"/>
  <c r="H82" i="7"/>
  <c r="F82" i="7"/>
  <c r="D82" i="7"/>
  <c r="B82" i="7"/>
  <c r="L44" i="7"/>
  <c r="J44" i="7"/>
  <c r="H44" i="7"/>
  <c r="F44" i="7"/>
  <c r="D44" i="7"/>
  <c r="B44" i="7"/>
  <c r="L81" i="7"/>
  <c r="J81" i="7"/>
  <c r="H81" i="7"/>
  <c r="F81" i="7"/>
  <c r="D81" i="7"/>
  <c r="B81" i="7"/>
  <c r="L25" i="7"/>
  <c r="J25" i="7"/>
  <c r="H25" i="7"/>
  <c r="F25" i="7"/>
  <c r="D25" i="7"/>
  <c r="B25" i="7"/>
  <c r="L51" i="7"/>
  <c r="J51" i="7"/>
  <c r="H51" i="7"/>
  <c r="F51" i="7"/>
  <c r="D51" i="7"/>
  <c r="B51" i="7"/>
  <c r="O21" i="7"/>
  <c r="R21" i="7" s="1"/>
  <c r="L21" i="7"/>
  <c r="J21" i="7"/>
  <c r="H21" i="7"/>
  <c r="F21" i="7"/>
  <c r="D21" i="7"/>
  <c r="B21" i="7"/>
  <c r="L111" i="7"/>
  <c r="J111" i="7"/>
  <c r="H111" i="7"/>
  <c r="F111" i="7"/>
  <c r="D111" i="7"/>
  <c r="B111" i="7"/>
  <c r="L26" i="7"/>
  <c r="J26" i="7"/>
  <c r="H26" i="7"/>
  <c r="F26" i="7"/>
  <c r="D26" i="7"/>
  <c r="B26" i="7"/>
  <c r="L108" i="7"/>
  <c r="J108" i="7"/>
  <c r="H108" i="7"/>
  <c r="F108" i="7"/>
  <c r="D108" i="7"/>
  <c r="B108" i="7"/>
  <c r="O90" i="7"/>
  <c r="R90" i="7" s="1"/>
  <c r="L90" i="7"/>
  <c r="J90" i="7"/>
  <c r="H90" i="7"/>
  <c r="F90" i="7"/>
  <c r="D90" i="7"/>
  <c r="B90" i="7"/>
  <c r="L60" i="7"/>
  <c r="J60" i="7"/>
  <c r="H60" i="7"/>
  <c r="F60" i="7"/>
  <c r="D60" i="7"/>
  <c r="B60" i="7"/>
  <c r="L92" i="7"/>
  <c r="J92" i="7"/>
  <c r="H92" i="7"/>
  <c r="F92" i="7"/>
  <c r="D92" i="7"/>
  <c r="B92" i="7"/>
  <c r="O71" i="7"/>
  <c r="R71" i="7" s="1"/>
  <c r="L71" i="7"/>
  <c r="J71" i="7"/>
  <c r="H71" i="7"/>
  <c r="F71" i="7"/>
  <c r="D71" i="7"/>
  <c r="B71" i="7"/>
  <c r="O75" i="7"/>
  <c r="R75" i="7" s="1"/>
  <c r="L75" i="7"/>
  <c r="J75" i="7"/>
  <c r="H75" i="7"/>
  <c r="F75" i="7"/>
  <c r="D75" i="7"/>
  <c r="B75" i="7"/>
  <c r="O99" i="7"/>
  <c r="R99" i="7" s="1"/>
  <c r="L99" i="7"/>
  <c r="J99" i="7"/>
  <c r="H99" i="7"/>
  <c r="F99" i="7"/>
  <c r="D99" i="7"/>
  <c r="B99" i="7"/>
  <c r="O97" i="7"/>
  <c r="R97" i="7" s="1"/>
  <c r="L97" i="7"/>
  <c r="J97" i="7"/>
  <c r="H97" i="7"/>
  <c r="F97" i="7"/>
  <c r="D97" i="7"/>
  <c r="B97" i="7"/>
  <c r="L46" i="7"/>
  <c r="J46" i="7"/>
  <c r="H46" i="7"/>
  <c r="F46" i="7"/>
  <c r="D46" i="7"/>
  <c r="B46" i="7"/>
  <c r="O72" i="7"/>
  <c r="R72" i="7" s="1"/>
  <c r="L72" i="7"/>
  <c r="J72" i="7"/>
  <c r="H72" i="7"/>
  <c r="F72" i="7"/>
  <c r="D72" i="7"/>
  <c r="B72" i="7"/>
  <c r="O100" i="7"/>
  <c r="R100" i="7" s="1"/>
  <c r="L100" i="7"/>
  <c r="J100" i="7"/>
  <c r="H100" i="7"/>
  <c r="F100" i="7"/>
  <c r="D100" i="7"/>
  <c r="B100" i="7"/>
  <c r="O73" i="7"/>
  <c r="R73" i="7" s="1"/>
  <c r="L73" i="7"/>
  <c r="J73" i="7"/>
  <c r="H73" i="7"/>
  <c r="F73" i="7"/>
  <c r="D73" i="7"/>
  <c r="B73" i="7"/>
  <c r="O36" i="7"/>
  <c r="R36" i="7" s="1"/>
  <c r="L36" i="7"/>
  <c r="J36" i="7"/>
  <c r="H36" i="7"/>
  <c r="F36" i="7"/>
  <c r="D36" i="7"/>
  <c r="B36" i="7"/>
  <c r="O88" i="7"/>
  <c r="R88" i="7" s="1"/>
  <c r="L88" i="7"/>
  <c r="J88" i="7"/>
  <c r="H88" i="7"/>
  <c r="F88" i="7"/>
  <c r="D88" i="7"/>
  <c r="B88" i="7"/>
  <c r="L49" i="7"/>
  <c r="J49" i="7"/>
  <c r="H49" i="7"/>
  <c r="F49" i="7"/>
  <c r="D49" i="7"/>
  <c r="B49" i="7"/>
  <c r="O13" i="7"/>
  <c r="R13" i="7" s="1"/>
  <c r="L13" i="7"/>
  <c r="J13" i="7"/>
  <c r="H13" i="7"/>
  <c r="F13" i="7"/>
  <c r="D13" i="7"/>
  <c r="B13" i="7"/>
  <c r="O55" i="7"/>
  <c r="R55" i="7" s="1"/>
  <c r="L55" i="7"/>
  <c r="J55" i="7"/>
  <c r="H55" i="7"/>
  <c r="F55" i="7"/>
  <c r="D55" i="7"/>
  <c r="B55" i="7"/>
  <c r="O95" i="7"/>
  <c r="R95" i="7" s="1"/>
  <c r="L95" i="7"/>
  <c r="J95" i="7"/>
  <c r="H95" i="7"/>
  <c r="F95" i="7"/>
  <c r="D95" i="7"/>
  <c r="B95" i="7"/>
  <c r="O106" i="7"/>
  <c r="R106" i="7" s="1"/>
  <c r="L106" i="7"/>
  <c r="J106" i="7"/>
  <c r="H106" i="7"/>
  <c r="F106" i="7"/>
  <c r="D106" i="7"/>
  <c r="B106" i="7"/>
  <c r="O18" i="7"/>
  <c r="R18" i="7" s="1"/>
  <c r="L18" i="7"/>
  <c r="J18" i="7"/>
  <c r="H18" i="7"/>
  <c r="F18" i="7"/>
  <c r="D18" i="7"/>
  <c r="B18" i="7"/>
  <c r="L35" i="7"/>
  <c r="J35" i="7"/>
  <c r="H35" i="7"/>
  <c r="F35" i="7"/>
  <c r="D35" i="7"/>
  <c r="B35" i="7"/>
  <c r="O29" i="7"/>
  <c r="R29" i="7" s="1"/>
  <c r="L29" i="7"/>
  <c r="J29" i="7"/>
  <c r="H29" i="7"/>
  <c r="F29" i="7"/>
  <c r="D29" i="7"/>
  <c r="B29" i="7"/>
  <c r="O91" i="7"/>
  <c r="R91" i="7" s="1"/>
  <c r="L91" i="7"/>
  <c r="J91" i="7"/>
  <c r="H91" i="7"/>
  <c r="F91" i="7"/>
  <c r="D91" i="7"/>
  <c r="B91" i="7"/>
  <c r="O104" i="7"/>
  <c r="R104" i="7" s="1"/>
  <c r="L104" i="7"/>
  <c r="J104" i="7"/>
  <c r="H104" i="7"/>
  <c r="F104" i="7"/>
  <c r="D104" i="7"/>
  <c r="B104" i="7"/>
  <c r="O41" i="7"/>
  <c r="R41" i="7" s="1"/>
  <c r="L41" i="7"/>
  <c r="J41" i="7"/>
  <c r="H41" i="7"/>
  <c r="F41" i="7"/>
  <c r="D41" i="7"/>
  <c r="B41" i="7"/>
  <c r="L22" i="7"/>
  <c r="J22" i="7"/>
  <c r="H22" i="7"/>
  <c r="F22" i="7"/>
  <c r="D22" i="7"/>
  <c r="B22" i="7"/>
  <c r="O50" i="7"/>
  <c r="R50" i="7" s="1"/>
  <c r="L50" i="7"/>
  <c r="J50" i="7"/>
  <c r="H50" i="7"/>
  <c r="F50" i="7"/>
  <c r="D50" i="7"/>
  <c r="B50" i="7"/>
  <c r="L64" i="7"/>
  <c r="J64" i="7"/>
  <c r="H64" i="7"/>
  <c r="F64" i="7"/>
  <c r="D64" i="7"/>
  <c r="B64" i="7"/>
  <c r="L45" i="7"/>
  <c r="J45" i="7"/>
  <c r="H45" i="7"/>
  <c r="F45" i="7"/>
  <c r="D45" i="7"/>
  <c r="B45" i="7"/>
  <c r="O112" i="7"/>
  <c r="R112" i="7" s="1"/>
  <c r="L112" i="7"/>
  <c r="J112" i="7"/>
  <c r="H112" i="7"/>
  <c r="F112" i="7"/>
  <c r="D112" i="7"/>
  <c r="B112" i="7"/>
  <c r="O38" i="7"/>
  <c r="R38" i="7" s="1"/>
  <c r="L38" i="7"/>
  <c r="J38" i="7"/>
  <c r="H38" i="7"/>
  <c r="F38" i="7"/>
  <c r="D38" i="7"/>
  <c r="B38" i="7"/>
  <c r="L54" i="7"/>
  <c r="J54" i="7"/>
  <c r="H54" i="7"/>
  <c r="F54" i="7"/>
  <c r="D54" i="7"/>
  <c r="B54" i="7"/>
  <c r="O78" i="7"/>
  <c r="R78" i="7" s="1"/>
  <c r="L78" i="7"/>
  <c r="J78" i="7"/>
  <c r="H78" i="7"/>
  <c r="F78" i="7"/>
  <c r="D78" i="7"/>
  <c r="B78" i="7"/>
  <c r="O58" i="7"/>
  <c r="R58" i="7" s="1"/>
  <c r="L58" i="7"/>
  <c r="J58" i="7"/>
  <c r="H58" i="7"/>
  <c r="F58" i="7"/>
  <c r="D58" i="7"/>
  <c r="B58" i="7"/>
  <c r="O61" i="7"/>
  <c r="R61" i="7" s="1"/>
  <c r="L61" i="7"/>
  <c r="J61" i="7"/>
  <c r="H61" i="7"/>
  <c r="F61" i="7"/>
  <c r="D61" i="7"/>
  <c r="B61" i="7"/>
  <c r="O42" i="7"/>
  <c r="R42" i="7" s="1"/>
  <c r="L42" i="7"/>
  <c r="J42" i="7"/>
  <c r="H42" i="7"/>
  <c r="F42" i="7"/>
  <c r="D42" i="7"/>
  <c r="B42" i="7"/>
  <c r="O96" i="7"/>
  <c r="R96" i="7" s="1"/>
  <c r="L96" i="7"/>
  <c r="J96" i="7"/>
  <c r="H96" i="7"/>
  <c r="F96" i="7"/>
  <c r="D96" i="7"/>
  <c r="B96" i="7"/>
  <c r="O113" i="7"/>
  <c r="R113" i="7" s="1"/>
  <c r="L113" i="7"/>
  <c r="J113" i="7"/>
  <c r="H113" i="7"/>
  <c r="F113" i="7"/>
  <c r="D113" i="7"/>
  <c r="B113" i="7"/>
  <c r="O114" i="7"/>
  <c r="R114" i="7" s="1"/>
  <c r="L114" i="7"/>
  <c r="J114" i="7"/>
  <c r="H114" i="7"/>
  <c r="F114" i="7"/>
  <c r="D114" i="7"/>
  <c r="B114" i="7"/>
  <c r="O24" i="7"/>
  <c r="R24" i="7" s="1"/>
  <c r="L24" i="7"/>
  <c r="J24" i="7"/>
  <c r="H24" i="7"/>
  <c r="F24" i="7"/>
  <c r="D24" i="7"/>
  <c r="B24" i="7"/>
  <c r="L6" i="7"/>
  <c r="J6" i="7"/>
  <c r="H6" i="7"/>
  <c r="F6" i="7"/>
  <c r="D6" i="7"/>
  <c r="B6" i="7"/>
  <c r="O8" i="7"/>
  <c r="R8" i="7" s="1"/>
  <c r="L8" i="7"/>
  <c r="J8" i="7"/>
  <c r="H8" i="7"/>
  <c r="F8" i="7"/>
  <c r="D8" i="7"/>
  <c r="B8" i="7"/>
  <c r="O14" i="7"/>
  <c r="R14" i="7" s="1"/>
  <c r="L14" i="7"/>
  <c r="J14" i="7"/>
  <c r="H14" i="7"/>
  <c r="F14" i="7"/>
  <c r="D14" i="7"/>
  <c r="B14" i="7"/>
  <c r="O86" i="7"/>
  <c r="R86" i="7" s="1"/>
  <c r="L86" i="7"/>
  <c r="J86" i="7"/>
  <c r="H86" i="7"/>
  <c r="F86" i="7"/>
  <c r="D86" i="7"/>
  <c r="B86" i="7"/>
  <c r="L30" i="7"/>
  <c r="J30" i="7"/>
  <c r="H30" i="7"/>
  <c r="F30" i="7"/>
  <c r="D30" i="7"/>
  <c r="B30" i="7"/>
  <c r="L4" i="7"/>
  <c r="J4" i="7"/>
  <c r="H4" i="7"/>
  <c r="F4" i="7"/>
  <c r="D4" i="7"/>
  <c r="B4" i="7"/>
  <c r="O32" i="7"/>
  <c r="R32" i="7" s="1"/>
  <c r="L32" i="7"/>
  <c r="J32" i="7"/>
  <c r="H32" i="7"/>
  <c r="F32" i="7"/>
  <c r="D32" i="7"/>
  <c r="B32" i="7"/>
  <c r="O94" i="7"/>
  <c r="R94" i="7" s="1"/>
  <c r="L94" i="7"/>
  <c r="J94" i="7"/>
  <c r="H94" i="7"/>
  <c r="F94" i="7"/>
  <c r="D94" i="7"/>
  <c r="B94" i="7"/>
  <c r="O107" i="7"/>
  <c r="R107" i="7" s="1"/>
  <c r="L107" i="7"/>
  <c r="J107" i="7"/>
  <c r="H107" i="7"/>
  <c r="F107" i="7"/>
  <c r="D107" i="7"/>
  <c r="B107" i="7"/>
  <c r="O103" i="7"/>
  <c r="R103" i="7" s="1"/>
  <c r="L103" i="7"/>
  <c r="J103" i="7"/>
  <c r="H103" i="7"/>
  <c r="F103" i="7"/>
  <c r="D103" i="7"/>
  <c r="B103" i="7"/>
  <c r="O89" i="7"/>
  <c r="R89" i="7" s="1"/>
  <c r="L89" i="7"/>
  <c r="J89" i="7"/>
  <c r="H89" i="7"/>
  <c r="F89" i="7"/>
  <c r="D89" i="7"/>
  <c r="B89" i="7"/>
  <c r="O98" i="7"/>
  <c r="R98" i="7" s="1"/>
  <c r="L98" i="7"/>
  <c r="J98" i="7"/>
  <c r="H98" i="7"/>
  <c r="F98" i="7"/>
  <c r="D98" i="7"/>
  <c r="B98" i="7"/>
  <c r="O16" i="7"/>
  <c r="R16" i="7" s="1"/>
  <c r="L16" i="7"/>
  <c r="J16" i="7"/>
  <c r="H16" i="7"/>
  <c r="F16" i="7"/>
  <c r="D16" i="7"/>
  <c r="B16" i="7"/>
  <c r="O31" i="7"/>
  <c r="R31" i="7" s="1"/>
  <c r="L31" i="7"/>
  <c r="J31" i="7"/>
  <c r="H31" i="7"/>
  <c r="F31" i="7"/>
  <c r="D31" i="7"/>
  <c r="B31" i="7"/>
  <c r="O84" i="7"/>
  <c r="R84" i="7" s="1"/>
  <c r="L84" i="7"/>
  <c r="J84" i="7"/>
  <c r="H84" i="7"/>
  <c r="F84" i="7"/>
  <c r="D84" i="7"/>
  <c r="B84" i="7"/>
  <c r="O87" i="7"/>
  <c r="R87" i="7" s="1"/>
  <c r="L87" i="7"/>
  <c r="J87" i="7"/>
  <c r="H87" i="7"/>
  <c r="F87" i="7"/>
  <c r="D87" i="7"/>
  <c r="B87" i="7"/>
  <c r="O57" i="7" l="1"/>
  <c r="R57" i="7" s="1"/>
  <c r="O85" i="7"/>
  <c r="R85" i="7" s="1"/>
  <c r="O44" i="7"/>
  <c r="R44" i="7" s="1"/>
  <c r="O43" i="7"/>
  <c r="R43" i="7" s="1"/>
  <c r="O9" i="7"/>
  <c r="R9" i="7" s="1"/>
  <c r="O69" i="7"/>
  <c r="R69" i="7" s="1"/>
  <c r="O39" i="7"/>
  <c r="R39" i="7" s="1"/>
  <c r="O79" i="7"/>
  <c r="R79" i="7" s="1"/>
  <c r="O15" i="7"/>
  <c r="R15" i="7" s="1"/>
  <c r="O49" i="7"/>
  <c r="R49" i="7" s="1"/>
  <c r="O60" i="7"/>
  <c r="R60" i="7" s="1"/>
  <c r="O111" i="7"/>
  <c r="R111" i="7" s="1"/>
  <c r="O81" i="7"/>
  <c r="R81" i="7" s="1"/>
  <c r="O17" i="7"/>
  <c r="R17" i="7" s="1"/>
  <c r="O74" i="7"/>
  <c r="R74" i="7" s="1"/>
  <c r="O62" i="7"/>
  <c r="R62" i="7" s="1"/>
  <c r="O80" i="7"/>
  <c r="R80" i="7" s="1"/>
  <c r="O19" i="7"/>
  <c r="R19" i="7" s="1"/>
  <c r="O10" i="7"/>
  <c r="R10" i="7" s="1"/>
  <c r="O110" i="7"/>
  <c r="R110" i="7" s="1"/>
  <c r="O27" i="7"/>
  <c r="R27" i="7" s="1"/>
  <c r="O66" i="7"/>
  <c r="R66" i="7" s="1"/>
  <c r="O65" i="7"/>
  <c r="R65" i="7" s="1"/>
  <c r="O33" i="7"/>
  <c r="R33" i="7" s="1"/>
  <c r="O34" i="7"/>
  <c r="R34" i="7" s="1"/>
  <c r="O54" i="7"/>
  <c r="R54" i="7" s="1"/>
  <c r="O92" i="7"/>
  <c r="R92" i="7" s="1"/>
  <c r="O25" i="7"/>
  <c r="R25" i="7" s="1"/>
  <c r="O48" i="7"/>
  <c r="R48" i="7" s="1"/>
  <c r="O59" i="7"/>
  <c r="R59" i="7" s="1"/>
  <c r="O20" i="7"/>
  <c r="R20" i="7" s="1"/>
  <c r="O102" i="7"/>
  <c r="R102" i="7" s="1"/>
  <c r="O53" i="7"/>
  <c r="R53" i="7" s="1"/>
  <c r="O76" i="7"/>
  <c r="R76" i="7" s="1"/>
  <c r="O52" i="7"/>
  <c r="R52" i="7" s="1"/>
  <c r="O5" i="7"/>
  <c r="R5" i="7" s="1"/>
  <c r="O68" i="7"/>
  <c r="R68" i="7" s="1"/>
  <c r="O56" i="7"/>
  <c r="R56" i="7" s="1"/>
  <c r="O46" i="7"/>
  <c r="R46" i="7" s="1"/>
  <c r="O108" i="7"/>
  <c r="R108" i="7" s="1"/>
  <c r="O82" i="7"/>
  <c r="R82" i="7" s="1"/>
  <c r="O11" i="7"/>
  <c r="R11" i="7" s="1"/>
  <c r="O7" i="7"/>
  <c r="R7" i="7" s="1"/>
  <c r="O109" i="7"/>
  <c r="R109" i="7" s="1"/>
  <c r="O47" i="7"/>
  <c r="R47" i="7" s="1"/>
  <c r="O77" i="7"/>
  <c r="R77" i="7" s="1"/>
  <c r="O83" i="7"/>
  <c r="R83" i="7" s="1"/>
  <c r="O101" i="7"/>
  <c r="R101" i="7" s="1"/>
  <c r="O3" i="7"/>
  <c r="R3" i="7" s="1"/>
  <c r="O23" i="7"/>
  <c r="R23" i="7" s="1"/>
  <c r="O67" i="7"/>
  <c r="R67" i="7" s="1"/>
</calcChain>
</file>

<file path=xl/sharedStrings.xml><?xml version="1.0" encoding="utf-8"?>
<sst xmlns="http://schemas.openxmlformats.org/spreadsheetml/2006/main" count="1813" uniqueCount="755">
  <si>
    <t>California, Los Angeles-Long Beach</t>
  </si>
  <si>
    <t>California, Ventura</t>
  </si>
  <si>
    <t>California, Oakland</t>
  </si>
  <si>
    <t>Michigan, Grand Rapids-Muskegon</t>
  </si>
  <si>
    <t>California, San Diego</t>
  </si>
  <si>
    <t>Colorado, Colorado Springs</t>
  </si>
  <si>
    <t>Virginia, Richmond-Petersburg</t>
  </si>
  <si>
    <t>New Mexico, Albuquerque</t>
  </si>
  <si>
    <t>Illinois, Southwest</t>
  </si>
  <si>
    <t>Mississippi, Jackson</t>
  </si>
  <si>
    <t>California, Sacramento</t>
  </si>
  <si>
    <t>Alabama, Birmingham</t>
  </si>
  <si>
    <t>Maryland, Baltimore</t>
  </si>
  <si>
    <t>Delaware, Wilmington-Newark</t>
  </si>
  <si>
    <t>Kentucky, Louisville</t>
  </si>
  <si>
    <t>Wisconsin, Milwaukee-Waukesha</t>
  </si>
  <si>
    <t>Tennessee, Knoxville</t>
  </si>
  <si>
    <t>Wisconsin, Madison</t>
  </si>
  <si>
    <t>MSA Name</t>
  </si>
  <si>
    <t>% Cost Variation</t>
  </si>
  <si>
    <t>Median Min</t>
  </si>
  <si>
    <t>Median Max</t>
  </si>
  <si>
    <t>Median</t>
  </si>
  <si>
    <t>Nevada, Las Vegas</t>
  </si>
  <si>
    <t>Pennsylvania, Philadelphia</t>
  </si>
  <si>
    <t>Missouri, St. Louis</t>
  </si>
  <si>
    <t>Ohio, Toledo</t>
  </si>
  <si>
    <t>Georgia, Atlanta</t>
  </si>
  <si>
    <t>Tennessee, Nashville</t>
  </si>
  <si>
    <t>Florida, Miami</t>
  </si>
  <si>
    <t>Illinois, Chicago</t>
  </si>
  <si>
    <t>Arizona, Phoenix-Mesa</t>
  </si>
  <si>
    <t>California, San Jose</t>
  </si>
  <si>
    <t>Ohio, Cleveland-Lorain-Elyria</t>
  </si>
  <si>
    <t>Nebraska, Omaha</t>
  </si>
  <si>
    <t>California, San Francisco</t>
  </si>
  <si>
    <t>Virginia, Norfolk-Virginia Beach</t>
  </si>
  <si>
    <t>Florida, Tampa-St. Petersburg</t>
  </si>
  <si>
    <t>Michigan, Detroit</t>
  </si>
  <si>
    <t>Pennsylvania, Allentown-Bethlehem</t>
  </si>
  <si>
    <t>Washington, Seattle-Bellevue-Everett</t>
  </si>
  <si>
    <t>Ohio, Columbus</t>
  </si>
  <si>
    <t>North Carolina, Charlotte-Gastonia</t>
  </si>
  <si>
    <t>Massachusetts, Boston-Worcester</t>
  </si>
  <si>
    <t>Indiana, Indianapolis</t>
  </si>
  <si>
    <t>Connecticut, New Haven-Bridgeport</t>
  </si>
  <si>
    <t>Idaho, Boise City</t>
  </si>
  <si>
    <t>New Hampshire, Southeast</t>
  </si>
  <si>
    <t>Florida, West Palm Beach</t>
  </si>
  <si>
    <t>Florida, Fort Lauderdale</t>
  </si>
  <si>
    <t>Ohio, Cincinnati</t>
  </si>
  <si>
    <t>California, Bakersfield</t>
  </si>
  <si>
    <t>Kansas, Wichita</t>
  </si>
  <si>
    <t>Arkansas, Little Rock</t>
  </si>
  <si>
    <t>Connecticut, Hartford</t>
  </si>
  <si>
    <t>Louisiana, New Orleans</t>
  </si>
  <si>
    <t>Florida, Sarasota-Bradenton</t>
  </si>
  <si>
    <t>Oklahoma, Oklahoma City</t>
  </si>
  <si>
    <t>Virginia, Northern</t>
  </si>
  <si>
    <t>Minnesota, Minneapolis-St. Paul</t>
  </si>
  <si>
    <t>Tennessee, Memphis</t>
  </si>
  <si>
    <t>Rhode Island, Providence-Warwick</t>
  </si>
  <si>
    <t>Georgia, Augusta-Aiken</t>
  </si>
  <si>
    <t>Maryland, Southwest</t>
  </si>
  <si>
    <t>Oklahoma, Tulsa</t>
  </si>
  <si>
    <t>California, Riverside-San Bernardino</t>
  </si>
  <si>
    <t>California, Fresno</t>
  </si>
  <si>
    <t>Washington, Portland-Vancouver</t>
  </si>
  <si>
    <t>Ohio, Akron</t>
  </si>
  <si>
    <t>North Carolina, Greensboro-Winston-Salem</t>
  </si>
  <si>
    <t>Pennsylvania, Harrisburg-Lebanon</t>
  </si>
  <si>
    <t>Colorado, Denver</t>
  </si>
  <si>
    <t>Arizona, Tucson</t>
  </si>
  <si>
    <t>Florida, Daytona Beach</t>
  </si>
  <si>
    <t>Iowa, Des Moines</t>
  </si>
  <si>
    <t>Florida, Jacksonville</t>
  </si>
  <si>
    <t>Ohio, Dayton-Springfield</t>
  </si>
  <si>
    <t>Louisiana, Baton Rouge</t>
  </si>
  <si>
    <t>Pennsylvania, Pittsburgh</t>
  </si>
  <si>
    <t>Hawaii, Honolulu</t>
  </si>
  <si>
    <t>Utah, Salt Lake City-Ogden</t>
  </si>
  <si>
    <t>Florida, Orlando</t>
  </si>
  <si>
    <t>District Of Columbia, Washington</t>
  </si>
  <si>
    <t>North Carolina, Raleigh-Durham</t>
  </si>
  <si>
    <t>Washington, Tacoma</t>
  </si>
  <si>
    <t>*Only include 1 facility each</t>
  </si>
  <si>
    <t>Texas, Dallas</t>
  </si>
  <si>
    <t>Texas, Houston</t>
  </si>
  <si>
    <t>South Carolina, Charleston</t>
  </si>
  <si>
    <t>Texas, Austin-San Marcos</t>
  </si>
  <si>
    <t>California, Orange County</t>
  </si>
  <si>
    <t>West Virginia, Charleston</t>
  </si>
  <si>
    <t>Alabama, Montgomery</t>
  </si>
  <si>
    <t>Washington, Olympia</t>
  </si>
  <si>
    <t>New Mexico, Santa Fe</t>
  </si>
  <si>
    <t>Nebraska, Lincoln</t>
  </si>
  <si>
    <t>Alaska, Anchorage</t>
  </si>
  <si>
    <t>Wisconsin, Green Bay</t>
  </si>
  <si>
    <t>Florida, Fort Myers-Cape Coral/Punta Gorda</t>
  </si>
  <si>
    <t>South Dakota, Sioux Falls</t>
  </si>
  <si>
    <t>Maine, Portland</t>
  </si>
  <si>
    <t>New York, New York</t>
  </si>
  <si>
    <t>Kentucky, Lexington</t>
  </si>
  <si>
    <t>Wyoming, Casper</t>
  </si>
  <si>
    <t>Maryland, Cumberland</t>
  </si>
  <si>
    <t>Illinois, Springfield</t>
  </si>
  <si>
    <t>Arkansas, Fayetteville-Springdale</t>
  </si>
  <si>
    <t>New York, Buffalo-Niagara Falls</t>
  </si>
  <si>
    <t>Indiana, South Bend</t>
  </si>
  <si>
    <t>Montana, Billings</t>
  </si>
  <si>
    <t>North Dakota, Bismarck</t>
  </si>
  <si>
    <t>Florida, Tallahassee</t>
  </si>
  <si>
    <t>Colorado, Fort Collins-Loveland</t>
  </si>
  <si>
    <r>
      <t>Ma</t>
    </r>
    <r>
      <rPr>
        <sz val="9"/>
        <color rgb="FF000000"/>
        <rFont val="Calibri"/>
        <family val="2"/>
      </rPr>
      <t>s</t>
    </r>
    <r>
      <rPr>
        <sz val="9"/>
        <color rgb="FF000000"/>
        <rFont val="Calibri"/>
        <family val="2"/>
      </rPr>
      <t>s</t>
    </r>
    <r>
      <rPr>
        <sz val="9"/>
        <color rgb="FF000000"/>
        <rFont val="Calibri"/>
        <family val="2"/>
      </rPr>
      <t>a</t>
    </r>
    <r>
      <rPr>
        <sz val="9"/>
        <color rgb="FF000000"/>
        <rFont val="Calibri"/>
        <family val="2"/>
      </rPr>
      <t>c</t>
    </r>
    <r>
      <rPr>
        <sz val="9"/>
        <color rgb="FF000000"/>
        <rFont val="Calibri"/>
        <family val="2"/>
      </rPr>
      <t>h</t>
    </r>
    <r>
      <rPr>
        <sz val="9"/>
        <color rgb="FF000000"/>
        <rFont val="Calibri"/>
        <family val="2"/>
      </rPr>
      <t>u</t>
    </r>
    <r>
      <rPr>
        <sz val="9"/>
        <color rgb="FF000000"/>
        <rFont val="Calibri"/>
        <family val="2"/>
      </rPr>
      <t>s</t>
    </r>
    <r>
      <rPr>
        <sz val="9"/>
        <color rgb="FF000000"/>
        <rFont val="Calibri"/>
        <family val="2"/>
      </rPr>
      <t>e</t>
    </r>
    <r>
      <rPr>
        <sz val="9"/>
        <color rgb="FF000000"/>
        <rFont val="Calibri"/>
        <family val="2"/>
      </rPr>
      <t>t</t>
    </r>
    <r>
      <rPr>
        <sz val="9"/>
        <color rgb="FF000000"/>
        <rFont val="Calibri"/>
        <family val="2"/>
      </rPr>
      <t>t</t>
    </r>
    <r>
      <rPr>
        <sz val="9"/>
        <color rgb="FF000000"/>
        <rFont val="Calibri"/>
        <family val="2"/>
      </rPr>
      <t>s</t>
    </r>
    <r>
      <rPr>
        <sz val="9"/>
        <color rgb="FF000000"/>
        <rFont val="Calibri"/>
        <family val="2"/>
      </rPr>
      <t>,</t>
    </r>
    <r>
      <rPr>
        <sz val="9"/>
        <color rgb="FF000000"/>
        <rFont val="Calibri"/>
        <family val="2"/>
      </rPr>
      <t xml:space="preserve"> </t>
    </r>
    <r>
      <rPr>
        <sz val="9"/>
        <color rgb="FF000000"/>
        <rFont val="Calibri"/>
        <family val="2"/>
      </rPr>
      <t>B</t>
    </r>
    <r>
      <rPr>
        <sz val="9"/>
        <color rgb="FF000000"/>
        <rFont val="Calibri"/>
        <family val="2"/>
      </rPr>
      <t>o</t>
    </r>
    <r>
      <rPr>
        <sz val="9"/>
        <color rgb="FF000000"/>
        <rFont val="Calibri"/>
        <family val="2"/>
      </rPr>
      <t>s</t>
    </r>
    <r>
      <rPr>
        <sz val="9"/>
        <color rgb="FF000000"/>
        <rFont val="Calibri"/>
        <family val="2"/>
      </rPr>
      <t>t</t>
    </r>
    <r>
      <rPr>
        <sz val="9"/>
        <color rgb="FF000000"/>
        <rFont val="Calibri"/>
        <family val="2"/>
      </rPr>
      <t>o</t>
    </r>
    <r>
      <rPr>
        <sz val="9"/>
        <color rgb="FF000000"/>
        <rFont val="Calibri"/>
        <family val="2"/>
      </rPr>
      <t>n-W</t>
    </r>
    <r>
      <rPr>
        <sz val="9"/>
        <color rgb="FF000000"/>
        <rFont val="Calibri"/>
        <family val="2"/>
      </rPr>
      <t>o</t>
    </r>
    <r>
      <rPr>
        <sz val="9"/>
        <color rgb="FF000000"/>
        <rFont val="Calibri"/>
        <family val="2"/>
      </rPr>
      <t>rce</t>
    </r>
    <r>
      <rPr>
        <sz val="9"/>
        <color rgb="FF000000"/>
        <rFont val="Calibri"/>
        <family val="2"/>
      </rPr>
      <t>s</t>
    </r>
    <r>
      <rPr>
        <sz val="9"/>
        <color rgb="FF000000"/>
        <rFont val="Calibri"/>
        <family val="2"/>
      </rPr>
      <t>t</t>
    </r>
    <r>
      <rPr>
        <sz val="9"/>
        <color rgb="FF000000"/>
        <rFont val="Calibri"/>
        <family val="2"/>
      </rPr>
      <t>e</t>
    </r>
    <r>
      <rPr>
        <sz val="9"/>
        <color rgb="FF000000"/>
        <rFont val="Calibri"/>
        <family val="2"/>
      </rPr>
      <t>r</t>
    </r>
  </si>
  <si>
    <t>California, Stockton-Lodi</t>
  </si>
  <si>
    <t>Massachusetts, Springfield</t>
  </si>
  <si>
    <t>Utah, Provo-Orem</t>
  </si>
  <si>
    <t>West Virginia, Northeast</t>
  </si>
  <si>
    <t>PCI</t>
  </si>
  <si>
    <t>Knee</t>
  </si>
  <si>
    <t>Hip</t>
  </si>
  <si>
    <t>Population</t>
  </si>
  <si>
    <t>All 3?</t>
  </si>
  <si>
    <t>Yes</t>
  </si>
  <si>
    <t>RANK</t>
  </si>
  <si>
    <t>ESTABLISHMENT DATA
 NOT SEASONALLY ADJUSTED
 Table 3.  Employees on nonfarm payrolls by state and metropolitan area</t>
  </si>
  <si>
    <t>[In thousands]</t>
  </si>
  <si>
    <t>http://www.bls.gov/news.release/metro.toc.htm</t>
  </si>
  <si>
    <t>State and area</t>
  </si>
  <si>
    <t>April</t>
  </si>
  <si>
    <t>May</t>
  </si>
  <si>
    <t>Change from 
May 2014 to May 2015(p)</t>
  </si>
  <si>
    <t>Market</t>
  </si>
  <si>
    <t>2014</t>
  </si>
  <si>
    <t>2015</t>
  </si>
  <si>
    <t>2015(p)</t>
  </si>
  <si>
    <t>Number</t>
  </si>
  <si>
    <t>Percent</t>
  </si>
  <si>
    <t/>
  </si>
  <si>
    <t>Alabama</t>
  </si>
  <si>
    <t>Anniston-Oxford-Jacksonville</t>
  </si>
  <si>
    <t>Auburn-Opelika</t>
  </si>
  <si>
    <t>Daphne-Fairhope-Foley</t>
  </si>
  <si>
    <t>Decatur</t>
  </si>
  <si>
    <t>Dothan</t>
  </si>
  <si>
    <t>Florence-Muscle Shoals</t>
  </si>
  <si>
    <t>Gadsden</t>
  </si>
  <si>
    <t>Huntsville</t>
  </si>
  <si>
    <t>Mobile</t>
  </si>
  <si>
    <t>Montgomery</t>
  </si>
  <si>
    <t>Tuscaloosa</t>
  </si>
  <si>
    <t>Alaska</t>
  </si>
  <si>
    <t>Anchorage</t>
  </si>
  <si>
    <t>Fairbanks</t>
  </si>
  <si>
    <t>Arizona</t>
  </si>
  <si>
    <t>Flagstaff</t>
  </si>
  <si>
    <t>Lake Havasu City-Kingman</t>
  </si>
  <si>
    <t>Phoenix</t>
  </si>
  <si>
    <t>Prescott</t>
  </si>
  <si>
    <t>Sierra Vista-Douglas</t>
  </si>
  <si>
    <t>Tucson</t>
  </si>
  <si>
    <t>Yuma</t>
  </si>
  <si>
    <t>Arkansas</t>
  </si>
  <si>
    <t>Fort Smith</t>
  </si>
  <si>
    <t>Hot Springs</t>
  </si>
  <si>
    <t>Jonesboro</t>
  </si>
  <si>
    <t>Pine Bluff</t>
  </si>
  <si>
    <t>California</t>
  </si>
  <si>
    <t>Bakersfield</t>
  </si>
  <si>
    <t>Chico</t>
  </si>
  <si>
    <t>El Centro</t>
  </si>
  <si>
    <t>Fresno</t>
  </si>
  <si>
    <t>Hanford-Corcoran</t>
  </si>
  <si>
    <t>SoCal</t>
  </si>
  <si>
    <t>Madera</t>
  </si>
  <si>
    <t>Merced</t>
  </si>
  <si>
    <t>Modesto</t>
  </si>
  <si>
    <t>NorCal</t>
  </si>
  <si>
    <t>Napa</t>
  </si>
  <si>
    <t>Redding</t>
  </si>
  <si>
    <t>Salinas</t>
  </si>
  <si>
    <t>San Francisco-Oakland-Hayward</t>
  </si>
  <si>
    <t>San Luis Obispo-Paso Robles-Arroyo Grande</t>
  </si>
  <si>
    <t>Santa Cruz-Watsonville</t>
  </si>
  <si>
    <t>Santa Maria-Santa Barbara</t>
  </si>
  <si>
    <t>Santa Rosa</t>
  </si>
  <si>
    <t>Stockton-Lodi</t>
  </si>
  <si>
    <t>Vallejo-Fairfield</t>
  </si>
  <si>
    <t>Visalia-Porterville</t>
  </si>
  <si>
    <t>Yuba City</t>
  </si>
  <si>
    <t>Colorado</t>
  </si>
  <si>
    <t>Denver</t>
  </si>
  <si>
    <t>Boulder</t>
  </si>
  <si>
    <t>Colorado Springs</t>
  </si>
  <si>
    <t>Grand Junction</t>
  </si>
  <si>
    <t>Greeley</t>
  </si>
  <si>
    <t>Pueblo</t>
  </si>
  <si>
    <t>Connecticut</t>
  </si>
  <si>
    <t>Bridgeport-Stamford-Norwalk</t>
  </si>
  <si>
    <t>Danbury</t>
  </si>
  <si>
    <t>Norwich-New London-Westerly</t>
  </si>
  <si>
    <t>Waterbury</t>
  </si>
  <si>
    <t>Delaware</t>
  </si>
  <si>
    <t>Dover</t>
  </si>
  <si>
    <t>Salisbury(1)</t>
  </si>
  <si>
    <t>District of Columbia</t>
  </si>
  <si>
    <t>Florida</t>
  </si>
  <si>
    <t>Cape Coral-Fort Myers</t>
  </si>
  <si>
    <t>Crestview-Fort Walton Beach-Destin</t>
  </si>
  <si>
    <t>Gainesville</t>
  </si>
  <si>
    <t>Homosassa Springs</t>
  </si>
  <si>
    <t>Jacksonville</t>
  </si>
  <si>
    <t>Lakeland-Winter Haven</t>
  </si>
  <si>
    <t>Miami-Fort Lauderdale-West Palm Beach</t>
  </si>
  <si>
    <t>Naples-Immokalee-Marco Island</t>
  </si>
  <si>
    <t>Ocala</t>
  </si>
  <si>
    <t>Palm Bay-Melbourne-Titusville</t>
  </si>
  <si>
    <t>Panama City</t>
  </si>
  <si>
    <t>Pensacola-Ferry Pass-Brent</t>
  </si>
  <si>
    <t>Port St. Lucie</t>
  </si>
  <si>
    <t>Punta Gorda</t>
  </si>
  <si>
    <t>Sebastian-Vero Beach</t>
  </si>
  <si>
    <t>Sebring</t>
  </si>
  <si>
    <t>Tallahassee</t>
  </si>
  <si>
    <t>The Villages</t>
  </si>
  <si>
    <t>Georgia</t>
  </si>
  <si>
    <t>Albany</t>
  </si>
  <si>
    <t>Athens-Clarke County</t>
  </si>
  <si>
    <t>Brunswick</t>
  </si>
  <si>
    <t>Columbus</t>
  </si>
  <si>
    <t>Dalton</t>
  </si>
  <si>
    <t>Hinesville</t>
  </si>
  <si>
    <t>Macon</t>
  </si>
  <si>
    <t>Rome</t>
  </si>
  <si>
    <t>Savannah</t>
  </si>
  <si>
    <t>Valdosta</t>
  </si>
  <si>
    <t>Warner Robins</t>
  </si>
  <si>
    <t>Hawaii</t>
  </si>
  <si>
    <t>Kahului-Wailuku-Lahaina</t>
  </si>
  <si>
    <t>Idaho</t>
  </si>
  <si>
    <t>Boise City</t>
  </si>
  <si>
    <t>Coeur d'Alene</t>
  </si>
  <si>
    <t>Idaho Falls</t>
  </si>
  <si>
    <t>Lewiston</t>
  </si>
  <si>
    <t>Pocatello</t>
  </si>
  <si>
    <t>Illinois</t>
  </si>
  <si>
    <t>Bloomington</t>
  </si>
  <si>
    <t>Carbondale-Marion</t>
  </si>
  <si>
    <t>Champaign-Urbana</t>
  </si>
  <si>
    <t>Danville</t>
  </si>
  <si>
    <t>Davenport-Moline-Rock Island(1)</t>
  </si>
  <si>
    <t>Kankakee</t>
  </si>
  <si>
    <t>Peoria</t>
  </si>
  <si>
    <t>Rockford</t>
  </si>
  <si>
    <t>Springfield</t>
  </si>
  <si>
    <t>Indiana</t>
  </si>
  <si>
    <t>Elkhart-Goshen</t>
  </si>
  <si>
    <t>Evansville</t>
  </si>
  <si>
    <t>Fort Wayne</t>
  </si>
  <si>
    <t>Kokomo</t>
  </si>
  <si>
    <t>Lafayette-West Lafayette</t>
  </si>
  <si>
    <t>Michigan City-La Porte</t>
  </si>
  <si>
    <t>Muncie</t>
  </si>
  <si>
    <t>Terre Haute</t>
  </si>
  <si>
    <t>Iowa</t>
  </si>
  <si>
    <t>Ames</t>
  </si>
  <si>
    <t>Cedar Rapids</t>
  </si>
  <si>
    <t>Dubuque</t>
  </si>
  <si>
    <t>Iowa City</t>
  </si>
  <si>
    <t>Sioux City</t>
  </si>
  <si>
    <t>Waterloo-Cedar Falls</t>
  </si>
  <si>
    <t>Kansas</t>
  </si>
  <si>
    <t>Lawrence</t>
  </si>
  <si>
    <t>Manhattan</t>
  </si>
  <si>
    <t>Topeka</t>
  </si>
  <si>
    <t>Wichita</t>
  </si>
  <si>
    <t>Kentucky</t>
  </si>
  <si>
    <t>Bowling Green</t>
  </si>
  <si>
    <t>Elizabethtown-Fort Knox</t>
  </si>
  <si>
    <t>Owensboro</t>
  </si>
  <si>
    <t>Louisiana</t>
  </si>
  <si>
    <t>Alexandria</t>
  </si>
  <si>
    <t>Baton Rouge</t>
  </si>
  <si>
    <t>Hammond</t>
  </si>
  <si>
    <t>Houma-Thibodaux</t>
  </si>
  <si>
    <t>Lafayette</t>
  </si>
  <si>
    <t>Lake Charles</t>
  </si>
  <si>
    <t>Monroe</t>
  </si>
  <si>
    <t>Shreveport-Bossier City</t>
  </si>
  <si>
    <t>Maine</t>
  </si>
  <si>
    <t>Bangor</t>
  </si>
  <si>
    <t>Lewiston-Auburn</t>
  </si>
  <si>
    <t>Maryland</t>
  </si>
  <si>
    <t>California-Lexington Park</t>
  </si>
  <si>
    <t>Cumberland</t>
  </si>
  <si>
    <t>Hagerstown-Martinsburg</t>
  </si>
  <si>
    <t>Massachusetts</t>
  </si>
  <si>
    <t>Barnstable Town</t>
  </si>
  <si>
    <t>Boston-Cambridge-Nashua</t>
  </si>
  <si>
    <t>Leominster-Gardner</t>
  </si>
  <si>
    <t>New Bedford</t>
  </si>
  <si>
    <t>Pittsfield</t>
  </si>
  <si>
    <t>Worcester</t>
  </si>
  <si>
    <t>Michigan</t>
  </si>
  <si>
    <t>Ann Arbor</t>
  </si>
  <si>
    <t>Battle Creek</t>
  </si>
  <si>
    <t>Bay City</t>
  </si>
  <si>
    <t>Flint</t>
  </si>
  <si>
    <t>Grand Rapids-Wyoming</t>
  </si>
  <si>
    <t>Jackson</t>
  </si>
  <si>
    <t>Kalamazoo-Portage</t>
  </si>
  <si>
    <t>Lansing-East Lansing</t>
  </si>
  <si>
    <t>Midland</t>
  </si>
  <si>
    <t>Muskegon</t>
  </si>
  <si>
    <t>Niles-Benton Harbor</t>
  </si>
  <si>
    <t>Saginaw</t>
  </si>
  <si>
    <t>Minnesota</t>
  </si>
  <si>
    <t>Duluth</t>
  </si>
  <si>
    <t>Mankato-North Mankato</t>
  </si>
  <si>
    <t>Rochester</t>
  </si>
  <si>
    <t>St. Cloud</t>
  </si>
  <si>
    <t>Mississippi</t>
  </si>
  <si>
    <t>Gulfport-Biloxi-Pascagoula</t>
  </si>
  <si>
    <t>Hattiesburg</t>
  </si>
  <si>
    <t>Missouri</t>
  </si>
  <si>
    <t>Cape Girardeau</t>
  </si>
  <si>
    <t>Columbia</t>
  </si>
  <si>
    <t>Jefferson City</t>
  </si>
  <si>
    <t>Joplin</t>
  </si>
  <si>
    <t>Kansas City</t>
  </si>
  <si>
    <t>St. Joseph</t>
  </si>
  <si>
    <t>Montana</t>
  </si>
  <si>
    <t>Billings</t>
  </si>
  <si>
    <t>Great Falls</t>
  </si>
  <si>
    <t>Missoula</t>
  </si>
  <si>
    <t>Nebraska</t>
  </si>
  <si>
    <t>Grand Island</t>
  </si>
  <si>
    <t>Lincoln</t>
  </si>
  <si>
    <t>Nevada</t>
  </si>
  <si>
    <t>Carson City</t>
  </si>
  <si>
    <t>Vegas</t>
  </si>
  <si>
    <t>Reno</t>
  </si>
  <si>
    <t>New Hampshire</t>
  </si>
  <si>
    <t>Dover-Durham</t>
  </si>
  <si>
    <t>Manchester</t>
  </si>
  <si>
    <t>Portsmouth</t>
  </si>
  <si>
    <t>New Jersey</t>
  </si>
  <si>
    <t>Atlantic City-Hammonton</t>
  </si>
  <si>
    <t>Ocean City</t>
  </si>
  <si>
    <t>Trenton</t>
  </si>
  <si>
    <t>Vineland-Bridgeton</t>
  </si>
  <si>
    <t>New Mexico</t>
  </si>
  <si>
    <t>Albuquerque</t>
  </si>
  <si>
    <t>Farmington</t>
  </si>
  <si>
    <t>Las Cruces</t>
  </si>
  <si>
    <t>Santa Fe</t>
  </si>
  <si>
    <t>New York</t>
  </si>
  <si>
    <t>Albany-Schenectady-Troy</t>
  </si>
  <si>
    <t>Binghamton</t>
  </si>
  <si>
    <t>Elmira</t>
  </si>
  <si>
    <t>Glens Falls</t>
  </si>
  <si>
    <t>Ithaca</t>
  </si>
  <si>
    <t>Kingston</t>
  </si>
  <si>
    <t>Syracuse</t>
  </si>
  <si>
    <t>Utica-Rome</t>
  </si>
  <si>
    <t>Watertown-Fort Drum</t>
  </si>
  <si>
    <t>North Carolina</t>
  </si>
  <si>
    <t>Asheville</t>
  </si>
  <si>
    <t>Burlington</t>
  </si>
  <si>
    <t>Durham-Chapel Hill</t>
  </si>
  <si>
    <t>Fayetteville</t>
  </si>
  <si>
    <t>Goldsboro</t>
  </si>
  <si>
    <t>Greensboro-High Point</t>
  </si>
  <si>
    <t>Greenville</t>
  </si>
  <si>
    <t>Hickory-Lenoir-Morganton</t>
  </si>
  <si>
    <t>New Bern</t>
  </si>
  <si>
    <t>Raleigh</t>
  </si>
  <si>
    <t>Rocky Mount</t>
  </si>
  <si>
    <t>Wilmington</t>
  </si>
  <si>
    <t>Winston-Salem</t>
  </si>
  <si>
    <t>North Dakota</t>
  </si>
  <si>
    <t>Bismarck</t>
  </si>
  <si>
    <t>Fargo</t>
  </si>
  <si>
    <t>Grand Forks</t>
  </si>
  <si>
    <t>Ohio</t>
  </si>
  <si>
    <t>Akron</t>
  </si>
  <si>
    <t>Canton-Massillon</t>
  </si>
  <si>
    <t>Cincinnati</t>
  </si>
  <si>
    <t>Dayton</t>
  </si>
  <si>
    <t>Lima</t>
  </si>
  <si>
    <t>Mansfield</t>
  </si>
  <si>
    <t>Toledo</t>
  </si>
  <si>
    <t>Weirton-Steubenville(1)</t>
  </si>
  <si>
    <t>Youngstown-Warren-Boardman</t>
  </si>
  <si>
    <t>Oklahoma</t>
  </si>
  <si>
    <t>Lawton</t>
  </si>
  <si>
    <t>Oklahoma City</t>
  </si>
  <si>
    <t>Tulsa</t>
  </si>
  <si>
    <t>Oregon</t>
  </si>
  <si>
    <t>Bend-Redmond</t>
  </si>
  <si>
    <t>Corvallis</t>
  </si>
  <si>
    <t>Eugene</t>
  </si>
  <si>
    <t>Grants Pass</t>
  </si>
  <si>
    <t>Medford</t>
  </si>
  <si>
    <t>Portland</t>
  </si>
  <si>
    <t>Portland-Vancouver-Hillsboro</t>
  </si>
  <si>
    <t>Salem</t>
  </si>
  <si>
    <t>Pennsylvania</t>
  </si>
  <si>
    <t>Altoona</t>
  </si>
  <si>
    <t>Bloomsburg-Berwick</t>
  </si>
  <si>
    <t>Chambersburg-Waynesboro</t>
  </si>
  <si>
    <t>East Stroudsburg</t>
  </si>
  <si>
    <t>Erie</t>
  </si>
  <si>
    <t>Gettysburg</t>
  </si>
  <si>
    <t>Harrisburg-Carlisle</t>
  </si>
  <si>
    <t>Johnstown</t>
  </si>
  <si>
    <t>Lancaster</t>
  </si>
  <si>
    <t>Lebanon</t>
  </si>
  <si>
    <t>Pittsburgh</t>
  </si>
  <si>
    <t>Reading</t>
  </si>
  <si>
    <t>Scranton--Wilkes-Barre--Hazleton</t>
  </si>
  <si>
    <t>State College</t>
  </si>
  <si>
    <t>Williamsport</t>
  </si>
  <si>
    <t>York-Hanover</t>
  </si>
  <si>
    <t>Rhode Island</t>
  </si>
  <si>
    <t>Providence-Warwick</t>
  </si>
  <si>
    <t>South Carolina</t>
  </si>
  <si>
    <t>Florence</t>
  </si>
  <si>
    <t>Greenville-Anderson-Mauldin</t>
  </si>
  <si>
    <t>Hilton Head Island-Bluffton-Beaufort</t>
  </si>
  <si>
    <t>Myrtle Beach-Conway-North Myrtle Beach</t>
  </si>
  <si>
    <t>Spartanburg</t>
  </si>
  <si>
    <t>Sumter</t>
  </si>
  <si>
    <t>South Dakota</t>
  </si>
  <si>
    <t>Rapid City</t>
  </si>
  <si>
    <t>Sioux Falls</t>
  </si>
  <si>
    <t>Tennessee</t>
  </si>
  <si>
    <t>Chattanooga</t>
  </si>
  <si>
    <t>Clarksville</t>
  </si>
  <si>
    <t>Cleveland</t>
  </si>
  <si>
    <t>Johnson City</t>
  </si>
  <si>
    <t>Kingsport-Bristol-Bristol</t>
  </si>
  <si>
    <t>Knoxville</t>
  </si>
  <si>
    <t>Memphis</t>
  </si>
  <si>
    <t>Morristown</t>
  </si>
  <si>
    <t>Texas</t>
  </si>
  <si>
    <t>Abilene</t>
  </si>
  <si>
    <t>Amarillo</t>
  </si>
  <si>
    <t>Houston</t>
  </si>
  <si>
    <t>Beaumont-Port Arthur</t>
  </si>
  <si>
    <t>Brownsville-Harlingen</t>
  </si>
  <si>
    <t>College Station-Bryan</t>
  </si>
  <si>
    <t>Corpus Christi</t>
  </si>
  <si>
    <t>Dallas</t>
  </si>
  <si>
    <t>El Paso</t>
  </si>
  <si>
    <t>Killeen-Temple</t>
  </si>
  <si>
    <t>Laredo</t>
  </si>
  <si>
    <t>Longview</t>
  </si>
  <si>
    <t>Lubbock</t>
  </si>
  <si>
    <t>McAllen-Edinburg-Mission</t>
  </si>
  <si>
    <t>Odessa</t>
  </si>
  <si>
    <t>San Angelo</t>
  </si>
  <si>
    <t>San Antonio-New Braunfels</t>
  </si>
  <si>
    <t>Sherman-Denison</t>
  </si>
  <si>
    <t>Texarkana</t>
  </si>
  <si>
    <t>Tyler</t>
  </si>
  <si>
    <t>Victoria</t>
  </si>
  <si>
    <t>Waco</t>
  </si>
  <si>
    <t>Wichita Falls</t>
  </si>
  <si>
    <t>Utah</t>
  </si>
  <si>
    <t>SLC</t>
  </si>
  <si>
    <t>Logan</t>
  </si>
  <si>
    <t>Ogden-Clearfield</t>
  </si>
  <si>
    <t>Provo-Orem</t>
  </si>
  <si>
    <t>St. George</t>
  </si>
  <si>
    <t>Salt Lake City</t>
  </si>
  <si>
    <t>Vermont</t>
  </si>
  <si>
    <t>Burlington-South Burlington</t>
  </si>
  <si>
    <t>Virginia</t>
  </si>
  <si>
    <t>Blacksburg-Christiansburg-Radford</t>
  </si>
  <si>
    <t>Charlottesville</t>
  </si>
  <si>
    <t>Harrisonburg</t>
  </si>
  <si>
    <t>Lynchburg</t>
  </si>
  <si>
    <t>Roanoke</t>
  </si>
  <si>
    <t>Staunton-Waynesboro</t>
  </si>
  <si>
    <t>Winchester</t>
  </si>
  <si>
    <t>Washington</t>
  </si>
  <si>
    <t>Bellingham</t>
  </si>
  <si>
    <t>Bremerton-Silverdale</t>
  </si>
  <si>
    <t>Kennewick-Richland</t>
  </si>
  <si>
    <t>Seattle</t>
  </si>
  <si>
    <t>Mount Vernon-Anacortes</t>
  </si>
  <si>
    <t>Seattle-Tacoma-Bellevue</t>
  </si>
  <si>
    <t>Spokane-Spokane Valley</t>
  </si>
  <si>
    <t>Walla Walla</t>
  </si>
  <si>
    <t>Wenatchee</t>
  </si>
  <si>
    <t>Yakima</t>
  </si>
  <si>
    <t>West Virginia</t>
  </si>
  <si>
    <t>Beckley</t>
  </si>
  <si>
    <t>Charleston</t>
  </si>
  <si>
    <t>Huntington-Ashland</t>
  </si>
  <si>
    <t>Morgantown</t>
  </si>
  <si>
    <t>Parkersburg-Vienna</t>
  </si>
  <si>
    <t>Wheeling</t>
  </si>
  <si>
    <t>Wisconsin</t>
  </si>
  <si>
    <t>Appleton</t>
  </si>
  <si>
    <t>Eau Claire</t>
  </si>
  <si>
    <t>Fond du Lac</t>
  </si>
  <si>
    <t>Green Bay</t>
  </si>
  <si>
    <t>Janesville-Beloit</t>
  </si>
  <si>
    <t>La Crosse-Onalaska</t>
  </si>
  <si>
    <t>Madison</t>
  </si>
  <si>
    <t>Oshkosh-Neenah</t>
  </si>
  <si>
    <t>Racine</t>
  </si>
  <si>
    <t>Sheboygan</t>
  </si>
  <si>
    <t>Wausau</t>
  </si>
  <si>
    <t>Wyoming</t>
  </si>
  <si>
    <t>Casper</t>
  </si>
  <si>
    <t>Cheyenne</t>
  </si>
  <si>
    <t>Puerto Rico</t>
  </si>
  <si>
    <t>Aguadilla-Isabela</t>
  </si>
  <si>
    <t>Arecibo</t>
  </si>
  <si>
    <t>Guayama</t>
  </si>
  <si>
    <t>Mayaguez</t>
  </si>
  <si>
    <t>Ponce</t>
  </si>
  <si>
    <t>San German</t>
  </si>
  <si>
    <t>San Juan-Carolina-Caguas</t>
  </si>
  <si>
    <t>Virgin Islands</t>
  </si>
  <si>
    <t>Footnotes:</t>
  </si>
  <si>
    <t>(1) For operational reasons, these interstate areas are listed under the state that accounts for the larger share of the population, which is different from the state that contains the first principal city.</t>
  </si>
  <si>
    <t>(2) Area boundary does not reflect the official OMB delineation.</t>
  </si>
  <si>
    <t>(p) Preliminary</t>
  </si>
  <si>
    <t>NOTE: Data are counts of jobs by place of work. Estimates subsequent to the current benchmark are preliminary and will be revised when new information becomes available. Area delineations are based on Office of Management and Budget Bulletin No. 13-01, dated February 28, 2013, and are available on the BLS website at www.bls.gov/lau/lausmsa.htm. Areas in the six New England states are Metropolitan New England City and Town Areas (NECTAs), while areas in other states are county-based. Some metropolitan areas lie in two or more states. They are listed under the state containing the first principal city, unless otherwise footnoted. Estimates for the latest month are subject to revision the following month.</t>
  </si>
  <si>
    <t>Birmingham</t>
  </si>
  <si>
    <t>Phoenix-Mesa</t>
  </si>
  <si>
    <t>Fayetteville-Springdale</t>
  </si>
  <si>
    <t>Little Rock</t>
  </si>
  <si>
    <t>Los Angeles-Long Beach</t>
  </si>
  <si>
    <t>Riverside-San Bernardino</t>
  </si>
  <si>
    <t>Sacramento</t>
  </si>
  <si>
    <t>San Diego</t>
  </si>
  <si>
    <t>San Jose</t>
  </si>
  <si>
    <t>Ventura</t>
  </si>
  <si>
    <t>Fort Collins-Loveland</t>
  </si>
  <si>
    <t>Hartford</t>
  </si>
  <si>
    <t>New Haven-Bridgeport</t>
  </si>
  <si>
    <t>Daytona Beach</t>
  </si>
  <si>
    <t>Orlando</t>
  </si>
  <si>
    <t>Sarasota-Bradenton</t>
  </si>
  <si>
    <t>Tampa-St. Petersburg</t>
  </si>
  <si>
    <t>Atlanta</t>
  </si>
  <si>
    <t>Augusta-Aiken</t>
  </si>
  <si>
    <t>Honolulu</t>
  </si>
  <si>
    <t>Chicago</t>
  </si>
  <si>
    <t>Indianapolis</t>
  </si>
  <si>
    <t>South Bend</t>
  </si>
  <si>
    <t>Des Moines</t>
  </si>
  <si>
    <t>Missouri, Kansas City</t>
  </si>
  <si>
    <t>Lexington</t>
  </si>
  <si>
    <t>Louisville</t>
  </si>
  <si>
    <t>New Orleans</t>
  </si>
  <si>
    <t>Baltimore</t>
  </si>
  <si>
    <t>Detroit</t>
  </si>
  <si>
    <t>Minneapolis-St. Paul</t>
  </si>
  <si>
    <t>St. Louis</t>
  </si>
  <si>
    <t>Omaha</t>
  </si>
  <si>
    <t>Las Vegas</t>
  </si>
  <si>
    <t>Buffalo-Niagara Falls</t>
  </si>
  <si>
    <t>Charlotte-Gastonia</t>
  </si>
  <si>
    <t>Cleveland-Lorain-Elyria</t>
  </si>
  <si>
    <t>Allentown-Bethlehem</t>
  </si>
  <si>
    <t>Philadelphia</t>
  </si>
  <si>
    <t>Nashville</t>
  </si>
  <si>
    <t>Austin-San Marcos</t>
  </si>
  <si>
    <t>Norfolk-Virginia Beach</t>
  </si>
  <si>
    <t>Richmond-Petersburg</t>
  </si>
  <si>
    <t>Olympia</t>
  </si>
  <si>
    <t>Milwaukee-Waukesha</t>
  </si>
  <si>
    <t>Pop</t>
  </si>
  <si>
    <t>Total</t>
  </si>
  <si>
    <t>Score</t>
  </si>
  <si>
    <t>Self-Insured Population</t>
  </si>
  <si>
    <t>CJR Market?</t>
  </si>
  <si>
    <t>No</t>
  </si>
  <si>
    <t>MSA</t>
  </si>
  <si>
    <t>MSA Title</t>
  </si>
  <si>
    <t>State</t>
  </si>
  <si>
    <t>Counties</t>
  </si>
  <si>
    <t xml:space="preserve"> AL</t>
  </si>
  <si>
    <t>Geneva County, Henry County, Houston County</t>
  </si>
  <si>
    <t>Autauga County, Elmore County, Lowndes County, Montgomery County</t>
  </si>
  <si>
    <t>Hale County, Pickens County, Tuscaloosa County</t>
  </si>
  <si>
    <t xml:space="preserve"> AR</t>
  </si>
  <si>
    <t>Garland County</t>
  </si>
  <si>
    <t xml:space="preserve"> CA</t>
  </si>
  <si>
    <t>Stanislaus County</t>
  </si>
  <si>
    <t>Los Angeles-Long Beach-Anaheim</t>
  </si>
  <si>
    <t>Orange County, Los Angeles County</t>
  </si>
  <si>
    <t>Alameda County, Contra Costa County, San Francisco County, San Mateo County, Marin County</t>
  </si>
  <si>
    <t xml:space="preserve"> CO</t>
  </si>
  <si>
    <t>Boulder County</t>
  </si>
  <si>
    <t>Denver-Aurora-Lakewood</t>
  </si>
  <si>
    <t>Adams County, Arapahoe County, Broomfield County, Clear Creek County, Denver County, Douglas County, Elbert County, Gilpin County, Jefferson County, Park County</t>
  </si>
  <si>
    <t>New Haven-Milford</t>
  </si>
  <si>
    <t xml:space="preserve"> CT</t>
  </si>
  <si>
    <t>New Haven County</t>
  </si>
  <si>
    <t>Norwich-New London</t>
  </si>
  <si>
    <t>New London County</t>
  </si>
  <si>
    <t xml:space="preserve"> FL</t>
  </si>
  <si>
    <t>Collier County</t>
  </si>
  <si>
    <t>Indian River County</t>
  </si>
  <si>
    <t>Alachua County, Gilchrist County</t>
  </si>
  <si>
    <t>Broward County, Miami-Dade County, Palm Beach County</t>
  </si>
  <si>
    <t>Orlando-Kissimmee-Sanford</t>
  </si>
  <si>
    <t>Lake County, Orange County, Osceola County, Seminole County</t>
  </si>
  <si>
    <t>Escambia County, Santa Rosa County</t>
  </si>
  <si>
    <t>Martin County, St. Lucie County</t>
  </si>
  <si>
    <t>Tampa-St. Petersburg-Clearwater</t>
  </si>
  <si>
    <t>Hernando County, Hillsborough County, Pasco County, Pinellas County</t>
  </si>
  <si>
    <t xml:space="preserve"> GA</t>
  </si>
  <si>
    <t>Hall County</t>
  </si>
  <si>
    <t>Clarke County, Madison County, Oconee County, Oglethorpe County</t>
  </si>
  <si>
    <t xml:space="preserve"> IL</t>
  </si>
  <si>
    <t>Macon County</t>
  </si>
  <si>
    <t>Indianapolis-Carmel-Anderson</t>
  </si>
  <si>
    <t xml:space="preserve"> IN</t>
  </si>
  <si>
    <t>Boone County, Brown County, Hamilton County, Hancock County, Hendricks County, Johnson County, Madison County, Marion County, Morgan County, Putnam County, Shelby County</t>
  </si>
  <si>
    <t>South Bend-Mishawaka</t>
  </si>
  <si>
    <t xml:space="preserve"> IN-MI</t>
  </si>
  <si>
    <t>St. Joseph County, Cass County</t>
  </si>
  <si>
    <t xml:space="preserve"> KS</t>
  </si>
  <si>
    <t>Jackson County, Jefferson County, Osage County, Shawnee County, Wabaunsee County</t>
  </si>
  <si>
    <t>Butler County, Harvey County, Kingman County, Sedgwick County, Sumner County</t>
  </si>
  <si>
    <t xml:space="preserve"> LA</t>
  </si>
  <si>
    <t>Ouachita Parish, Union Parish</t>
  </si>
  <si>
    <t>New Orleans-Metairie</t>
  </si>
  <si>
    <t>Jefferson Parish, Orleans Parish, Plaquemines Parish, St. Bernard Parish, St. Charles Parish, St. James Parish, St. John the Baptist Parish, St. Tammany Parish</t>
  </si>
  <si>
    <t xml:space="preserve"> MI</t>
  </si>
  <si>
    <t>Genesee County</t>
  </si>
  <si>
    <t>Saginaw County</t>
  </si>
  <si>
    <t xml:space="preserve"> MO</t>
  </si>
  <si>
    <t>Boone County</t>
  </si>
  <si>
    <t xml:space="preserve"> MO-IL</t>
  </si>
  <si>
    <t>Alexander County, Bollinger County, Cape Girardeau County</t>
  </si>
  <si>
    <t>Bond County, Calhoun County, Clinton County, Jersey County, Macoupin County, Madison County, Monroe County, St. Clair County, Franklin County, Jefferson County, Lincoln County, St. Charles County, St. Louis County, Warren County, St. Louis city</t>
  </si>
  <si>
    <t xml:space="preserve"> MO-KS</t>
  </si>
  <si>
    <t>Johnson County, Leavenworth County, Linn County, Miami County, Wyandotte County, Bates County, Caldwell County, Cass County, Clay County, Clinton County, Jackson County, Lafayette County, Platte County, Ray County</t>
  </si>
  <si>
    <t xml:space="preserve"> NC</t>
  </si>
  <si>
    <t>Pitt County</t>
  </si>
  <si>
    <t>Buncombe County, Haywood County, Henderson County, Madison County</t>
  </si>
  <si>
    <t>Chatham County, Durham County, Orange County, Person County</t>
  </si>
  <si>
    <t>Charlotte-Concord-Gastonia</t>
  </si>
  <si>
    <t xml:space="preserve"> NC-SC</t>
  </si>
  <si>
    <t>Cabarrus County, Gaston County, Iredell County, Lincoln County, Mecklenburg County, Rowan County, Union County, Chester County, Lancaster County, York County</t>
  </si>
  <si>
    <t xml:space="preserve"> ND</t>
  </si>
  <si>
    <t>Burleigh County, Morton County, Oliver County, Sioux County</t>
  </si>
  <si>
    <t xml:space="preserve"> NE</t>
  </si>
  <si>
    <t>Lancaster County, Seward County</t>
  </si>
  <si>
    <t xml:space="preserve"> NM</t>
  </si>
  <si>
    <t>Bernalillo County, Sandoval County, Torrance County, Valencia County</t>
  </si>
  <si>
    <t xml:space="preserve"> NV</t>
  </si>
  <si>
    <t>Buffalo-Cheektowaga-Niagara Falls</t>
  </si>
  <si>
    <t xml:space="preserve"> NY</t>
  </si>
  <si>
    <t>Erie County, Niagara County</t>
  </si>
  <si>
    <t>New York-Newark-Jersey City</t>
  </si>
  <si>
    <t xml:space="preserve"> NY-NJ-PA</t>
  </si>
  <si>
    <t>Dutchess County, Bergen County, Bronx County, Essex County, Hudson County, Hunterdon County, Kings County, Middlesex County, Monmouth County, Morris County, Nassau County, New York County, Ocean County, Orange County, Passaic County, Pike County, Putnam County, Queens County, Richmond County, Rockland County, Somerset County, Suffolk County, Sussex County, Union County, Westchester County</t>
  </si>
  <si>
    <t xml:space="preserve"> OH</t>
  </si>
  <si>
    <t>Portage County, Summit County</t>
  </si>
  <si>
    <t>Fulton County, Lucas County, Wood County</t>
  </si>
  <si>
    <t xml:space="preserve"> OH-KY-IN</t>
  </si>
  <si>
    <t>Dearborn County, Ohio County, Union County, Boone County, Bracken County, Campbell County, Gallatin County, Grant County, Kenton County, Pendleton County, Brown County, Butler County, Clermont County, Hamilton County, Warren County</t>
  </si>
  <si>
    <t xml:space="preserve"> OK</t>
  </si>
  <si>
    <t>Canadian County, Cleveland County, Grady County, Lincoln County, Logan County, McClain County, Oklahoma County</t>
  </si>
  <si>
    <t xml:space="preserve"> OR-WA</t>
  </si>
  <si>
    <t>Clackamas County, Columbia County, Multnomah County, Washington County, Yamhill County, Clark County, Skamania County</t>
  </si>
  <si>
    <t xml:space="preserve"> PA</t>
  </si>
  <si>
    <t>Berks County</t>
  </si>
  <si>
    <t>Cumberland County, Dauphin County, Perry County</t>
  </si>
  <si>
    <t>Allegheny County, Armstrong County, Beaver County, Butler County, Fayette County, Washington County, Westmoreland County</t>
  </si>
  <si>
    <t xml:space="preserve"> SC</t>
  </si>
  <si>
    <t>Darlington County, Florence County</t>
  </si>
  <si>
    <t>Nashville-Davidson--Murfreesboro--Franklin</t>
  </si>
  <si>
    <t xml:space="preserve"> TN</t>
  </si>
  <si>
    <t>Cannon County, Cheatham County, Davidson County, Dickson County, Hickman County, Macon County, Maury County, Robertson County, Rutherford County, Smith County, Sumner County, Trousdale County, Williamson County, Wilson County</t>
  </si>
  <si>
    <t xml:space="preserve"> TN-MS-AR</t>
  </si>
  <si>
    <t>Crittenden County, Benton County, DeSoto County, Marshall County, Tate County, Tunica County, Fayette County, Shelby County, Tipton County</t>
  </si>
  <si>
    <t xml:space="preserve"> TX</t>
  </si>
  <si>
    <t>Smith County</t>
  </si>
  <si>
    <t>Austin-Round Rock</t>
  </si>
  <si>
    <t>Bastrop County, Caldwell County, Hays County, Travis County, Williamson County</t>
  </si>
  <si>
    <t>Hardin County, Jefferson County, Newton County, Orange County</t>
  </si>
  <si>
    <t>Aransas County, Nueces County, San Patricio County</t>
  </si>
  <si>
    <t>Bell County, Coryell County, Lampasas County</t>
  </si>
  <si>
    <t>Crosby County, Lubbock County, Lynn County</t>
  </si>
  <si>
    <t xml:space="preserve"> UT</t>
  </si>
  <si>
    <t>Box Elder County, Davis County, Morgan County, Weber County</t>
  </si>
  <si>
    <t>Juab County, Utah County</t>
  </si>
  <si>
    <t xml:space="preserve"> VA</t>
  </si>
  <si>
    <t>Augusta County, Staunton city, Waynesboro city</t>
  </si>
  <si>
    <t xml:space="preserve"> WA</t>
  </si>
  <si>
    <t>King County, Snohomish County, Pierce County</t>
  </si>
  <si>
    <t xml:space="preserve"> WI</t>
  </si>
  <si>
    <t>Columbia County, Dane County, Green County, Iowa County</t>
  </si>
  <si>
    <t>Milwaukee-Waukesha-West Allis</t>
  </si>
  <si>
    <t>Milwaukee County, Ozaukee County, Washington County, Waukesha County</t>
  </si>
  <si>
    <t>Hip Median Min</t>
  </si>
  <si>
    <t>Hip Median</t>
  </si>
  <si>
    <t>Hip Median Max</t>
  </si>
  <si>
    <t>Knee Median Min</t>
  </si>
  <si>
    <t>Knee Median</t>
  </si>
  <si>
    <t>Knee Median Max</t>
  </si>
  <si>
    <t>Hip Knee Median Average</t>
  </si>
  <si>
    <t>AL</t>
  </si>
  <si>
    <t>AK</t>
  </si>
  <si>
    <t>AZ</t>
  </si>
  <si>
    <t>AR</t>
  </si>
  <si>
    <t>CA</t>
  </si>
  <si>
    <t>CO</t>
  </si>
  <si>
    <t>DE</t>
  </si>
  <si>
    <t>DC</t>
  </si>
  <si>
    <t>FL</t>
  </si>
  <si>
    <t>ID</t>
  </si>
  <si>
    <t>IL</t>
  </si>
  <si>
    <t>IN</t>
  </si>
  <si>
    <t>IA</t>
  </si>
  <si>
    <t>KS</t>
  </si>
  <si>
    <t>KY</t>
  </si>
  <si>
    <t>ME</t>
  </si>
  <si>
    <t>MD</t>
  </si>
  <si>
    <t>MA</t>
  </si>
  <si>
    <t>MI</t>
  </si>
  <si>
    <t>MN</t>
  </si>
  <si>
    <t>MS</t>
  </si>
  <si>
    <t>MT</t>
  </si>
  <si>
    <t>NE</t>
  </si>
  <si>
    <t>NV</t>
  </si>
  <si>
    <t>NM</t>
  </si>
  <si>
    <t>NY</t>
  </si>
  <si>
    <t>NC</t>
  </si>
  <si>
    <t>ND</t>
  </si>
  <si>
    <t>OH</t>
  </si>
  <si>
    <t>OK</t>
  </si>
  <si>
    <t>PA</t>
  </si>
  <si>
    <t>RI</t>
  </si>
  <si>
    <t>SC</t>
  </si>
  <si>
    <t>SD</t>
  </si>
  <si>
    <t>TN</t>
  </si>
  <si>
    <t>TX</t>
  </si>
  <si>
    <t>UT</t>
  </si>
  <si>
    <t>VA</t>
  </si>
  <si>
    <t>WA</t>
  </si>
  <si>
    <t>WV</t>
  </si>
  <si>
    <t>WI</t>
  </si>
  <si>
    <t>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</si>
</sst>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4" formatCode="_(&quot;$&quot;* #,##0.00_);_(&quot;$&quot;* \(#,##0.00\);_(&quot;$&quot;* &quot;-&quot;??_);_(@_)"/>
    <numFmt numFmtId="43" formatCode="_(* #,##0.00_);_(* \(#,##0.00\);_(* &quot;-&quot;??_);_(@_)"/>
    <numFmt numFmtId="164" formatCode="&quot;$&quot;#,##0.00"/>
    <numFmt numFmtId="165" formatCode="&quot;$&quot;#,##0"/>
    <numFmt numFmtId="166" formatCode="#0.0"/>
  </numFmts>
  <fonts count="12" x14ac:knownFonts="1">
    <font>
      <sz val="11"/>
      <color rgb="FF000000"/>
      <name val="Calibri"/>
      <family val="2"/>
      <charset val="204"/>
    </font>
    <font>
      <b/>
      <sz val="10"/>
      <color rgb="FFFEFFFF"/>
      <name val="Calibri"/>
      <family val="2"/>
    </font>
    <font>
      <i/>
      <sz val="10"/>
      <color rgb="FF000000"/>
      <name val="Calibri"/>
      <family val="2"/>
    </font>
    <font>
      <sz val="9"/>
      <color rgb="FF000000"/>
      <name val="Calibri"/>
      <family val="2"/>
    </font>
    <font>
      <sz val="11"/>
      <color rgb="FF000000"/>
      <name val="Calibri"/>
      <family val="2"/>
      <charset val="204"/>
    </font>
    <font>
      <sz val="9"/>
      <color rgb="FF000000"/>
      <name val="Calibri"/>
      <family val="2"/>
      <charset val="204"/>
    </font>
    <font>
      <sz val="11"/>
      <color indexed="8"/>
      <name val="Calibri"/>
      <family val="2"/>
      <scheme val="minor"/>
    </font>
    <font>
      <u/>
      <sz val="11"/>
      <color theme="10"/>
      <name val="Calibri"/>
      <family val="2"/>
      <scheme val="minor"/>
    </font>
    <font>
      <sz val="11"/>
      <color rgb="FFFF0000"/>
      <name val="Calibri"/>
      <family val="2"/>
      <scheme val="minor"/>
    </font>
    <font>
      <sz val="11"/>
      <color rgb="FFFF0000"/>
      <name val="Calibri"/>
      <family val="2"/>
      <charset val="204"/>
    </font>
    <font>
      <b/>
      <sz val="12"/>
      <name val="Arial"/>
    </font>
    <font>
      <sz val="10"/>
      <name val="Arial"/>
    </font>
  </fonts>
  <fills count="9">
    <fill>
      <patternFill patternType="none"/>
    </fill>
    <fill>
      <patternFill patternType="gray125"/>
    </fill>
    <fill>
      <patternFill patternType="solid">
        <fgColor rgb="FF4F81BC"/>
      </patternFill>
    </fill>
    <fill>
      <patternFill patternType="solid">
        <fgColor rgb="FFDAEDF3"/>
      </patternFill>
    </fill>
    <fill>
      <patternFill patternType="solid">
        <fgColor theme="2" tint="-0.249977111117893"/>
        <bgColor indexed="64"/>
      </patternFill>
    </fill>
    <fill>
      <patternFill patternType="solid">
        <fgColor rgb="FFFFFF00"/>
        <bgColor indexed="64"/>
      </patternFill>
    </fill>
    <fill>
      <patternFill patternType="solid">
        <fgColor rgb="FFFFC000"/>
        <bgColor indexed="64"/>
      </patternFill>
    </fill>
    <fill>
      <patternFill patternType="solid">
        <fgColor theme="4" tint="0.79998168889431442"/>
        <bgColor indexed="64"/>
      </patternFill>
    </fill>
    <fill>
      <patternFill patternType="solid">
        <fgColor indexed="22"/>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DADCDD"/>
      </left>
      <right style="thin">
        <color rgb="FFDADCDD"/>
      </right>
      <top style="thin">
        <color rgb="FFDADCDD"/>
      </top>
      <bottom style="thin">
        <color rgb="FFDADCDD"/>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6">
    <xf numFmtId="0" fontId="0" fillId="0" borderId="0"/>
    <xf numFmtId="43" fontId="4" fillId="0" borderId="0" applyFont="0" applyFill="0" applyBorder="0" applyAlignment="0" applyProtection="0"/>
    <xf numFmtId="44" fontId="4" fillId="0" borderId="0" applyFont="0" applyFill="0" applyBorder="0" applyAlignment="0" applyProtection="0"/>
    <xf numFmtId="9" fontId="4" fillId="0" borderId="0" applyFont="0" applyFill="0" applyBorder="0" applyAlignment="0" applyProtection="0"/>
    <xf numFmtId="0" fontId="6" fillId="0" borderId="0"/>
    <xf numFmtId="0" fontId="7" fillId="0" borderId="0" applyNumberFormat="0" applyFill="0" applyBorder="0" applyAlignment="0" applyProtection="0"/>
  </cellStyleXfs>
  <cellXfs count="42">
    <xf numFmtId="0" fontId="0" fillId="0" borderId="0" xfId="0"/>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2" fillId="0" borderId="3" xfId="0" applyFont="1" applyBorder="1" applyAlignment="1">
      <alignment horizontal="left" vertical="top"/>
    </xf>
    <xf numFmtId="0" fontId="0" fillId="0" borderId="3" xfId="0" applyBorder="1" applyAlignment="1">
      <alignment horizontal="left" vertical="top"/>
    </xf>
    <xf numFmtId="0" fontId="3" fillId="3" borderId="2" xfId="0" applyFont="1" applyFill="1" applyBorder="1" applyAlignment="1">
      <alignment horizontal="left" vertical="top"/>
    </xf>
    <xf numFmtId="0" fontId="3" fillId="3" borderId="2" xfId="0" applyFont="1" applyFill="1" applyBorder="1" applyAlignment="1">
      <alignment horizontal="left" vertical="top"/>
    </xf>
    <xf numFmtId="0" fontId="0" fillId="0" borderId="0" xfId="0"/>
    <xf numFmtId="0" fontId="3" fillId="3" borderId="5" xfId="0" applyFont="1" applyFill="1" applyBorder="1" applyAlignment="1">
      <alignment horizontal="left" vertical="top"/>
    </xf>
    <xf numFmtId="8" fontId="3" fillId="0" borderId="5" xfId="0" applyNumberFormat="1" applyFont="1" applyBorder="1" applyAlignment="1">
      <alignment horizontal="left" vertical="top"/>
    </xf>
    <xf numFmtId="0" fontId="0" fillId="0" borderId="0" xfId="0"/>
    <xf numFmtId="9" fontId="3" fillId="0" borderId="2" xfId="0" applyNumberFormat="1" applyFont="1" applyBorder="1" applyAlignment="1">
      <alignment horizontal="right" vertical="top"/>
    </xf>
    <xf numFmtId="0" fontId="3" fillId="3" borderId="2" xfId="0" applyFont="1" applyFill="1" applyBorder="1" applyAlignment="1">
      <alignment horizontal="left" vertical="top"/>
    </xf>
    <xf numFmtId="0" fontId="3" fillId="3" borderId="4" xfId="0" applyFont="1" applyFill="1" applyBorder="1" applyAlignment="1">
      <alignment horizontal="left" vertical="top"/>
    </xf>
    <xf numFmtId="164" fontId="3" fillId="0" borderId="5" xfId="0" applyNumberFormat="1" applyFont="1" applyBorder="1" applyAlignment="1">
      <alignment horizontal="left" vertical="top"/>
    </xf>
    <xf numFmtId="165" fontId="3" fillId="0" borderId="5" xfId="0" applyNumberFormat="1" applyFont="1" applyBorder="1" applyAlignment="1">
      <alignment horizontal="left" vertical="top"/>
    </xf>
    <xf numFmtId="9" fontId="5" fillId="0" borderId="0" xfId="3" applyFont="1"/>
    <xf numFmtId="44" fontId="5" fillId="0" borderId="0" xfId="2" applyFont="1"/>
    <xf numFmtId="0" fontId="5" fillId="0" borderId="0" xfId="0" applyFont="1"/>
    <xf numFmtId="0" fontId="5" fillId="0" borderId="0" xfId="1" applyNumberFormat="1" applyFont="1"/>
    <xf numFmtId="0" fontId="6" fillId="0" borderId="0" xfId="4"/>
    <xf numFmtId="0" fontId="6" fillId="0" borderId="0" xfId="4" applyAlignment="1">
      <alignment horizontal="center" wrapText="1"/>
    </xf>
    <xf numFmtId="0" fontId="6" fillId="0" borderId="0" xfId="4" applyNumberFormat="1" applyAlignment="1">
      <alignment horizontal="left" wrapText="1"/>
    </xf>
    <xf numFmtId="166" fontId="6" fillId="0" borderId="0" xfId="4" applyNumberFormat="1" applyAlignment="1">
      <alignment horizontal="right"/>
    </xf>
    <xf numFmtId="0" fontId="6" fillId="0" borderId="0" xfId="4" applyNumberFormat="1" applyAlignment="1">
      <alignment horizontal="left" wrapText="1" indent="1"/>
    </xf>
    <xf numFmtId="166" fontId="8" fillId="0" borderId="0" xfId="4" applyNumberFormat="1" applyFont="1" applyAlignment="1">
      <alignment horizontal="right"/>
    </xf>
    <xf numFmtId="0" fontId="9" fillId="0" borderId="0" xfId="1" applyNumberFormat="1" applyFont="1"/>
    <xf numFmtId="0" fontId="1" fillId="2" borderId="6" xfId="0" applyFont="1" applyFill="1" applyBorder="1" applyAlignment="1">
      <alignment horizontal="left" vertical="top"/>
    </xf>
    <xf numFmtId="10" fontId="0" fillId="0" borderId="0" xfId="0" applyNumberFormat="1"/>
    <xf numFmtId="0" fontId="0" fillId="4" borderId="0" xfId="0" applyFill="1"/>
    <xf numFmtId="0" fontId="0" fillId="5" borderId="0" xfId="0" applyFill="1"/>
    <xf numFmtId="0" fontId="0" fillId="6" borderId="0" xfId="0" applyFill="1"/>
    <xf numFmtId="0" fontId="0" fillId="7" borderId="0" xfId="0" applyFill="1"/>
    <xf numFmtId="0" fontId="6" fillId="0" borderId="0" xfId="4"/>
    <xf numFmtId="0" fontId="10" fillId="8" borderId="0" xfId="4" applyFont="1" applyFill="1" applyAlignment="1">
      <alignment horizontal="center"/>
    </xf>
    <xf numFmtId="0" fontId="11" fillId="0" borderId="0" xfId="4" applyNumberFormat="1" applyFont="1"/>
    <xf numFmtId="0" fontId="11" fillId="0" borderId="0" xfId="4" applyFont="1"/>
    <xf numFmtId="0" fontId="6" fillId="0" borderId="0" xfId="4" applyAlignment="1">
      <alignment horizontal="left" vertical="top" wrapText="1"/>
    </xf>
    <xf numFmtId="0" fontId="6" fillId="0" borderId="0" xfId="4"/>
    <xf numFmtId="0" fontId="7" fillId="0" borderId="0" xfId="5" applyAlignment="1">
      <alignment horizontal="left" vertical="top" wrapText="1"/>
    </xf>
    <xf numFmtId="0" fontId="6" fillId="0" borderId="0" xfId="4" applyAlignment="1">
      <alignment horizontal="center" wrapText="1"/>
    </xf>
    <xf numFmtId="164" fontId="0" fillId="0" borderId="0" xfId="0" applyNumberFormat="1"/>
  </cellXfs>
  <cellStyles count="6">
    <cellStyle name="Comma" xfId="1" builtinId="3"/>
    <cellStyle name="Currency" xfId="2" builtinId="4"/>
    <cellStyle name="Hyperlink" xfId="5" builtinId="8"/>
    <cellStyle name="Normal" xfId="0" builtinId="0"/>
    <cellStyle name="Normal 2" xfId="4" xr:uid="{00000000-0005-0000-0000-000004000000}"/>
    <cellStyle name="Percent" xfId="3" builtinId="5"/>
  </cellStyles>
  <dxfs count="1">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hyperlink" Target="http://www.bls.gov/news.release/metro.toc.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14"/>
  <sheetViews>
    <sheetView workbookViewId="0">
      <pane xSplit="1" ySplit="2" topLeftCell="B3" activePane="bottomRight" state="frozen"/>
      <selection pane="topRight" activeCell="B1" sqref="B1"/>
      <selection pane="bottomLeft" activeCell="A3" sqref="A3"/>
      <selection pane="bottomRight" activeCell="V34" sqref="V34"/>
    </sheetView>
  </sheetViews>
  <sheetFormatPr baseColWidth="10" defaultColWidth="8.83203125" defaultRowHeight="15" x14ac:dyDescent="0.2"/>
  <cols>
    <col min="1" max="1" width="24.33203125" customWidth="1"/>
    <col min="3" max="3" width="8.6640625" style="10"/>
    <col min="4" max="4" width="11.1640625" bestFit="1" customWidth="1"/>
    <col min="5" max="5" width="8.6640625" style="10"/>
    <col min="7" max="7" width="8.6640625" style="10"/>
    <col min="8" max="8" width="11.1640625" bestFit="1" customWidth="1"/>
    <col min="9" max="9" width="8.6640625" style="10"/>
    <col min="11" max="11" width="8.6640625" style="10"/>
    <col min="12" max="12" width="11.1640625" bestFit="1" customWidth="1"/>
    <col min="13" max="13" width="8.6640625" style="10"/>
    <col min="15" max="15" width="13.5" customWidth="1"/>
    <col min="19" max="19" width="10.33203125" bestFit="1" customWidth="1"/>
  </cols>
  <sheetData>
    <row r="1" spans="1:19" x14ac:dyDescent="0.2">
      <c r="B1" s="29" t="s">
        <v>118</v>
      </c>
      <c r="C1" s="29" t="s">
        <v>118</v>
      </c>
      <c r="D1" s="29" t="s">
        <v>118</v>
      </c>
      <c r="E1" s="29" t="s">
        <v>118</v>
      </c>
      <c r="F1" s="30" t="s">
        <v>119</v>
      </c>
      <c r="G1" s="30" t="s">
        <v>119</v>
      </c>
      <c r="H1" s="30" t="s">
        <v>119</v>
      </c>
      <c r="I1" s="30" t="s">
        <v>119</v>
      </c>
      <c r="J1" s="31" t="s">
        <v>120</v>
      </c>
      <c r="K1" s="31" t="s">
        <v>120</v>
      </c>
      <c r="L1" s="31" t="s">
        <v>120</v>
      </c>
      <c r="M1" s="31" t="s">
        <v>120</v>
      </c>
      <c r="O1" s="32" t="s">
        <v>578</v>
      </c>
      <c r="P1" s="32" t="s">
        <v>578</v>
      </c>
      <c r="Q1" t="s">
        <v>579</v>
      </c>
      <c r="R1" s="28">
        <v>0.54300000000000004</v>
      </c>
    </row>
    <row r="2" spans="1:19" x14ac:dyDescent="0.2">
      <c r="A2" s="1" t="s">
        <v>18</v>
      </c>
      <c r="B2" s="1" t="s">
        <v>19</v>
      </c>
      <c r="C2" s="1" t="s">
        <v>124</v>
      </c>
      <c r="D2" s="1" t="s">
        <v>22</v>
      </c>
      <c r="E2" s="1" t="s">
        <v>124</v>
      </c>
      <c r="F2" s="1" t="s">
        <v>19</v>
      </c>
      <c r="G2" s="1" t="s">
        <v>124</v>
      </c>
      <c r="H2" s="1" t="s">
        <v>22</v>
      </c>
      <c r="I2" s="1" t="s">
        <v>124</v>
      </c>
      <c r="J2" s="1" t="s">
        <v>19</v>
      </c>
      <c r="K2" s="1" t="s">
        <v>124</v>
      </c>
      <c r="L2" s="1" t="s">
        <v>22</v>
      </c>
      <c r="M2" s="1" t="s">
        <v>124</v>
      </c>
      <c r="N2" s="1" t="s">
        <v>122</v>
      </c>
      <c r="O2" s="1" t="s">
        <v>121</v>
      </c>
      <c r="P2" s="1" t="s">
        <v>124</v>
      </c>
      <c r="Q2" s="1" t="s">
        <v>580</v>
      </c>
      <c r="R2" s="27" t="s">
        <v>581</v>
      </c>
      <c r="S2" s="27" t="s">
        <v>582</v>
      </c>
    </row>
    <row r="3" spans="1:19" x14ac:dyDescent="0.2">
      <c r="A3" s="12" t="s">
        <v>86</v>
      </c>
      <c r="B3" s="16" t="e">
        <f>VLOOKUP($A3,PCI!$A$2:$B$87,2,FALSE)</f>
        <v>#N/A</v>
      </c>
      <c r="C3" s="19"/>
      <c r="D3" s="17" t="e">
        <f>VLOOKUP($A3,PCI!$A$2:$D$87,4,FALSE)</f>
        <v>#N/A</v>
      </c>
      <c r="E3" s="19"/>
      <c r="F3" s="16">
        <f>VLOOKUP($A3,Knee!$A$2:$B$87,2,FALSE)</f>
        <v>2.67</v>
      </c>
      <c r="G3" s="19">
        <v>1</v>
      </c>
      <c r="H3" s="17">
        <f>VLOOKUP($A3,Knee!$A$2:$D$87,4,FALSE)</f>
        <v>39622.959999999999</v>
      </c>
      <c r="I3" s="19">
        <v>7</v>
      </c>
      <c r="J3" s="16">
        <f>VLOOKUP($A3,Hip!$A$2:$B$87,2,FALSE)</f>
        <v>1.51</v>
      </c>
      <c r="K3" s="19">
        <v>3</v>
      </c>
      <c r="L3" s="17">
        <f>VLOOKUP($A3,Hip!$A$2:$D$87,4,FALSE)</f>
        <v>39263.15</v>
      </c>
      <c r="M3" s="19">
        <v>5</v>
      </c>
      <c r="N3" s="10"/>
      <c r="O3" s="19">
        <f>VLOOKUP(A3,'Employment by MSA'!B103:F598,5,FALSE)</f>
        <v>3369.1</v>
      </c>
      <c r="P3" s="19">
        <v>5</v>
      </c>
      <c r="Q3">
        <f t="shared" ref="Q3:Q34" si="0">AVERAGE(C3,E3,G3,I3,K3,M3,P3)</f>
        <v>4.2</v>
      </c>
      <c r="R3">
        <f t="shared" ref="R3:R34" si="1">O3*R$1</f>
        <v>1829.4213</v>
      </c>
      <c r="S3" t="s">
        <v>583</v>
      </c>
    </row>
    <row r="4" spans="1:19" x14ac:dyDescent="0.2">
      <c r="A4" s="12" t="s">
        <v>2</v>
      </c>
      <c r="B4" s="16">
        <f>VLOOKUP($A4,PCI!$A$2:$B$87,2,FALSE)</f>
        <v>5.04</v>
      </c>
      <c r="C4" s="19">
        <v>2</v>
      </c>
      <c r="D4" s="17">
        <f>VLOOKUP($A4,PCI!$A$2:$D$87,4,FALSE)</f>
        <v>36914</v>
      </c>
      <c r="E4" s="19">
        <v>11</v>
      </c>
      <c r="F4" s="16" t="e">
        <f>VLOOKUP($A4,Knee!$A$2:$B$87,2,FALSE)</f>
        <v>#N/A</v>
      </c>
      <c r="G4" s="19"/>
      <c r="H4" s="17" t="e">
        <f>VLOOKUP($A4,Knee!$A$2:$D$87,4,FALSE)</f>
        <v>#N/A</v>
      </c>
      <c r="I4" s="19"/>
      <c r="J4" s="16" t="e">
        <f>VLOOKUP($A4,Hip!$A$2:$B$87,2,FALSE)</f>
        <v>#N/A</v>
      </c>
      <c r="K4" s="19"/>
      <c r="L4" s="17" t="e">
        <f>VLOOKUP($A4,Hip!$A$2:$D$87,4,FALSE)</f>
        <v>#N/A</v>
      </c>
      <c r="M4" s="19"/>
      <c r="N4" s="10"/>
      <c r="O4" s="25">
        <v>2238.6999999999998</v>
      </c>
      <c r="P4" s="19">
        <v>15</v>
      </c>
      <c r="Q4" s="10">
        <f t="shared" si="0"/>
        <v>9.3333333333333339</v>
      </c>
      <c r="R4" s="10">
        <f t="shared" si="1"/>
        <v>1215.6141</v>
      </c>
      <c r="S4" t="s">
        <v>123</v>
      </c>
    </row>
    <row r="5" spans="1:19" x14ac:dyDescent="0.2">
      <c r="A5" s="12" t="s">
        <v>87</v>
      </c>
      <c r="B5" s="16" t="e">
        <f>VLOOKUP($A5,PCI!$A$2:$B$87,2,FALSE)</f>
        <v>#N/A</v>
      </c>
      <c r="C5" s="19"/>
      <c r="D5" s="17" t="e">
        <f>VLOOKUP($A5,PCI!$A$2:$D$87,4,FALSE)</f>
        <v>#N/A</v>
      </c>
      <c r="E5" s="19"/>
      <c r="F5" s="16">
        <f>VLOOKUP($A5,Knee!$A$2:$B$87,2,FALSE)</f>
        <v>1.45</v>
      </c>
      <c r="G5" s="19">
        <v>6</v>
      </c>
      <c r="H5" s="17">
        <f>VLOOKUP($A5,Knee!$A$2:$D$87,4,FALSE)</f>
        <v>33724.42</v>
      </c>
      <c r="I5" s="19">
        <v>22</v>
      </c>
      <c r="J5" s="16">
        <f>VLOOKUP($A5,Hip!$A$2:$B$87,2,FALSE)</f>
        <v>1.48</v>
      </c>
      <c r="K5" s="19">
        <v>4</v>
      </c>
      <c r="L5" s="17">
        <f>VLOOKUP($A5,Hip!$A$2:$D$87,4,FALSE)</f>
        <v>32139.31</v>
      </c>
      <c r="M5" s="19">
        <v>23</v>
      </c>
      <c r="N5" s="10"/>
      <c r="O5" s="19">
        <f>VLOOKUP(A5,'Employment by MSA'!B104:F599,5,FALSE)</f>
        <v>2971.6</v>
      </c>
      <c r="P5" s="19">
        <v>7</v>
      </c>
      <c r="Q5" s="10">
        <f t="shared" si="0"/>
        <v>12.4</v>
      </c>
      <c r="R5" s="10">
        <f t="shared" si="1"/>
        <v>1613.5788</v>
      </c>
      <c r="S5" s="10" t="s">
        <v>583</v>
      </c>
    </row>
    <row r="6" spans="1:19" x14ac:dyDescent="0.2">
      <c r="A6" s="12" t="s">
        <v>35</v>
      </c>
      <c r="B6" s="16">
        <f>VLOOKUP($A6,PCI!$A$2:$B$87,2,FALSE)</f>
        <v>1.84</v>
      </c>
      <c r="C6" s="19">
        <v>17</v>
      </c>
      <c r="D6" s="17">
        <f>VLOOKUP($A6,PCI!$A$2:$D$87,4,FALSE)</f>
        <v>37272</v>
      </c>
      <c r="E6" s="19">
        <v>10</v>
      </c>
      <c r="F6" s="16" t="e">
        <f>VLOOKUP($A6,Knee!$A$2:$B$87,2,FALSE)</f>
        <v>#N/A</v>
      </c>
      <c r="G6" s="19"/>
      <c r="H6" s="17" t="e">
        <f>VLOOKUP($A6,Knee!$A$2:$D$87,4,FALSE)</f>
        <v>#N/A</v>
      </c>
      <c r="I6" s="19"/>
      <c r="J6" s="16" t="e">
        <f>VLOOKUP($A6,Hip!$A$2:$B$87,2,FALSE)</f>
        <v>#N/A</v>
      </c>
      <c r="K6" s="19"/>
      <c r="L6" s="17" t="e">
        <f>VLOOKUP($A6,Hip!$A$2:$D$87,4,FALSE)</f>
        <v>#N/A</v>
      </c>
      <c r="M6" s="19"/>
      <c r="N6" s="10"/>
      <c r="O6" s="25">
        <v>2238.6999999999998</v>
      </c>
      <c r="P6" s="19">
        <v>14</v>
      </c>
      <c r="Q6" s="10">
        <f t="shared" si="0"/>
        <v>13.666666666666666</v>
      </c>
      <c r="R6" s="10">
        <f t="shared" si="1"/>
        <v>1215.6141</v>
      </c>
      <c r="S6" s="10" t="s">
        <v>123</v>
      </c>
    </row>
    <row r="7" spans="1:19" x14ac:dyDescent="0.2">
      <c r="A7" s="12" t="s">
        <v>101</v>
      </c>
      <c r="B7" s="16" t="e">
        <f>VLOOKUP($A7,PCI!$A$2:$B$87,2,FALSE)</f>
        <v>#N/A</v>
      </c>
      <c r="C7" s="19"/>
      <c r="D7" s="17" t="e">
        <f>VLOOKUP($A7,PCI!$A$2:$D$87,4,FALSE)</f>
        <v>#N/A</v>
      </c>
      <c r="E7" s="19"/>
      <c r="F7" s="16">
        <f>VLOOKUP($A7,Knee!$A$2:$B$87,2,FALSE)</f>
        <v>0.22</v>
      </c>
      <c r="G7" s="19">
        <v>46</v>
      </c>
      <c r="H7" s="17">
        <f>VLOOKUP($A7,Knee!$A$2:$D$87,4,FALSE)</f>
        <v>61266.080000000002</v>
      </c>
      <c r="I7" s="19">
        <v>1</v>
      </c>
      <c r="J7" s="16">
        <f>VLOOKUP($A7,Hip!$A$2:$B$87,2,FALSE)</f>
        <v>0.48</v>
      </c>
      <c r="K7" s="19">
        <v>29</v>
      </c>
      <c r="L7" s="17">
        <f>VLOOKUP($A7,Hip!$A$2:$D$87,4,FALSE)</f>
        <v>59447.86</v>
      </c>
      <c r="M7" s="19">
        <v>1</v>
      </c>
      <c r="N7" s="10"/>
      <c r="O7" s="19">
        <f>VLOOKUP(A7,'Employment by MSA'!B79:F574,5,FALSE)</f>
        <v>9226.4</v>
      </c>
      <c r="P7" s="19">
        <v>1</v>
      </c>
      <c r="Q7" s="10">
        <f t="shared" si="0"/>
        <v>15.6</v>
      </c>
      <c r="R7" s="10">
        <f t="shared" si="1"/>
        <v>5009.9351999999999</v>
      </c>
      <c r="S7" s="10" t="s">
        <v>123</v>
      </c>
    </row>
    <row r="8" spans="1:19" x14ac:dyDescent="0.2">
      <c r="A8" s="12" t="s">
        <v>4</v>
      </c>
      <c r="B8" s="16">
        <f>VLOOKUP($A8,PCI!$A$2:$B$87,2,FALSE)</f>
        <v>4.43</v>
      </c>
      <c r="C8" s="19">
        <v>3</v>
      </c>
      <c r="D8" s="17">
        <f>VLOOKUP($A8,PCI!$A$2:$D$87,4,FALSE)</f>
        <v>38579</v>
      </c>
      <c r="E8" s="19">
        <v>7</v>
      </c>
      <c r="F8" s="16">
        <f>VLOOKUP($A8,Knee!$A$2:$B$87,2,FALSE)</f>
        <v>0.15</v>
      </c>
      <c r="G8" s="19">
        <v>56</v>
      </c>
      <c r="H8" s="17">
        <f>VLOOKUP($A8,Knee!$A$2:$D$87,4,FALSE)</f>
        <v>41042.22</v>
      </c>
      <c r="I8" s="19">
        <v>5</v>
      </c>
      <c r="J8" s="16">
        <f>VLOOKUP($A8,Hip!$A$2:$B$87,2,FALSE)</f>
        <v>1</v>
      </c>
      <c r="K8" s="19">
        <v>12</v>
      </c>
      <c r="L8" s="17">
        <f>VLOOKUP($A8,Hip!$A$2:$D$87,4,FALSE)</f>
        <v>34235.97</v>
      </c>
      <c r="M8" s="19">
        <v>11</v>
      </c>
      <c r="N8" s="18" t="s">
        <v>123</v>
      </c>
      <c r="O8" s="19">
        <f>VLOOKUP(A8,'Employment by MSA'!B22:F517,5,FALSE)</f>
        <v>1379.2</v>
      </c>
      <c r="P8" s="19">
        <v>21</v>
      </c>
      <c r="Q8" s="10">
        <f t="shared" si="0"/>
        <v>16.428571428571427</v>
      </c>
      <c r="R8" s="10">
        <f t="shared" si="1"/>
        <v>748.90560000000005</v>
      </c>
      <c r="S8" s="10" t="s">
        <v>583</v>
      </c>
    </row>
    <row r="9" spans="1:19" x14ac:dyDescent="0.2">
      <c r="A9" s="12" t="s">
        <v>89</v>
      </c>
      <c r="B9" s="16" t="e">
        <f>VLOOKUP($A9,PCI!$A$2:$B$87,2,FALSE)</f>
        <v>#N/A</v>
      </c>
      <c r="C9" s="19"/>
      <c r="D9" s="17" t="e">
        <f>VLOOKUP($A9,PCI!$A$2:$D$87,4,FALSE)</f>
        <v>#N/A</v>
      </c>
      <c r="E9" s="19"/>
      <c r="F9" s="16">
        <f>VLOOKUP($A9,Knee!$A$2:$B$87,2,FALSE)</f>
        <v>1.1100000000000001</v>
      </c>
      <c r="G9" s="19">
        <v>9</v>
      </c>
      <c r="H9" s="17">
        <f>VLOOKUP($A9,Knee!$A$2:$D$87,4,FALSE)</f>
        <v>37308.94</v>
      </c>
      <c r="I9" s="19">
        <v>11</v>
      </c>
      <c r="J9" s="16">
        <f>VLOOKUP($A9,Hip!$A$2:$B$87,2,FALSE)</f>
        <v>0.83</v>
      </c>
      <c r="K9" s="19">
        <v>18</v>
      </c>
      <c r="L9" s="17">
        <f>VLOOKUP($A9,Hip!$A$2:$D$87,4,FALSE)</f>
        <v>35633.96</v>
      </c>
      <c r="M9" s="19">
        <v>8</v>
      </c>
      <c r="N9" s="10"/>
      <c r="O9" s="19">
        <f>VLOOKUP(A9,'Employment by MSA'!B102:F597,5,FALSE)</f>
        <v>940.6</v>
      </c>
      <c r="P9" s="19">
        <v>37</v>
      </c>
      <c r="Q9" s="10">
        <f t="shared" si="0"/>
        <v>16.600000000000001</v>
      </c>
      <c r="R9" s="10">
        <f t="shared" si="1"/>
        <v>510.74580000000003</v>
      </c>
      <c r="S9" s="10" t="s">
        <v>123</v>
      </c>
    </row>
    <row r="10" spans="1:19" x14ac:dyDescent="0.2">
      <c r="A10" s="12" t="s">
        <v>28</v>
      </c>
      <c r="B10" s="16">
        <f>VLOOKUP($A10,PCI!$A$2:$B$87,2,FALSE)</f>
        <v>2.23</v>
      </c>
      <c r="C10" s="19">
        <v>11</v>
      </c>
      <c r="D10" s="17">
        <f>VLOOKUP($A10,PCI!$A$2:$D$87,4,FALSE)</f>
        <v>37774</v>
      </c>
      <c r="E10" s="19">
        <v>9</v>
      </c>
      <c r="F10" s="16">
        <f>VLOOKUP($A10,Knee!$A$2:$B$87,2,FALSE)</f>
        <v>0.77</v>
      </c>
      <c r="G10" s="19">
        <v>20</v>
      </c>
      <c r="H10" s="17">
        <f>VLOOKUP($A10,Knee!$A$2:$D$87,4,FALSE)</f>
        <v>37859.089999999997</v>
      </c>
      <c r="I10" s="19">
        <v>9</v>
      </c>
      <c r="J10" s="16">
        <f>VLOOKUP($A10,Hip!$A$2:$B$87,2,FALSE)</f>
        <v>0.66</v>
      </c>
      <c r="K10" s="19">
        <v>22</v>
      </c>
      <c r="L10" s="17">
        <f>VLOOKUP($A10,Hip!$A$2:$D$87,4,FALSE)</f>
        <v>35899.32</v>
      </c>
      <c r="M10" s="19">
        <v>7</v>
      </c>
      <c r="N10" s="18" t="s">
        <v>123</v>
      </c>
      <c r="O10" s="19">
        <f>VLOOKUP(A10,'Employment by MSA'!B101:F596,5,FALSE)</f>
        <v>896</v>
      </c>
      <c r="P10" s="19">
        <v>41</v>
      </c>
      <c r="Q10" s="10">
        <f t="shared" si="0"/>
        <v>17</v>
      </c>
      <c r="R10" s="10">
        <f t="shared" si="1"/>
        <v>486.52800000000002</v>
      </c>
      <c r="S10" s="10" t="s">
        <v>123</v>
      </c>
    </row>
    <row r="11" spans="1:19" x14ac:dyDescent="0.2">
      <c r="A11" s="12" t="s">
        <v>47</v>
      </c>
      <c r="B11" s="16">
        <f>VLOOKUP($A11,PCI!$A$2:$B$87,2,FALSE)</f>
        <v>1.18</v>
      </c>
      <c r="C11" s="19">
        <v>33</v>
      </c>
      <c r="D11" s="17">
        <f>VLOOKUP($A11,PCI!$A$2:$D$87,4,FALSE)</f>
        <v>46506</v>
      </c>
      <c r="E11" s="19">
        <v>2</v>
      </c>
      <c r="F11" s="16" t="e">
        <f>VLOOKUP($A11,Knee!$A$2:$B$87,2,FALSE)</f>
        <v>#N/A</v>
      </c>
      <c r="G11" s="19"/>
      <c r="H11" s="17" t="e">
        <f>VLOOKUP($A11,Knee!$A$2:$D$87,4,FALSE)</f>
        <v>#N/A</v>
      </c>
      <c r="I11" s="19"/>
      <c r="J11" s="16" t="e">
        <f>VLOOKUP($A11,Hip!$A$2:$B$87,2,FALSE)</f>
        <v>#N/A</v>
      </c>
      <c r="K11" s="19"/>
      <c r="L11" s="17" t="e">
        <f>VLOOKUP($A11,Hip!$A$2:$D$87,4,FALSE)</f>
        <v>#N/A</v>
      </c>
      <c r="M11" s="19"/>
      <c r="N11" s="10"/>
      <c r="O11" s="19" t="e">
        <f>VLOOKUP(A11,'Employment by MSA'!B75:F570,5,FALSE)</f>
        <v>#N/A</v>
      </c>
      <c r="P11" s="10"/>
      <c r="Q11" s="10">
        <f t="shared" si="0"/>
        <v>17.5</v>
      </c>
      <c r="R11" s="10" t="e">
        <f t="shared" si="1"/>
        <v>#N/A</v>
      </c>
      <c r="S11" s="10" t="s">
        <v>583</v>
      </c>
    </row>
    <row r="12" spans="1:19" x14ac:dyDescent="0.2">
      <c r="A12" s="12" t="s">
        <v>40</v>
      </c>
      <c r="B12" s="16">
        <f>VLOOKUP($A12,PCI!$A$2:$B$87,2,FALSE)</f>
        <v>1.46</v>
      </c>
      <c r="C12" s="19">
        <v>25</v>
      </c>
      <c r="D12" s="17">
        <f>VLOOKUP($A12,PCI!$A$2:$D$87,4,FALSE)</f>
        <v>33157</v>
      </c>
      <c r="E12" s="19">
        <v>21</v>
      </c>
      <c r="F12" s="16">
        <f>VLOOKUP($A12,Knee!$A$2:$B$87,2,FALSE)</f>
        <v>1.73</v>
      </c>
      <c r="G12" s="19">
        <v>3</v>
      </c>
      <c r="H12" s="17">
        <f>VLOOKUP($A12,Knee!$A$2:$D$87,4,FALSE)</f>
        <v>33949.629999999997</v>
      </c>
      <c r="I12" s="19">
        <v>19</v>
      </c>
      <c r="J12" s="16">
        <f>VLOOKUP($A12,Hip!$A$2:$B$87,2,FALSE)</f>
        <v>0.98</v>
      </c>
      <c r="K12" s="19">
        <v>14</v>
      </c>
      <c r="L12" s="17">
        <f>VLOOKUP($A12,Hip!$A$2:$D$87,4,FALSE)</f>
        <v>30469.9</v>
      </c>
      <c r="M12" s="19">
        <v>30</v>
      </c>
      <c r="N12" s="18" t="s">
        <v>123</v>
      </c>
      <c r="O12" s="25">
        <v>1886.1</v>
      </c>
      <c r="P12" s="19">
        <v>20</v>
      </c>
      <c r="Q12" s="10">
        <f t="shared" si="0"/>
        <v>18.857142857142858</v>
      </c>
      <c r="R12" s="10">
        <f t="shared" si="1"/>
        <v>1024.1523</v>
      </c>
      <c r="S12" s="10" t="s">
        <v>123</v>
      </c>
    </row>
    <row r="13" spans="1:19" x14ac:dyDescent="0.2">
      <c r="A13" s="12" t="s">
        <v>30</v>
      </c>
      <c r="B13" s="16">
        <f>VLOOKUP($A13,PCI!$A$2:$B$87,2,FALSE)</f>
        <v>2.11</v>
      </c>
      <c r="C13" s="19">
        <v>13</v>
      </c>
      <c r="D13" s="17">
        <f>VLOOKUP($A13,PCI!$A$2:$D$87,4,FALSE)</f>
        <v>24397</v>
      </c>
      <c r="E13" s="19">
        <v>60</v>
      </c>
      <c r="F13" s="16">
        <f>VLOOKUP($A13,Knee!$A$2:$B$87,2,FALSE)</f>
        <v>1</v>
      </c>
      <c r="G13" s="19">
        <v>12</v>
      </c>
      <c r="H13" s="17">
        <f>VLOOKUP($A13,Knee!$A$2:$D$87,4,FALSE)</f>
        <v>34701.279999999999</v>
      </c>
      <c r="I13" s="19">
        <v>17</v>
      </c>
      <c r="J13" s="16">
        <f>VLOOKUP($A13,Hip!$A$2:$B$87,2,FALSE)</f>
        <v>0.89</v>
      </c>
      <c r="K13" s="19">
        <v>16</v>
      </c>
      <c r="L13" s="17">
        <f>VLOOKUP($A13,Hip!$A$2:$D$87,4,FALSE)</f>
        <v>32845.46</v>
      </c>
      <c r="M13" s="19">
        <v>19</v>
      </c>
      <c r="N13" s="18" t="s">
        <v>123</v>
      </c>
      <c r="O13" s="19">
        <f>VLOOKUP(A13,'Employment by MSA'!B48:F543,5,FALSE)</f>
        <v>4529.5</v>
      </c>
      <c r="P13" s="19">
        <v>4</v>
      </c>
      <c r="Q13" s="10">
        <f t="shared" si="0"/>
        <v>20.142857142857142</v>
      </c>
      <c r="R13" s="10">
        <f t="shared" si="1"/>
        <v>2459.5185000000001</v>
      </c>
      <c r="S13" s="10" t="s">
        <v>583</v>
      </c>
    </row>
    <row r="14" spans="1:19" x14ac:dyDescent="0.2">
      <c r="A14" s="12" t="s">
        <v>10</v>
      </c>
      <c r="B14" s="16">
        <f>VLOOKUP($A14,PCI!$A$2:$B$87,2,FALSE)</f>
        <v>1.72</v>
      </c>
      <c r="C14" s="19">
        <v>21</v>
      </c>
      <c r="D14" s="17">
        <f>VLOOKUP($A14,PCI!$A$2:$D$87,4,FALSE)</f>
        <v>61232</v>
      </c>
      <c r="E14" s="19">
        <v>1</v>
      </c>
      <c r="F14" s="16" t="e">
        <f>VLOOKUP($A14,Knee!$A$2:$B$87,2,FALSE)</f>
        <v>#N/A</v>
      </c>
      <c r="G14" s="19"/>
      <c r="H14" s="17" t="e">
        <f>VLOOKUP($A14,Knee!$A$2:$D$87,4,FALSE)</f>
        <v>#N/A</v>
      </c>
      <c r="I14" s="19"/>
      <c r="J14" s="16" t="e">
        <f>VLOOKUP($A14,Hip!$A$2:$B$87,2,FALSE)</f>
        <v>#N/A</v>
      </c>
      <c r="K14" s="19"/>
      <c r="L14" s="17" t="e">
        <f>VLOOKUP($A14,Hip!$A$2:$D$87,4,FALSE)</f>
        <v>#N/A</v>
      </c>
      <c r="M14" s="19"/>
      <c r="N14" s="10"/>
      <c r="O14" s="19">
        <f>VLOOKUP(A14,'Employment by MSA'!B21:F516,5,FALSE)</f>
        <v>907</v>
      </c>
      <c r="P14" s="19">
        <v>39</v>
      </c>
      <c r="Q14" s="10">
        <f t="shared" si="0"/>
        <v>20.333333333333332</v>
      </c>
      <c r="R14" s="10">
        <f t="shared" si="1"/>
        <v>492.50100000000003</v>
      </c>
      <c r="S14" s="10" t="s">
        <v>583</v>
      </c>
    </row>
    <row r="15" spans="1:19" x14ac:dyDescent="0.2">
      <c r="A15" s="12" t="s">
        <v>24</v>
      </c>
      <c r="B15" s="16">
        <f>VLOOKUP($A15,PCI!$A$2:$B$87,2,FALSE)</f>
        <v>3.11</v>
      </c>
      <c r="C15" s="19">
        <v>7</v>
      </c>
      <c r="D15" s="17">
        <f>VLOOKUP($A15,PCI!$A$2:$D$87,4,FALSE)</f>
        <v>25285</v>
      </c>
      <c r="E15" s="19">
        <v>52</v>
      </c>
      <c r="F15" s="16">
        <f>VLOOKUP($A15,Knee!$A$2:$B$87,2,FALSE)</f>
        <v>1.63</v>
      </c>
      <c r="G15" s="19">
        <v>4</v>
      </c>
      <c r="H15" s="17">
        <f>VLOOKUP($A15,Knee!$A$2:$D$87,4,FALSE)</f>
        <v>30564.67</v>
      </c>
      <c r="I15" s="19">
        <v>36</v>
      </c>
      <c r="J15" s="16">
        <f>VLOOKUP($A15,Hip!$A$2:$B$87,2,FALSE)</f>
        <v>1.1200000000000001</v>
      </c>
      <c r="K15" s="19">
        <v>8</v>
      </c>
      <c r="L15" s="17">
        <f>VLOOKUP($A15,Hip!$A$2:$D$87,4,FALSE)</f>
        <v>31066.57</v>
      </c>
      <c r="M15" s="19">
        <v>27</v>
      </c>
      <c r="N15" s="18" t="s">
        <v>123</v>
      </c>
      <c r="O15" s="19">
        <f>VLOOKUP(A15,'Employment by MSA'!B94:F589,5,FALSE)</f>
        <v>2814</v>
      </c>
      <c r="P15" s="19">
        <v>9</v>
      </c>
      <c r="Q15" s="10">
        <f t="shared" si="0"/>
        <v>20.428571428571427</v>
      </c>
      <c r="R15" s="10">
        <f t="shared" si="1"/>
        <v>1528.0020000000002</v>
      </c>
      <c r="S15" s="10" t="s">
        <v>583</v>
      </c>
    </row>
    <row r="16" spans="1:19" x14ac:dyDescent="0.2">
      <c r="A16" s="12" t="s">
        <v>31</v>
      </c>
      <c r="B16" s="16">
        <f>VLOOKUP($A16,PCI!$A$2:$B$87,2,FALSE)</f>
        <v>1.98</v>
      </c>
      <c r="C16" s="19">
        <v>14</v>
      </c>
      <c r="D16" s="17">
        <f>VLOOKUP($A16,PCI!$A$2:$D$87,4,FALSE)</f>
        <v>35059</v>
      </c>
      <c r="E16" s="19">
        <v>17</v>
      </c>
      <c r="F16" s="16">
        <f>VLOOKUP($A16,Knee!$A$2:$B$87,2,FALSE)</f>
        <v>0.95</v>
      </c>
      <c r="G16" s="19">
        <v>13</v>
      </c>
      <c r="H16" s="17">
        <f>VLOOKUP($A16,Knee!$A$2:$D$87,4,FALSE)</f>
        <v>30270.73</v>
      </c>
      <c r="I16" s="19">
        <v>40</v>
      </c>
      <c r="J16" s="16">
        <f>VLOOKUP($A16,Hip!$A$2:$B$87,2,FALSE)</f>
        <v>1.4</v>
      </c>
      <c r="K16" s="19">
        <v>5</v>
      </c>
      <c r="L16" s="17">
        <f>VLOOKUP($A16,Hip!$A$2:$D$87,4,FALSE)</f>
        <v>29767.96</v>
      </c>
      <c r="M16" s="19">
        <v>38</v>
      </c>
      <c r="N16" s="18" t="s">
        <v>123</v>
      </c>
      <c r="O16" s="19">
        <f>VLOOKUP(A16,'Employment by MSA'!B11:F506,5,FALSE)</f>
        <v>1904.3</v>
      </c>
      <c r="P16" s="19">
        <v>18</v>
      </c>
      <c r="Q16" s="10">
        <f t="shared" si="0"/>
        <v>20.714285714285715</v>
      </c>
      <c r="R16" s="10">
        <f t="shared" si="1"/>
        <v>1034.0349000000001</v>
      </c>
      <c r="S16" s="10" t="s">
        <v>583</v>
      </c>
    </row>
    <row r="17" spans="1:19" x14ac:dyDescent="0.2">
      <c r="A17" s="12" t="s">
        <v>34</v>
      </c>
      <c r="B17" s="16">
        <f>VLOOKUP($A17,PCI!$A$2:$B$87,2,FALSE)</f>
        <v>1.84</v>
      </c>
      <c r="C17" s="19">
        <v>18</v>
      </c>
      <c r="D17" s="17">
        <f>VLOOKUP($A17,PCI!$A$2:$D$87,4,FALSE)</f>
        <v>35540</v>
      </c>
      <c r="E17" s="19">
        <v>15</v>
      </c>
      <c r="F17" s="16">
        <f>VLOOKUP($A17,Knee!$A$2:$B$87,2,FALSE)</f>
        <v>0.67</v>
      </c>
      <c r="G17" s="19">
        <v>23</v>
      </c>
      <c r="H17" s="17">
        <f>VLOOKUP($A17,Knee!$A$2:$D$87,4,FALSE)</f>
        <v>34929.31</v>
      </c>
      <c r="I17" s="19">
        <v>16</v>
      </c>
      <c r="J17" s="16">
        <f>VLOOKUP($A17,Hip!$A$2:$B$87,2,FALSE)</f>
        <v>1.24</v>
      </c>
      <c r="K17" s="19">
        <v>7</v>
      </c>
      <c r="L17" s="17">
        <f>VLOOKUP($A17,Hip!$A$2:$D$87,4,FALSE)</f>
        <v>33821.19</v>
      </c>
      <c r="M17" s="19">
        <v>13</v>
      </c>
      <c r="N17" s="18" t="s">
        <v>123</v>
      </c>
      <c r="O17" s="19">
        <f>VLOOKUP(A17,'Employment by MSA'!B73:F568,5,FALSE)</f>
        <v>490.9</v>
      </c>
      <c r="P17" s="19">
        <v>57</v>
      </c>
      <c r="Q17" s="10">
        <f t="shared" si="0"/>
        <v>21.285714285714285</v>
      </c>
      <c r="R17" s="10">
        <f t="shared" si="1"/>
        <v>266.55869999999999</v>
      </c>
      <c r="S17" s="10" t="s">
        <v>583</v>
      </c>
    </row>
    <row r="18" spans="1:19" x14ac:dyDescent="0.2">
      <c r="A18" s="12" t="s">
        <v>27</v>
      </c>
      <c r="B18" s="16">
        <f>VLOOKUP($A18,PCI!$A$2:$B$87,2,FALSE)</f>
        <v>2.33</v>
      </c>
      <c r="C18" s="19">
        <v>10</v>
      </c>
      <c r="D18" s="17">
        <f>VLOOKUP($A18,PCI!$A$2:$D$87,4,FALSE)</f>
        <v>26321</v>
      </c>
      <c r="E18" s="19">
        <v>46</v>
      </c>
      <c r="F18" s="16" t="e">
        <f>VLOOKUP($A18,Knee!$A$2:$B$87,2,FALSE)</f>
        <v>#N/A</v>
      </c>
      <c r="G18" s="19"/>
      <c r="H18" s="17" t="e">
        <f>VLOOKUP($A18,Knee!$A$2:$D$87,4,FALSE)</f>
        <v>#N/A</v>
      </c>
      <c r="I18" s="19"/>
      <c r="J18" s="16" t="e">
        <f>VLOOKUP($A18,Hip!$A$2:$B$87,2,FALSE)</f>
        <v>#N/A</v>
      </c>
      <c r="K18" s="19"/>
      <c r="L18" s="17" t="e">
        <f>VLOOKUP($A18,Hip!$A$2:$D$87,4,FALSE)</f>
        <v>#N/A</v>
      </c>
      <c r="M18" s="19"/>
      <c r="N18" s="10"/>
      <c r="O18" s="19">
        <f>VLOOKUP(A18,'Employment by MSA'!B44:F539,5,FALSE)</f>
        <v>2567.1999999999998</v>
      </c>
      <c r="P18" s="19">
        <v>10</v>
      </c>
      <c r="Q18" s="10">
        <f t="shared" si="0"/>
        <v>22</v>
      </c>
      <c r="R18" s="10">
        <f t="shared" si="1"/>
        <v>1393.9896000000001</v>
      </c>
      <c r="S18" s="10" t="s">
        <v>583</v>
      </c>
    </row>
    <row r="19" spans="1:19" x14ac:dyDescent="0.2">
      <c r="A19" s="12" t="s">
        <v>88</v>
      </c>
      <c r="B19" s="16" t="e">
        <f>VLOOKUP($A19,PCI!$A$2:$B$87,2,FALSE)</f>
        <v>#N/A</v>
      </c>
      <c r="C19" s="19"/>
      <c r="D19" s="17" t="e">
        <f>VLOOKUP($A19,PCI!$A$2:$D$87,4,FALSE)</f>
        <v>#N/A</v>
      </c>
      <c r="E19" s="19"/>
      <c r="F19" s="16">
        <f>VLOOKUP($A19,Knee!$A$2:$B$87,2,FALSE)</f>
        <v>1.1399999999999999</v>
      </c>
      <c r="G19" s="19">
        <v>8</v>
      </c>
      <c r="H19" s="17">
        <f>VLOOKUP($A19,Knee!$A$2:$D$87,4,FALSE)</f>
        <v>40169.56</v>
      </c>
      <c r="I19" s="19">
        <v>6</v>
      </c>
      <c r="J19" s="16">
        <f>VLOOKUP($A19,Hip!$A$2:$B$87,2,FALSE)</f>
        <v>0.68</v>
      </c>
      <c r="K19" s="19">
        <v>20</v>
      </c>
      <c r="L19" s="17">
        <f>VLOOKUP($A19,Hip!$A$2:$D$87,4,FALSE)</f>
        <v>36617.42</v>
      </c>
      <c r="M19" s="19">
        <v>6</v>
      </c>
      <c r="N19" s="10"/>
      <c r="O19" s="19">
        <f>VLOOKUP(A19,'Employment by MSA'!B97:F592,5,FALSE)</f>
        <v>330.8</v>
      </c>
      <c r="P19" s="19">
        <v>71</v>
      </c>
      <c r="Q19" s="10">
        <f t="shared" si="0"/>
        <v>22.2</v>
      </c>
      <c r="R19" s="10">
        <f t="shared" si="1"/>
        <v>179.62440000000001</v>
      </c>
      <c r="S19" s="10" t="s">
        <v>583</v>
      </c>
    </row>
    <row r="20" spans="1:19" x14ac:dyDescent="0.2">
      <c r="A20" s="12" t="s">
        <v>42</v>
      </c>
      <c r="B20" s="16">
        <f>VLOOKUP($A20,PCI!$A$2:$B$87,2,FALSE)</f>
        <v>1.4</v>
      </c>
      <c r="C20" s="19">
        <v>27</v>
      </c>
      <c r="D20" s="17">
        <f>VLOOKUP($A20,PCI!$A$2:$D$87,4,FALSE)</f>
        <v>34603</v>
      </c>
      <c r="E20" s="19">
        <v>18</v>
      </c>
      <c r="F20" s="16">
        <f>VLOOKUP($A20,Knee!$A$2:$B$87,2,FALSE)</f>
        <v>0.66</v>
      </c>
      <c r="G20" s="19">
        <v>25</v>
      </c>
      <c r="H20" s="17">
        <f>VLOOKUP($A20,Knee!$A$2:$D$87,4,FALSE)</f>
        <v>33575.269999999997</v>
      </c>
      <c r="I20" s="19">
        <v>23</v>
      </c>
      <c r="J20" s="16">
        <f>VLOOKUP($A20,Hip!$A$2:$B$87,2,FALSE)</f>
        <v>0.78</v>
      </c>
      <c r="K20" s="19">
        <v>19</v>
      </c>
      <c r="L20" s="17">
        <f>VLOOKUP($A20,Hip!$A$2:$D$87,4,FALSE)</f>
        <v>33205.440000000002</v>
      </c>
      <c r="M20" s="19">
        <v>16</v>
      </c>
      <c r="N20" s="18" t="s">
        <v>123</v>
      </c>
      <c r="O20" s="19">
        <f>VLOOKUP(A20,'Employment by MSA'!B80:F575,5,FALSE)</f>
        <v>1096.9000000000001</v>
      </c>
      <c r="P20" s="19">
        <v>30</v>
      </c>
      <c r="Q20" s="10">
        <f t="shared" si="0"/>
        <v>22.571428571428573</v>
      </c>
      <c r="R20" s="10">
        <f t="shared" si="1"/>
        <v>595.61670000000004</v>
      </c>
      <c r="S20" t="s">
        <v>123</v>
      </c>
    </row>
    <row r="21" spans="1:19" x14ac:dyDescent="0.2">
      <c r="A21" s="12" t="s">
        <v>38</v>
      </c>
      <c r="B21" s="16">
        <f>VLOOKUP($A21,PCI!$A$2:$B$87,2,FALSE)</f>
        <v>1.69</v>
      </c>
      <c r="C21" s="19">
        <v>23</v>
      </c>
      <c r="D21" s="17">
        <f>VLOOKUP($A21,PCI!$A$2:$D$87,4,FALSE)</f>
        <v>24484</v>
      </c>
      <c r="E21" s="19">
        <v>57</v>
      </c>
      <c r="F21" s="16">
        <f>VLOOKUP($A21,Knee!$A$2:$B$87,2,FALSE)</f>
        <v>0.89</v>
      </c>
      <c r="G21" s="19">
        <v>16</v>
      </c>
      <c r="H21" s="17">
        <f>VLOOKUP($A21,Knee!$A$2:$D$87,4,FALSE)</f>
        <v>36195.64</v>
      </c>
      <c r="I21" s="19">
        <v>14</v>
      </c>
      <c r="J21" s="16">
        <f>VLOOKUP($A21,Hip!$A$2:$B$87,2,FALSE)</f>
        <v>0.6</v>
      </c>
      <c r="K21" s="19">
        <v>25</v>
      </c>
      <c r="L21" s="17">
        <f>VLOOKUP($A21,Hip!$A$2:$D$87,4,FALSE)</f>
        <v>35381.26</v>
      </c>
      <c r="M21" s="19">
        <v>9</v>
      </c>
      <c r="N21" s="18" t="s">
        <v>123</v>
      </c>
      <c r="O21" s="19">
        <f>VLOOKUP(A21,'Employment by MSA'!B66:F561,5,FALSE)</f>
        <v>1923.5</v>
      </c>
      <c r="P21" s="19">
        <v>16</v>
      </c>
      <c r="Q21" s="10">
        <f t="shared" si="0"/>
        <v>22.857142857142858</v>
      </c>
      <c r="R21" s="10">
        <f t="shared" si="1"/>
        <v>1044.4605000000001</v>
      </c>
      <c r="S21" s="10" t="s">
        <v>583</v>
      </c>
    </row>
    <row r="22" spans="1:19" x14ac:dyDescent="0.2">
      <c r="A22" s="12" t="s">
        <v>29</v>
      </c>
      <c r="B22" s="16">
        <f>VLOOKUP($A22,PCI!$A$2:$B$87,2,FALSE)</f>
        <v>2.1800000000000002</v>
      </c>
      <c r="C22" s="19">
        <v>12</v>
      </c>
      <c r="D22" s="17">
        <f>VLOOKUP($A22,PCI!$A$2:$D$87,4,FALSE)</f>
        <v>25046</v>
      </c>
      <c r="E22" s="19">
        <v>53</v>
      </c>
      <c r="F22" s="16" t="e">
        <f>VLOOKUP($A22,Knee!$A$2:$B$87,2,FALSE)</f>
        <v>#N/A</v>
      </c>
      <c r="G22" s="19"/>
      <c r="H22" s="17" t="e">
        <f>VLOOKUP($A22,Knee!$A$2:$D$87,4,FALSE)</f>
        <v>#N/A</v>
      </c>
      <c r="I22" s="19"/>
      <c r="J22" s="16" t="e">
        <f>VLOOKUP($A22,Hip!$A$2:$B$87,2,FALSE)</f>
        <v>#N/A</v>
      </c>
      <c r="K22" s="19"/>
      <c r="L22" s="17" t="e">
        <f>VLOOKUP($A22,Hip!$A$2:$D$87,4,FALSE)</f>
        <v>#N/A</v>
      </c>
      <c r="M22" s="19"/>
      <c r="N22" s="10"/>
      <c r="O22" s="25">
        <v>2499.8000000000002</v>
      </c>
      <c r="P22" s="19">
        <v>12</v>
      </c>
      <c r="Q22" s="10">
        <f t="shared" si="0"/>
        <v>25.666666666666668</v>
      </c>
      <c r="R22" s="10">
        <f t="shared" si="1"/>
        <v>1357.3914000000002</v>
      </c>
      <c r="S22" s="10" t="s">
        <v>123</v>
      </c>
    </row>
    <row r="23" spans="1:19" x14ac:dyDescent="0.2">
      <c r="A23" s="12" t="s">
        <v>36</v>
      </c>
      <c r="B23" s="16">
        <f>VLOOKUP($A23,PCI!$A$2:$B$87,2,FALSE)</f>
        <v>1.81</v>
      </c>
      <c r="C23" s="19">
        <v>19</v>
      </c>
      <c r="D23" s="17">
        <f>VLOOKUP($A23,PCI!$A$2:$D$87,4,FALSE)</f>
        <v>35569</v>
      </c>
      <c r="E23" s="19">
        <v>14</v>
      </c>
      <c r="F23" s="16" t="e">
        <f>VLOOKUP($A23,Knee!$A$2:$B$87,2,FALSE)</f>
        <v>#N/A</v>
      </c>
      <c r="G23" s="19"/>
      <c r="H23" s="17" t="e">
        <f>VLOOKUP($A23,Knee!$A$2:$D$87,4,FALSE)</f>
        <v>#N/A</v>
      </c>
      <c r="I23" s="19"/>
      <c r="J23" s="16" t="e">
        <f>VLOOKUP($A23,Hip!$A$2:$B$87,2,FALSE)</f>
        <v>#N/A</v>
      </c>
      <c r="K23" s="19"/>
      <c r="L23" s="17" t="e">
        <f>VLOOKUP($A23,Hip!$A$2:$D$87,4,FALSE)</f>
        <v>#N/A</v>
      </c>
      <c r="M23" s="19"/>
      <c r="N23" s="10"/>
      <c r="O23" s="19">
        <f>VLOOKUP(A23,'Employment by MSA'!B107:F602,5,FALSE)</f>
        <v>755.9</v>
      </c>
      <c r="P23" s="19">
        <v>44</v>
      </c>
      <c r="Q23" s="10">
        <f t="shared" si="0"/>
        <v>25.666666666666668</v>
      </c>
      <c r="R23" s="10">
        <f t="shared" si="1"/>
        <v>410.45370000000003</v>
      </c>
      <c r="S23" s="10" t="s">
        <v>583</v>
      </c>
    </row>
    <row r="24" spans="1:19" x14ac:dyDescent="0.2">
      <c r="A24" s="12" t="s">
        <v>32</v>
      </c>
      <c r="B24" s="16">
        <f>VLOOKUP($A24,PCI!$A$2:$B$87,2,FALSE)</f>
        <v>1.92</v>
      </c>
      <c r="C24" s="19">
        <v>15</v>
      </c>
      <c r="D24" s="17">
        <f>VLOOKUP($A24,PCI!$A$2:$D$87,4,FALSE)</f>
        <v>30675</v>
      </c>
      <c r="E24" s="19">
        <v>32</v>
      </c>
      <c r="F24" s="16" t="e">
        <f>VLOOKUP($A24,Knee!$A$2:$B$87,2,FALSE)</f>
        <v>#N/A</v>
      </c>
      <c r="G24" s="19"/>
      <c r="H24" s="17" t="e">
        <f>VLOOKUP($A24,Knee!$A$2:$D$87,4,FALSE)</f>
        <v>#N/A</v>
      </c>
      <c r="I24" s="19"/>
      <c r="J24" s="16" t="e">
        <f>VLOOKUP($A24,Hip!$A$2:$B$87,2,FALSE)</f>
        <v>#N/A</v>
      </c>
      <c r="K24" s="19"/>
      <c r="L24" s="17" t="e">
        <f>VLOOKUP($A24,Hip!$A$2:$D$87,4,FALSE)</f>
        <v>#N/A</v>
      </c>
      <c r="M24" s="19"/>
      <c r="N24" s="10"/>
      <c r="O24" s="19">
        <f>VLOOKUP(A24,'Employment by MSA'!B24:F519,5,FALSE)</f>
        <v>1051.7</v>
      </c>
      <c r="P24" s="19">
        <v>32</v>
      </c>
      <c r="Q24" s="10">
        <f t="shared" si="0"/>
        <v>26.333333333333332</v>
      </c>
      <c r="R24" s="10">
        <f t="shared" si="1"/>
        <v>571.07310000000007</v>
      </c>
      <c r="S24" s="10" t="s">
        <v>583</v>
      </c>
    </row>
    <row r="25" spans="1:19" x14ac:dyDescent="0.2">
      <c r="A25" s="12" t="s">
        <v>59</v>
      </c>
      <c r="B25" s="16">
        <f>VLOOKUP($A25,PCI!$A$2:$B$87,2,FALSE)</f>
        <v>0.82</v>
      </c>
      <c r="C25" s="19">
        <v>48</v>
      </c>
      <c r="D25" s="17">
        <f>VLOOKUP($A25,PCI!$A$2:$D$87,4,FALSE)</f>
        <v>28453</v>
      </c>
      <c r="E25" s="19">
        <v>39</v>
      </c>
      <c r="F25" s="16">
        <f>VLOOKUP($A25,Knee!$A$2:$B$87,2,FALSE)</f>
        <v>1.4</v>
      </c>
      <c r="G25" s="19">
        <v>7</v>
      </c>
      <c r="H25" s="17">
        <f>VLOOKUP($A25,Knee!$A$2:$D$87,4,FALSE)</f>
        <v>31166.1</v>
      </c>
      <c r="I25" s="19">
        <v>33</v>
      </c>
      <c r="J25" s="16">
        <f>VLOOKUP($A25,Hip!$A$2:$B$87,2,FALSE)</f>
        <v>1.35</v>
      </c>
      <c r="K25" s="19">
        <v>6</v>
      </c>
      <c r="L25" s="17">
        <f>VLOOKUP($A25,Hip!$A$2:$D$87,4,FALSE)</f>
        <v>27905.71</v>
      </c>
      <c r="M25" s="19">
        <v>44</v>
      </c>
      <c r="N25" s="18" t="s">
        <v>123</v>
      </c>
      <c r="O25" s="19">
        <f>VLOOKUP(A25,'Employment by MSA'!B68:F563,5,FALSE)</f>
        <v>1915.4</v>
      </c>
      <c r="P25" s="19">
        <v>17</v>
      </c>
      <c r="Q25" s="10">
        <f t="shared" si="0"/>
        <v>27.714285714285715</v>
      </c>
      <c r="R25" s="10">
        <f t="shared" si="1"/>
        <v>1040.0622000000001</v>
      </c>
      <c r="S25" s="10" t="s">
        <v>583</v>
      </c>
    </row>
    <row r="26" spans="1:19" x14ac:dyDescent="0.2">
      <c r="A26" s="12" t="s">
        <v>43</v>
      </c>
      <c r="B26" s="16">
        <f>VLOOKUP($A26,PCI!$A$2:$B$87,2,FALSE)</f>
        <v>1.39</v>
      </c>
      <c r="C26" s="19">
        <v>28</v>
      </c>
      <c r="D26" s="17">
        <f>VLOOKUP($A26,PCI!$A$2:$D$87,4,FALSE)</f>
        <v>25017</v>
      </c>
      <c r="E26" s="19">
        <v>54</v>
      </c>
      <c r="F26" s="16">
        <f>VLOOKUP($A26,Knee!$A$2:$B$87,2,FALSE)</f>
        <v>1.85</v>
      </c>
      <c r="G26" s="19">
        <v>2</v>
      </c>
      <c r="H26" s="17">
        <f>VLOOKUP($A26,Knee!$A$2:$D$87,4,FALSE)</f>
        <v>26899.919999999998</v>
      </c>
      <c r="I26" s="19">
        <v>52</v>
      </c>
      <c r="J26" s="16">
        <f>VLOOKUP($A26,Hip!$A$2:$B$87,2,FALSE)</f>
        <v>3.13</v>
      </c>
      <c r="K26" s="19">
        <v>1</v>
      </c>
      <c r="L26" s="17">
        <f>VLOOKUP($A26,Hip!$A$2:$D$87,4,FALSE)</f>
        <v>26591.55</v>
      </c>
      <c r="M26" s="19">
        <v>51</v>
      </c>
      <c r="N26" s="18" t="s">
        <v>123</v>
      </c>
      <c r="O26" s="26">
        <v>2899.7</v>
      </c>
      <c r="P26" s="19">
        <v>8</v>
      </c>
      <c r="Q26" s="10">
        <f t="shared" si="0"/>
        <v>28</v>
      </c>
      <c r="R26" s="10">
        <f t="shared" si="1"/>
        <v>1574.5371</v>
      </c>
      <c r="S26" s="10" t="s">
        <v>583</v>
      </c>
    </row>
    <row r="27" spans="1:19" x14ac:dyDescent="0.2">
      <c r="A27" s="12" t="s">
        <v>6</v>
      </c>
      <c r="B27" s="16">
        <f>VLOOKUP($A27,PCI!$A$2:$B$87,2,FALSE)</f>
        <v>3.98</v>
      </c>
      <c r="C27" s="19">
        <v>4</v>
      </c>
      <c r="D27" s="17">
        <f>VLOOKUP($A27,PCI!$A$2:$D$87,4,FALSE)</f>
        <v>31686</v>
      </c>
      <c r="E27" s="19">
        <v>26</v>
      </c>
      <c r="F27" s="16">
        <f>VLOOKUP($A27,Knee!$A$2:$B$87,2,FALSE)</f>
        <v>1.49</v>
      </c>
      <c r="G27" s="19">
        <v>5</v>
      </c>
      <c r="H27" s="17">
        <f>VLOOKUP($A27,Knee!$A$2:$D$87,4,FALSE)</f>
        <v>29617.34</v>
      </c>
      <c r="I27" s="19">
        <v>45</v>
      </c>
      <c r="J27" s="16">
        <f>VLOOKUP($A27,Hip!$A$2:$B$87,2,FALSE)</f>
        <v>0.26</v>
      </c>
      <c r="K27" s="19">
        <v>45</v>
      </c>
      <c r="L27" s="17">
        <f>VLOOKUP($A27,Hip!$A$2:$D$87,4,FALSE)</f>
        <v>30865.14</v>
      </c>
      <c r="M27" s="19">
        <v>28</v>
      </c>
      <c r="N27" s="18" t="s">
        <v>123</v>
      </c>
      <c r="O27" s="19">
        <f>VLOOKUP(A27,'Employment by MSA'!B109:F604,5,FALSE)</f>
        <v>634.9</v>
      </c>
      <c r="P27" s="19">
        <v>47</v>
      </c>
      <c r="Q27" s="10">
        <f t="shared" si="0"/>
        <v>28.571428571428573</v>
      </c>
      <c r="R27" s="10">
        <f t="shared" si="1"/>
        <v>344.75069999999999</v>
      </c>
      <c r="S27" s="10" t="s">
        <v>583</v>
      </c>
    </row>
    <row r="28" spans="1:19" x14ac:dyDescent="0.2">
      <c r="A28" s="12" t="s">
        <v>67</v>
      </c>
      <c r="B28" s="16">
        <f>VLOOKUP($A28,PCI!$A$2:$B$87,2,FALSE)</f>
        <v>0.72</v>
      </c>
      <c r="C28" s="19">
        <v>57</v>
      </c>
      <c r="D28" s="17">
        <f>VLOOKUP($A28,PCI!$A$2:$D$87,4,FALSE)</f>
        <v>32987</v>
      </c>
      <c r="E28" s="19">
        <v>22</v>
      </c>
      <c r="F28" s="16">
        <f>VLOOKUP($A28,Knee!$A$2:$B$87,2,FALSE)</f>
        <v>0.69</v>
      </c>
      <c r="G28" s="19">
        <v>22</v>
      </c>
      <c r="H28" s="17">
        <f>VLOOKUP($A28,Knee!$A$2:$D$87,4,FALSE)</f>
        <v>33512.199999999997</v>
      </c>
      <c r="I28" s="19">
        <v>24</v>
      </c>
      <c r="J28" s="16">
        <f>VLOOKUP($A28,Hip!$A$2:$B$87,2,FALSE)</f>
        <v>0.46</v>
      </c>
      <c r="K28" s="19">
        <v>31</v>
      </c>
      <c r="L28" s="17">
        <f>VLOOKUP($A28,Hip!$A$2:$D$87,4,FALSE)</f>
        <v>32890.6</v>
      </c>
      <c r="M28" s="19">
        <v>18</v>
      </c>
      <c r="N28" s="18" t="s">
        <v>123</v>
      </c>
      <c r="O28" s="26">
        <v>1101.5</v>
      </c>
      <c r="P28" s="19">
        <v>29</v>
      </c>
      <c r="Q28" s="10">
        <f t="shared" si="0"/>
        <v>29</v>
      </c>
      <c r="R28" s="10">
        <f t="shared" si="1"/>
        <v>598.11450000000002</v>
      </c>
      <c r="S28" t="s">
        <v>123</v>
      </c>
    </row>
    <row r="29" spans="1:19" x14ac:dyDescent="0.2">
      <c r="A29" s="12" t="s">
        <v>37</v>
      </c>
      <c r="B29" s="16">
        <f>VLOOKUP($A29,PCI!$A$2:$B$87,2,FALSE)</f>
        <v>1.72</v>
      </c>
      <c r="C29" s="19">
        <v>22</v>
      </c>
      <c r="D29" s="17">
        <f>VLOOKUP($A29,PCI!$A$2:$D$87,4,FALSE)</f>
        <v>28287</v>
      </c>
      <c r="E29" s="19">
        <v>41</v>
      </c>
      <c r="F29" s="16" t="e">
        <f>VLOOKUP($A29,Knee!$A$2:$B$87,2,FALSE)</f>
        <v>#N/A</v>
      </c>
      <c r="G29" s="19"/>
      <c r="H29" s="17" t="e">
        <f>VLOOKUP($A29,Knee!$A$2:$D$87,4,FALSE)</f>
        <v>#N/A</v>
      </c>
      <c r="I29" s="19"/>
      <c r="J29" s="16" t="e">
        <f>VLOOKUP($A29,Hip!$A$2:$B$87,2,FALSE)</f>
        <v>#N/A</v>
      </c>
      <c r="K29" s="19"/>
      <c r="L29" s="17" t="e">
        <f>VLOOKUP($A29,Hip!$A$2:$D$87,4,FALSE)</f>
        <v>#N/A</v>
      </c>
      <c r="M29" s="19"/>
      <c r="N29" s="10"/>
      <c r="O29" s="19">
        <f>VLOOKUP(A29,'Employment by MSA'!B42:F537,5,FALSE)</f>
        <v>1246.5999999999999</v>
      </c>
      <c r="P29" s="19">
        <v>26</v>
      </c>
      <c r="Q29" s="10">
        <f t="shared" si="0"/>
        <v>29.666666666666668</v>
      </c>
      <c r="R29" s="10">
        <f t="shared" si="1"/>
        <v>676.90380000000005</v>
      </c>
      <c r="S29" s="10" t="s">
        <v>123</v>
      </c>
    </row>
    <row r="30" spans="1:19" x14ac:dyDescent="0.2">
      <c r="A30" s="12" t="s">
        <v>90</v>
      </c>
      <c r="B30" s="16" t="e">
        <f>VLOOKUP($A30,PCI!$A$2:$B$87,2,FALSE)</f>
        <v>#N/A</v>
      </c>
      <c r="C30" s="19"/>
      <c r="D30" s="17" t="e">
        <f>VLOOKUP($A30,PCI!$A$2:$D$87,4,FALSE)</f>
        <v>#N/A</v>
      </c>
      <c r="E30" s="19"/>
      <c r="F30" s="16">
        <f>VLOOKUP($A30,Knee!$A$2:$B$87,2,FALSE)</f>
        <v>1</v>
      </c>
      <c r="G30" s="19">
        <v>11</v>
      </c>
      <c r="H30" s="17">
        <f>VLOOKUP($A30,Knee!$A$2:$D$87,4,FALSE)</f>
        <v>27228.7</v>
      </c>
      <c r="I30" s="19">
        <v>51</v>
      </c>
      <c r="J30" s="16">
        <f>VLOOKUP($A30,Hip!$A$2:$B$87,2,FALSE)</f>
        <v>0.46</v>
      </c>
      <c r="K30" s="19">
        <v>33</v>
      </c>
      <c r="L30" s="17">
        <f>VLOOKUP($A30,Hip!$A$2:$D$87,4,FALSE)</f>
        <v>25154.6</v>
      </c>
      <c r="M30" s="19">
        <v>53</v>
      </c>
      <c r="N30" s="10"/>
      <c r="O30" s="25">
        <v>5850.9</v>
      </c>
      <c r="P30" s="19">
        <v>2</v>
      </c>
      <c r="Q30" s="10">
        <f t="shared" si="0"/>
        <v>30</v>
      </c>
      <c r="R30" s="10">
        <f t="shared" si="1"/>
        <v>3177.0387000000001</v>
      </c>
      <c r="S30" s="10" t="s">
        <v>123</v>
      </c>
    </row>
    <row r="31" spans="1:19" x14ac:dyDescent="0.2">
      <c r="A31" s="12" t="s">
        <v>96</v>
      </c>
      <c r="B31" s="16" t="e">
        <f>VLOOKUP($A31,PCI!$A$2:$B$87,2,FALSE)</f>
        <v>#N/A</v>
      </c>
      <c r="C31" s="19"/>
      <c r="D31" s="17" t="e">
        <f>VLOOKUP($A31,PCI!$A$2:$D$87,4,FALSE)</f>
        <v>#N/A</v>
      </c>
      <c r="E31" s="19"/>
      <c r="F31" s="16">
        <f>VLOOKUP($A31,Knee!$A$2:$B$87,2,FALSE)</f>
        <v>0.41</v>
      </c>
      <c r="G31" s="19">
        <v>33</v>
      </c>
      <c r="H31" s="17">
        <f>VLOOKUP($A31,Knee!$A$2:$D$87,4,FALSE)</f>
        <v>54008.45</v>
      </c>
      <c r="I31" s="19">
        <v>3</v>
      </c>
      <c r="J31" s="16">
        <f>VLOOKUP($A31,Hip!$A$2:$B$87,2,FALSE)</f>
        <v>0.66</v>
      </c>
      <c r="K31" s="19">
        <v>21</v>
      </c>
      <c r="L31" s="17">
        <f>VLOOKUP($A31,Hip!$A$2:$D$87,4,FALSE)</f>
        <v>49555.69</v>
      </c>
      <c r="M31" s="19">
        <v>3</v>
      </c>
      <c r="N31" s="10"/>
      <c r="O31" s="19">
        <f>VLOOKUP(A31,'Employment by MSA'!B10:F505,5,FALSE)</f>
        <v>179.4</v>
      </c>
      <c r="P31" s="19">
        <v>92</v>
      </c>
      <c r="Q31" s="10">
        <f t="shared" si="0"/>
        <v>30.4</v>
      </c>
      <c r="R31" s="10">
        <f t="shared" si="1"/>
        <v>97.414200000000008</v>
      </c>
      <c r="S31" t="s">
        <v>583</v>
      </c>
    </row>
    <row r="32" spans="1:19" x14ac:dyDescent="0.2">
      <c r="A32" s="12" t="s">
        <v>0</v>
      </c>
      <c r="B32" s="16">
        <f>VLOOKUP($A32,PCI!$A$2:$B$87,2,FALSE)</f>
        <v>5.32</v>
      </c>
      <c r="C32" s="19">
        <v>1</v>
      </c>
      <c r="D32" s="17">
        <f>VLOOKUP($A32,PCI!$A$2:$D$87,4,FALSE)</f>
        <v>20179</v>
      </c>
      <c r="E32" s="19">
        <v>73</v>
      </c>
      <c r="F32" s="16">
        <f>VLOOKUP($A32,Knee!$A$2:$B$87,2,FALSE)</f>
        <v>0.63</v>
      </c>
      <c r="G32" s="19">
        <v>26</v>
      </c>
      <c r="H32" s="17">
        <f>VLOOKUP($A32,Knee!$A$2:$D$87,4,FALSE)</f>
        <v>25989.89</v>
      </c>
      <c r="I32" s="19">
        <v>57</v>
      </c>
      <c r="J32" s="16">
        <f>VLOOKUP($A32,Hip!$A$2:$B$87,2,FALSE)</f>
        <v>1.69</v>
      </c>
      <c r="K32" s="19">
        <v>2</v>
      </c>
      <c r="L32" s="17">
        <f>VLOOKUP($A32,Hip!$A$2:$D$87,4,FALSE)</f>
        <v>26434.66</v>
      </c>
      <c r="M32" s="19">
        <v>52</v>
      </c>
      <c r="N32" s="18" t="s">
        <v>123</v>
      </c>
      <c r="O32" s="19">
        <f>VLOOKUP(A32,'Employment by MSA'!B17:F512,5,FALSE)</f>
        <v>5850.9</v>
      </c>
      <c r="P32" s="19">
        <v>3</v>
      </c>
      <c r="Q32" s="10">
        <f t="shared" si="0"/>
        <v>30.571428571428573</v>
      </c>
      <c r="R32" s="10">
        <f t="shared" si="1"/>
        <v>3177.0387000000001</v>
      </c>
      <c r="S32" t="s">
        <v>123</v>
      </c>
    </row>
    <row r="33" spans="1:19" x14ac:dyDescent="0.2">
      <c r="A33" s="12" t="s">
        <v>91</v>
      </c>
      <c r="B33" s="16" t="e">
        <f>VLOOKUP($A33,PCI!$A$2:$B$87,2,FALSE)</f>
        <v>#N/A</v>
      </c>
      <c r="C33" s="19"/>
      <c r="D33" s="17" t="e">
        <f>VLOOKUP($A33,PCI!$A$2:$D$87,4,FALSE)</f>
        <v>#N/A</v>
      </c>
      <c r="E33" s="19"/>
      <c r="F33" s="16">
        <f>VLOOKUP($A33,Knee!$A$2:$B$87,2,FALSE)</f>
        <v>0.94</v>
      </c>
      <c r="G33" s="19">
        <v>14</v>
      </c>
      <c r="H33" s="17">
        <f>VLOOKUP($A33,Knee!$A$2:$D$87,4,FALSE)</f>
        <v>35954.629999999997</v>
      </c>
      <c r="I33" s="19">
        <v>15</v>
      </c>
      <c r="J33" s="16">
        <f>VLOOKUP($A33,Hip!$A$2:$B$87,2,FALSE)</f>
        <v>1.01</v>
      </c>
      <c r="K33" s="19">
        <v>11</v>
      </c>
      <c r="L33" s="17">
        <f>VLOOKUP($A33,Hip!$A$2:$D$87,4,FALSE)</f>
        <v>33776.230000000003</v>
      </c>
      <c r="M33" s="19">
        <v>14</v>
      </c>
      <c r="N33" s="10"/>
      <c r="O33" s="19">
        <f>VLOOKUP(A33,'Employment by MSA'!B114:F609,5,FALSE)</f>
        <v>122.8</v>
      </c>
      <c r="P33" s="19">
        <v>99</v>
      </c>
      <c r="Q33" s="10">
        <f t="shared" si="0"/>
        <v>30.6</v>
      </c>
      <c r="R33" s="10">
        <f t="shared" si="1"/>
        <v>66.680400000000006</v>
      </c>
      <c r="S33" t="s">
        <v>583</v>
      </c>
    </row>
    <row r="34" spans="1:19" x14ac:dyDescent="0.2">
      <c r="A34" s="12" t="s">
        <v>15</v>
      </c>
      <c r="B34" s="16">
        <f>VLOOKUP($A34,PCI!$A$2:$B$87,2,FALSE)</f>
        <v>0.88</v>
      </c>
      <c r="C34" s="19">
        <v>46</v>
      </c>
      <c r="D34" s="17">
        <f>VLOOKUP($A34,PCI!$A$2:$D$87,4,FALSE)</f>
        <v>44164</v>
      </c>
      <c r="E34" s="19">
        <v>4</v>
      </c>
      <c r="F34" s="16" t="e">
        <f>VLOOKUP($A34,Knee!$A$2:$B$87,2,FALSE)</f>
        <v>#N/A</v>
      </c>
      <c r="G34" s="19"/>
      <c r="H34" s="17" t="e">
        <f>VLOOKUP($A34,Knee!$A$2:$D$87,4,FALSE)</f>
        <v>#N/A</v>
      </c>
      <c r="I34" s="19"/>
      <c r="J34" s="16" t="e">
        <f>VLOOKUP($A34,Hip!$A$2:$B$87,2,FALSE)</f>
        <v>#N/A</v>
      </c>
      <c r="K34" s="19"/>
      <c r="L34" s="17" t="e">
        <f>VLOOKUP($A34,Hip!$A$2:$D$87,4,FALSE)</f>
        <v>#N/A</v>
      </c>
      <c r="M34" s="19"/>
      <c r="N34" s="10"/>
      <c r="O34" s="19">
        <f>VLOOKUP(A34,'Employment by MSA'!B118:F613,5,FALSE)</f>
        <v>846.2</v>
      </c>
      <c r="P34" s="19">
        <v>43</v>
      </c>
      <c r="Q34" s="10">
        <f t="shared" si="0"/>
        <v>31</v>
      </c>
      <c r="R34" s="10">
        <f t="shared" si="1"/>
        <v>459.48660000000007</v>
      </c>
      <c r="S34" t="s">
        <v>123</v>
      </c>
    </row>
    <row r="35" spans="1:19" x14ac:dyDescent="0.2">
      <c r="A35" s="12" t="s">
        <v>48</v>
      </c>
      <c r="B35" s="16">
        <f>VLOOKUP($A35,PCI!$A$2:$B$87,2,FALSE)</f>
        <v>1.17</v>
      </c>
      <c r="C35" s="19">
        <v>35</v>
      </c>
      <c r="D35" s="17">
        <f>VLOOKUP($A35,PCI!$A$2:$D$87,4,FALSE)</f>
        <v>25785</v>
      </c>
      <c r="E35" s="19">
        <v>48</v>
      </c>
      <c r="F35" s="16" t="e">
        <f>VLOOKUP($A35,Knee!$A$2:$B$87,2,FALSE)</f>
        <v>#N/A</v>
      </c>
      <c r="G35" s="19"/>
      <c r="H35" s="17" t="e">
        <f>VLOOKUP($A35,Knee!$A$2:$D$87,4,FALSE)</f>
        <v>#N/A</v>
      </c>
      <c r="I35" s="19"/>
      <c r="J35" s="16" t="e">
        <f>VLOOKUP($A35,Hip!$A$2:$B$87,2,FALSE)</f>
        <v>#N/A</v>
      </c>
      <c r="K35" s="19"/>
      <c r="L35" s="17" t="e">
        <f>VLOOKUP($A35,Hip!$A$2:$D$87,4,FALSE)</f>
        <v>#N/A</v>
      </c>
      <c r="M35" s="19"/>
      <c r="N35" s="10"/>
      <c r="O35" s="25">
        <v>2499.8000000000002</v>
      </c>
      <c r="P35" s="19">
        <v>11</v>
      </c>
      <c r="Q35" s="10">
        <f t="shared" ref="Q35:Q66" si="2">AVERAGE(C35,E35,G35,I35,K35,M35,P35)</f>
        <v>31.333333333333332</v>
      </c>
      <c r="R35" s="10">
        <f t="shared" ref="R35:R66" si="3">O35*R$1</f>
        <v>1357.3914000000002</v>
      </c>
      <c r="S35" t="s">
        <v>123</v>
      </c>
    </row>
    <row r="36" spans="1:19" x14ac:dyDescent="0.2">
      <c r="A36" s="12" t="s">
        <v>44</v>
      </c>
      <c r="B36" s="16">
        <f>VLOOKUP($A36,PCI!$A$2:$B$87,2,FALSE)</f>
        <v>1.32</v>
      </c>
      <c r="C36" s="19">
        <v>30</v>
      </c>
      <c r="D36" s="17">
        <f>VLOOKUP($A36,PCI!$A$2:$D$87,4,FALSE)</f>
        <v>35225</v>
      </c>
      <c r="E36" s="19">
        <v>16</v>
      </c>
      <c r="F36" s="16">
        <f>VLOOKUP($A36,Knee!$A$2:$B$87,2,FALSE)</f>
        <v>0.5</v>
      </c>
      <c r="G36" s="19">
        <v>30</v>
      </c>
      <c r="H36" s="17">
        <f>VLOOKUP($A36,Knee!$A$2:$D$87,4,FALSE)</f>
        <v>30452.799999999999</v>
      </c>
      <c r="I36" s="19">
        <v>38</v>
      </c>
      <c r="J36" s="16">
        <f>VLOOKUP($A36,Hip!$A$2:$B$87,2,FALSE)</f>
        <v>0.46</v>
      </c>
      <c r="K36" s="19">
        <v>32</v>
      </c>
      <c r="L36" s="17">
        <f>VLOOKUP($A36,Hip!$A$2:$D$87,4,FALSE)</f>
        <v>28128.45</v>
      </c>
      <c r="M36" s="19">
        <v>43</v>
      </c>
      <c r="N36" s="18" t="s">
        <v>123</v>
      </c>
      <c r="O36" s="19">
        <f>VLOOKUP(A36,'Employment by MSA'!B51:F546,5,FALSE)</f>
        <v>1016.3</v>
      </c>
      <c r="P36" s="19">
        <v>36</v>
      </c>
      <c r="Q36" s="10">
        <f t="shared" si="2"/>
        <v>32.142857142857146</v>
      </c>
      <c r="R36" s="10">
        <f t="shared" si="3"/>
        <v>551.85090000000002</v>
      </c>
      <c r="S36" t="s">
        <v>123</v>
      </c>
    </row>
    <row r="37" spans="1:19" x14ac:dyDescent="0.2">
      <c r="A37" s="12" t="s">
        <v>80</v>
      </c>
      <c r="B37" s="16">
        <f>VLOOKUP($A37,PCI!$A$2:$B$87,2,FALSE)</f>
        <v>0.38</v>
      </c>
      <c r="C37" s="19">
        <v>73</v>
      </c>
      <c r="D37" s="17">
        <f>VLOOKUP($A37,PCI!$A$2:$D$87,4,FALSE)</f>
        <v>32681</v>
      </c>
      <c r="E37" s="19">
        <v>24</v>
      </c>
      <c r="F37" s="16">
        <f>VLOOKUP($A37,Knee!$A$2:$B$87,2,FALSE)</f>
        <v>0.37</v>
      </c>
      <c r="G37" s="19">
        <v>36</v>
      </c>
      <c r="H37" s="17">
        <f>VLOOKUP($A37,Knee!$A$2:$D$87,4,FALSE)</f>
        <v>36762.03</v>
      </c>
      <c r="I37" s="19">
        <v>12</v>
      </c>
      <c r="J37" s="16">
        <f>VLOOKUP($A37,Hip!$A$2:$B$87,2,FALSE)</f>
        <v>0.45</v>
      </c>
      <c r="K37" s="19">
        <v>34</v>
      </c>
      <c r="L37" s="17">
        <f>VLOOKUP($A37,Hip!$A$2:$D$87,4,FALSE)</f>
        <v>34400.61</v>
      </c>
      <c r="M37" s="19">
        <v>10</v>
      </c>
      <c r="N37" s="18" t="s">
        <v>123</v>
      </c>
      <c r="O37" s="26">
        <v>914.7</v>
      </c>
      <c r="P37" s="19">
        <v>38</v>
      </c>
      <c r="Q37" s="10">
        <f t="shared" si="2"/>
        <v>32.428571428571431</v>
      </c>
      <c r="R37" s="10">
        <f t="shared" si="3"/>
        <v>496.68210000000005</v>
      </c>
      <c r="S37" t="s">
        <v>583</v>
      </c>
    </row>
    <row r="38" spans="1:19" x14ac:dyDescent="0.2">
      <c r="A38" s="12" t="s">
        <v>82</v>
      </c>
      <c r="B38" s="16">
        <f>VLOOKUP($A38,PCI!$A$2:$B$87,2,FALSE)</f>
        <v>0.34</v>
      </c>
      <c r="C38" s="19">
        <v>75</v>
      </c>
      <c r="D38" s="17">
        <f>VLOOKUP($A38,PCI!$A$2:$D$87,4,FALSE)</f>
        <v>24709</v>
      </c>
      <c r="E38" s="19">
        <v>56</v>
      </c>
      <c r="F38" s="16">
        <f>VLOOKUP($A38,Knee!$A$2:$B$87,2,FALSE)</f>
        <v>0.55000000000000004</v>
      </c>
      <c r="G38" s="19">
        <v>27</v>
      </c>
      <c r="H38" s="17">
        <f>VLOOKUP($A38,Knee!$A$2:$D$87,4,FALSE)</f>
        <v>31660.27</v>
      </c>
      <c r="I38" s="19">
        <v>30</v>
      </c>
      <c r="J38" s="16">
        <f>VLOOKUP($A38,Hip!$A$2:$B$87,2,FALSE)</f>
        <v>1.04</v>
      </c>
      <c r="K38" s="19">
        <v>10</v>
      </c>
      <c r="L38" s="17">
        <f>VLOOKUP($A38,Hip!$A$2:$D$87,4,FALSE)</f>
        <v>31294.74</v>
      </c>
      <c r="M38" s="19">
        <v>26</v>
      </c>
      <c r="N38" s="18" t="s">
        <v>123</v>
      </c>
      <c r="O38" s="19">
        <f>VLOOKUP(A38,'Employment by MSA'!B33:F528,5,FALSE)</f>
        <v>3163</v>
      </c>
      <c r="P38" s="19">
        <v>6</v>
      </c>
      <c r="Q38" s="10">
        <f t="shared" si="2"/>
        <v>32.857142857142854</v>
      </c>
      <c r="R38" s="10">
        <f t="shared" si="3"/>
        <v>1717.509</v>
      </c>
      <c r="S38" t="s">
        <v>583</v>
      </c>
    </row>
    <row r="39" spans="1:19" x14ac:dyDescent="0.2">
      <c r="A39" s="12" t="s">
        <v>57</v>
      </c>
      <c r="B39" s="16">
        <f>VLOOKUP($A39,PCI!$A$2:$B$87,2,FALSE)</f>
        <v>0.92</v>
      </c>
      <c r="C39" s="19">
        <v>44</v>
      </c>
      <c r="D39" s="17">
        <f>VLOOKUP($A39,PCI!$A$2:$D$87,4,FALSE)</f>
        <v>26764</v>
      </c>
      <c r="E39" s="19">
        <v>43</v>
      </c>
      <c r="F39" s="16">
        <f>VLOOKUP($A39,Knee!$A$2:$B$87,2,FALSE)</f>
        <v>1.08</v>
      </c>
      <c r="G39" s="19">
        <v>10</v>
      </c>
      <c r="H39" s="17">
        <f>VLOOKUP($A39,Knee!$A$2:$D$87,4,FALSE)</f>
        <v>30076.77</v>
      </c>
      <c r="I39" s="19">
        <v>41</v>
      </c>
      <c r="J39" s="16">
        <f>VLOOKUP($A39,Hip!$A$2:$B$87,2,FALSE)</f>
        <v>1</v>
      </c>
      <c r="K39" s="19">
        <v>13</v>
      </c>
      <c r="L39" s="17">
        <f>VLOOKUP($A39,Hip!$A$2:$D$87,4,FALSE)</f>
        <v>30408.85</v>
      </c>
      <c r="M39" s="19">
        <v>32</v>
      </c>
      <c r="N39" s="18" t="s">
        <v>123</v>
      </c>
      <c r="O39" s="19">
        <f>VLOOKUP(A39,'Employment by MSA'!B90:F585,5,FALSE)</f>
        <v>630.4</v>
      </c>
      <c r="P39" s="19">
        <v>48</v>
      </c>
      <c r="Q39" s="10">
        <f t="shared" si="2"/>
        <v>33</v>
      </c>
      <c r="R39" s="10">
        <f t="shared" si="3"/>
        <v>342.30720000000002</v>
      </c>
      <c r="S39" t="s">
        <v>123</v>
      </c>
    </row>
    <row r="40" spans="1:19" x14ac:dyDescent="0.2">
      <c r="A40" s="12" t="s">
        <v>84</v>
      </c>
      <c r="B40" s="16">
        <f>VLOOKUP($A40,PCI!$A$2:$B$87,2,FALSE)</f>
        <v>0.25</v>
      </c>
      <c r="C40" s="19">
        <v>77</v>
      </c>
      <c r="D40" s="17">
        <f>VLOOKUP($A40,PCI!$A$2:$D$87,4,FALSE)</f>
        <v>38002</v>
      </c>
      <c r="E40" s="19">
        <v>8</v>
      </c>
      <c r="F40" s="16" t="e">
        <f>VLOOKUP($A40,Knee!$A$2:$B$87,2,FALSE)</f>
        <v>#N/A</v>
      </c>
      <c r="G40" s="19"/>
      <c r="H40" s="17" t="e">
        <f>VLOOKUP($A40,Knee!$A$2:$D$87,4,FALSE)</f>
        <v>#N/A</v>
      </c>
      <c r="I40" s="19"/>
      <c r="J40" s="16" t="e">
        <f>VLOOKUP($A40,Hip!$A$2:$B$87,2,FALSE)</f>
        <v>#N/A</v>
      </c>
      <c r="K40" s="19"/>
      <c r="L40" s="17" t="e">
        <f>VLOOKUP($A40,Hip!$A$2:$D$87,4,FALSE)</f>
        <v>#N/A</v>
      </c>
      <c r="M40" s="19"/>
      <c r="N40" s="10"/>
      <c r="O40" s="25">
        <v>1886.1</v>
      </c>
      <c r="P40" s="19">
        <v>19</v>
      </c>
      <c r="Q40" s="10">
        <f t="shared" si="2"/>
        <v>34.666666666666664</v>
      </c>
      <c r="R40" s="10">
        <f t="shared" si="3"/>
        <v>1024.1523</v>
      </c>
      <c r="S40" t="s">
        <v>123</v>
      </c>
    </row>
    <row r="41" spans="1:19" x14ac:dyDescent="0.2">
      <c r="A41" s="12" t="s">
        <v>81</v>
      </c>
      <c r="B41" s="16">
        <f>VLOOKUP($A41,PCI!$A$2:$B$87,2,FALSE)</f>
        <v>0.37</v>
      </c>
      <c r="C41" s="19">
        <v>74</v>
      </c>
      <c r="D41" s="17">
        <f>VLOOKUP($A41,PCI!$A$2:$D$87,4,FALSE)</f>
        <v>31686</v>
      </c>
      <c r="E41" s="19">
        <v>27</v>
      </c>
      <c r="F41" s="16">
        <f>VLOOKUP($A41,Knee!$A$2:$B$87,2,FALSE)</f>
        <v>0.88</v>
      </c>
      <c r="G41" s="19">
        <v>17</v>
      </c>
      <c r="H41" s="17">
        <f>VLOOKUP($A41,Knee!$A$2:$D$87,4,FALSE)</f>
        <v>30853.759999999998</v>
      </c>
      <c r="I41" s="19">
        <v>35</v>
      </c>
      <c r="J41" s="16">
        <f>VLOOKUP($A41,Hip!$A$2:$B$87,2,FALSE)</f>
        <v>0.89</v>
      </c>
      <c r="K41" s="19">
        <v>17</v>
      </c>
      <c r="L41" s="17">
        <f>VLOOKUP($A41,Hip!$A$2:$D$87,4,FALSE)</f>
        <v>27447.72</v>
      </c>
      <c r="M41" s="19">
        <v>45</v>
      </c>
      <c r="N41" s="18" t="s">
        <v>123</v>
      </c>
      <c r="O41" s="19">
        <f>VLOOKUP(A41,'Employment by MSA'!B39:F534,5,FALSE)</f>
        <v>1151.0999999999999</v>
      </c>
      <c r="P41" s="19">
        <v>28</v>
      </c>
      <c r="Q41" s="10">
        <f t="shared" si="2"/>
        <v>34.714285714285715</v>
      </c>
      <c r="R41" s="10">
        <f t="shared" si="3"/>
        <v>625.04729999999995</v>
      </c>
      <c r="S41" t="s">
        <v>123</v>
      </c>
    </row>
    <row r="42" spans="1:19" x14ac:dyDescent="0.2">
      <c r="A42" s="12" t="s">
        <v>71</v>
      </c>
      <c r="B42" s="16">
        <f>VLOOKUP($A42,PCI!$A$2:$B$87,2,FALSE)</f>
        <v>0.59</v>
      </c>
      <c r="C42" s="19">
        <v>61</v>
      </c>
      <c r="D42" s="17">
        <f>VLOOKUP($A42,PCI!$A$2:$D$87,4,FALSE)</f>
        <v>27207</v>
      </c>
      <c r="E42" s="19">
        <v>42</v>
      </c>
      <c r="F42" s="16">
        <f>VLOOKUP($A42,Knee!$A$2:$B$87,2,FALSE)</f>
        <v>0.5</v>
      </c>
      <c r="G42" s="19">
        <v>31</v>
      </c>
      <c r="H42" s="17">
        <f>VLOOKUP($A42,Knee!$A$2:$D$87,4,FALSE)</f>
        <v>31522.07</v>
      </c>
      <c r="I42" s="19">
        <v>31</v>
      </c>
      <c r="J42" s="16">
        <f>VLOOKUP($A42,Hip!$A$2:$B$87,2,FALSE)</f>
        <v>0.48</v>
      </c>
      <c r="K42" s="19">
        <v>30</v>
      </c>
      <c r="L42" s="17">
        <f>VLOOKUP($A42,Hip!$A$2:$D$87,4,FALSE)</f>
        <v>30390.38</v>
      </c>
      <c r="M42" s="19">
        <v>33</v>
      </c>
      <c r="N42" s="18" t="s">
        <v>123</v>
      </c>
      <c r="O42" s="19">
        <f>VLOOKUP(A42,'Employment by MSA'!B28:F523,5,FALSE)</f>
        <v>1370.1</v>
      </c>
      <c r="P42" s="19">
        <v>22</v>
      </c>
      <c r="Q42" s="10">
        <f t="shared" si="2"/>
        <v>35.714285714285715</v>
      </c>
      <c r="R42" s="10">
        <f t="shared" si="3"/>
        <v>743.96429999999998</v>
      </c>
      <c r="S42" t="s">
        <v>123</v>
      </c>
    </row>
    <row r="43" spans="1:19" x14ac:dyDescent="0.2">
      <c r="A43" s="12" t="s">
        <v>33</v>
      </c>
      <c r="B43" s="16">
        <f>VLOOKUP($A43,PCI!$A$2:$B$87,2,FALSE)</f>
        <v>1.9</v>
      </c>
      <c r="C43" s="19">
        <v>16</v>
      </c>
      <c r="D43" s="17">
        <f>VLOOKUP($A43,PCI!$A$2:$D$87,4,FALSE)</f>
        <v>24733</v>
      </c>
      <c r="E43" s="19">
        <v>55</v>
      </c>
      <c r="F43" s="16">
        <f>VLOOKUP($A43,Knee!$A$2:$B$87,2,FALSE)</f>
        <v>0.84</v>
      </c>
      <c r="G43" s="19">
        <v>19</v>
      </c>
      <c r="H43" s="17">
        <f>VLOOKUP($A43,Knee!$A$2:$D$87,4,FALSE)</f>
        <v>27307.64</v>
      </c>
      <c r="I43" s="19">
        <v>50</v>
      </c>
      <c r="J43" s="16">
        <f>VLOOKUP($A43,Hip!$A$2:$B$87,2,FALSE)</f>
        <v>0.53</v>
      </c>
      <c r="K43" s="19">
        <v>28</v>
      </c>
      <c r="L43" s="17">
        <f>VLOOKUP($A43,Hip!$A$2:$D$87,4,FALSE)</f>
        <v>27088.58</v>
      </c>
      <c r="M43" s="19">
        <v>50</v>
      </c>
      <c r="N43" s="18" t="s">
        <v>123</v>
      </c>
      <c r="O43" s="19">
        <f>VLOOKUP(A43,'Employment by MSA'!B86:F581,5,FALSE)</f>
        <v>1042.4000000000001</v>
      </c>
      <c r="P43" s="19">
        <v>33</v>
      </c>
      <c r="Q43" s="10">
        <f t="shared" si="2"/>
        <v>35.857142857142854</v>
      </c>
      <c r="R43" s="10">
        <f t="shared" si="3"/>
        <v>566.02320000000009</v>
      </c>
      <c r="S43" t="s">
        <v>583</v>
      </c>
    </row>
    <row r="44" spans="1:19" x14ac:dyDescent="0.2">
      <c r="A44" s="12" t="s">
        <v>25</v>
      </c>
      <c r="B44" s="16">
        <f>VLOOKUP($A44,PCI!$A$2:$B$87,2,FALSE)</f>
        <v>2.87</v>
      </c>
      <c r="C44" s="19">
        <v>8</v>
      </c>
      <c r="D44" s="17">
        <f>VLOOKUP($A44,PCI!$A$2:$D$87,4,FALSE)</f>
        <v>19697</v>
      </c>
      <c r="E44" s="19">
        <v>75</v>
      </c>
      <c r="F44" s="16" t="e">
        <f>VLOOKUP($A44,Knee!$A$2:$B$87,2,FALSE)</f>
        <v>#N/A</v>
      </c>
      <c r="G44" s="19"/>
      <c r="H44" s="17" t="e">
        <f>VLOOKUP($A44,Knee!$A$2:$D$87,4,FALSE)</f>
        <v>#N/A</v>
      </c>
      <c r="I44" s="19"/>
      <c r="J44" s="16" t="e">
        <f>VLOOKUP($A44,Hip!$A$2:$B$87,2,FALSE)</f>
        <v>#N/A</v>
      </c>
      <c r="K44" s="19"/>
      <c r="L44" s="17" t="e">
        <f>VLOOKUP($A44,Hip!$A$2:$D$87,4,FALSE)</f>
        <v>#N/A</v>
      </c>
      <c r="M44" s="19"/>
      <c r="N44" s="10"/>
      <c r="O44" s="19">
        <f>VLOOKUP(A44,'Employment by MSA'!B70:F565,5,FALSE)</f>
        <v>1326.9</v>
      </c>
      <c r="P44" s="19">
        <v>25</v>
      </c>
      <c r="Q44" s="10">
        <f t="shared" si="2"/>
        <v>36</v>
      </c>
      <c r="R44" s="10">
        <f t="shared" si="3"/>
        <v>720.50670000000014</v>
      </c>
      <c r="S44" t="s">
        <v>123</v>
      </c>
    </row>
    <row r="45" spans="1:19" x14ac:dyDescent="0.2">
      <c r="A45" s="12" t="s">
        <v>49</v>
      </c>
      <c r="B45" s="16">
        <f>VLOOKUP($A45,PCI!$A$2:$B$87,2,FALSE)</f>
        <v>1.17</v>
      </c>
      <c r="C45" s="19">
        <v>34</v>
      </c>
      <c r="D45" s="17">
        <f>VLOOKUP($A45,PCI!$A$2:$D$87,4,FALSE)</f>
        <v>24309</v>
      </c>
      <c r="E45" s="19">
        <v>62</v>
      </c>
      <c r="F45" s="16" t="e">
        <f>VLOOKUP($A45,Knee!$A$2:$B$87,2,FALSE)</f>
        <v>#N/A</v>
      </c>
      <c r="G45" s="19"/>
      <c r="H45" s="17" t="e">
        <f>VLOOKUP($A45,Knee!$A$2:$D$87,4,FALSE)</f>
        <v>#N/A</v>
      </c>
      <c r="I45" s="19"/>
      <c r="J45" s="16" t="e">
        <f>VLOOKUP($A45,Hip!$A$2:$B$87,2,FALSE)</f>
        <v>#N/A</v>
      </c>
      <c r="K45" s="19"/>
      <c r="L45" s="17" t="e">
        <f>VLOOKUP($A45,Hip!$A$2:$D$87,4,FALSE)</f>
        <v>#N/A</v>
      </c>
      <c r="M45" s="19"/>
      <c r="N45" s="10"/>
      <c r="O45" s="25">
        <v>2499.8000000000002</v>
      </c>
      <c r="P45" s="19">
        <v>13</v>
      </c>
      <c r="Q45" s="10">
        <f t="shared" si="2"/>
        <v>36.333333333333336</v>
      </c>
      <c r="R45" s="10">
        <f t="shared" si="3"/>
        <v>1357.3914000000002</v>
      </c>
      <c r="S45" t="s">
        <v>123</v>
      </c>
    </row>
    <row r="46" spans="1:19" x14ac:dyDescent="0.2">
      <c r="A46" s="12" t="s">
        <v>557</v>
      </c>
      <c r="B46" s="16">
        <f>VLOOKUP($A46,PCI!$A$2:$B$87,2,FALSE)</f>
        <v>0.83</v>
      </c>
      <c r="C46" s="19">
        <v>47</v>
      </c>
      <c r="D46" s="17">
        <f>VLOOKUP($A46,PCI!$A$2:$D$87,4,FALSE)</f>
        <v>30889</v>
      </c>
      <c r="E46" s="19">
        <v>31</v>
      </c>
      <c r="F46" s="16" t="e">
        <f>VLOOKUP($A46,Knee!$A$2:$B$87,2,FALSE)</f>
        <v>#N/A</v>
      </c>
      <c r="G46" s="19"/>
      <c r="H46" s="17" t="e">
        <f>VLOOKUP($A46,Knee!$A$2:$D$87,4,FALSE)</f>
        <v>#N/A</v>
      </c>
      <c r="I46" s="19"/>
      <c r="J46" s="16" t="e">
        <f>VLOOKUP($A46,Hip!$A$2:$B$87,2,FALSE)</f>
        <v>#N/A</v>
      </c>
      <c r="K46" s="19"/>
      <c r="L46" s="17" t="e">
        <f>VLOOKUP($A46,Hip!$A$2:$D$87,4,FALSE)</f>
        <v>#N/A</v>
      </c>
      <c r="M46" s="19"/>
      <c r="N46" s="10"/>
      <c r="O46" s="19">
        <f>VLOOKUP(A46,'Employment by MSA'!B55:F550,5,FALSE)</f>
        <v>1033.5</v>
      </c>
      <c r="P46" s="19">
        <v>34</v>
      </c>
      <c r="Q46" s="10">
        <f t="shared" si="2"/>
        <v>37.333333333333336</v>
      </c>
      <c r="R46" s="10">
        <f t="shared" si="3"/>
        <v>561.19050000000004</v>
      </c>
      <c r="S46" t="s">
        <v>123</v>
      </c>
    </row>
    <row r="47" spans="1:19" x14ac:dyDescent="0.2">
      <c r="A47" s="12" t="s">
        <v>41</v>
      </c>
      <c r="B47" s="16">
        <f>VLOOKUP($A47,PCI!$A$2:$B$87,2,FALSE)</f>
        <v>1.43</v>
      </c>
      <c r="C47" s="19">
        <v>26</v>
      </c>
      <c r="D47" s="17">
        <f>VLOOKUP($A47,PCI!$A$2:$D$87,4,FALSE)</f>
        <v>30492</v>
      </c>
      <c r="E47" s="19">
        <v>33</v>
      </c>
      <c r="F47" s="16">
        <f>VLOOKUP($A47,Knee!$A$2:$B$87,2,FALSE)</f>
        <v>0.2</v>
      </c>
      <c r="G47" s="19">
        <v>49</v>
      </c>
      <c r="H47" s="17">
        <f>VLOOKUP($A47,Knee!$A$2:$D$87,4,FALSE)</f>
        <v>28777.51</v>
      </c>
      <c r="I47" s="19">
        <v>47</v>
      </c>
      <c r="J47" s="16">
        <f>VLOOKUP($A47,Hip!$A$2:$B$87,2,FALSE)</f>
        <v>0.54</v>
      </c>
      <c r="K47" s="19">
        <v>27</v>
      </c>
      <c r="L47" s="17">
        <f>VLOOKUP($A47,Hip!$A$2:$D$87,4,FALSE)</f>
        <v>27422.69</v>
      </c>
      <c r="M47" s="19">
        <v>46</v>
      </c>
      <c r="N47" s="18" t="s">
        <v>123</v>
      </c>
      <c r="O47" s="19">
        <f>VLOOKUP(A47,'Employment by MSA'!B87:F582,5,FALSE)</f>
        <v>1025</v>
      </c>
      <c r="P47" s="19">
        <v>35</v>
      </c>
      <c r="Q47" s="10">
        <f t="shared" si="2"/>
        <v>37.571428571428569</v>
      </c>
      <c r="R47" s="10">
        <f t="shared" si="3"/>
        <v>556.57500000000005</v>
      </c>
      <c r="S47" t="s">
        <v>583</v>
      </c>
    </row>
    <row r="48" spans="1:19" x14ac:dyDescent="0.2">
      <c r="A48" s="12" t="s">
        <v>95</v>
      </c>
      <c r="B48" s="16" t="e">
        <f>VLOOKUP($A48,PCI!$A$2:$B$87,2,FALSE)</f>
        <v>#N/A</v>
      </c>
      <c r="C48" s="19"/>
      <c r="D48" s="17" t="e">
        <f>VLOOKUP($A48,PCI!$A$2:$D$87,4,FALSE)</f>
        <v>#N/A</v>
      </c>
      <c r="E48" s="19"/>
      <c r="F48" s="16">
        <f>VLOOKUP($A48,Knee!$A$2:$B$87,2,FALSE)</f>
        <v>0.51</v>
      </c>
      <c r="G48" s="19">
        <v>29</v>
      </c>
      <c r="H48" s="17">
        <f>VLOOKUP($A48,Knee!$A$2:$D$87,4,FALSE)</f>
        <v>38191.839999999997</v>
      </c>
      <c r="I48" s="19">
        <v>8</v>
      </c>
      <c r="J48" s="16">
        <f>VLOOKUP($A48,Hip!$A$2:$B$87,2,FALSE)</f>
        <v>0.38</v>
      </c>
      <c r="K48" s="19">
        <v>38</v>
      </c>
      <c r="L48" s="17">
        <f>VLOOKUP($A48,Hip!$A$2:$D$87,4,FALSE)</f>
        <v>31571.06</v>
      </c>
      <c r="M48" s="19">
        <v>25</v>
      </c>
      <c r="N48" s="10"/>
      <c r="O48" s="19">
        <f>VLOOKUP(A48,'Employment by MSA'!B72:F567,5,FALSE)</f>
        <v>187.7</v>
      </c>
      <c r="P48" s="19">
        <v>91</v>
      </c>
      <c r="Q48" s="10">
        <f t="shared" si="2"/>
        <v>38.200000000000003</v>
      </c>
      <c r="R48" s="10">
        <f t="shared" si="3"/>
        <v>101.9211</v>
      </c>
      <c r="S48" t="s">
        <v>123</v>
      </c>
    </row>
    <row r="49" spans="1:19" x14ac:dyDescent="0.2">
      <c r="A49" s="12" t="s">
        <v>8</v>
      </c>
      <c r="B49" s="16">
        <f>VLOOKUP($A49,PCI!$A$2:$B$87,2,FALSE)</f>
        <v>3.81</v>
      </c>
      <c r="C49" s="19">
        <v>5</v>
      </c>
      <c r="D49" s="17">
        <f>VLOOKUP($A49,PCI!$A$2:$D$87,4,FALSE)</f>
        <v>20457</v>
      </c>
      <c r="E49" s="19">
        <v>72</v>
      </c>
      <c r="F49" s="16" t="e">
        <f>VLOOKUP($A49,Knee!$A$2:$B$87,2,FALSE)</f>
        <v>#N/A</v>
      </c>
      <c r="G49" s="19"/>
      <c r="H49" s="17" t="e">
        <f>VLOOKUP($A49,Knee!$A$2:$D$87,4,FALSE)</f>
        <v>#N/A</v>
      </c>
      <c r="I49" s="19"/>
      <c r="J49" s="16" t="e">
        <f>VLOOKUP($A49,Hip!$A$2:$B$87,2,FALSE)</f>
        <v>#N/A</v>
      </c>
      <c r="K49" s="19"/>
      <c r="L49" s="17" t="e">
        <f>VLOOKUP($A49,Hip!$A$2:$D$87,4,FALSE)</f>
        <v>#N/A</v>
      </c>
      <c r="M49" s="19"/>
      <c r="N49" s="10"/>
      <c r="O49" s="19" t="e">
        <f>VLOOKUP(A49,'Employment by MSA'!B49:F544,5,FALSE)</f>
        <v>#N/A</v>
      </c>
      <c r="P49" s="10"/>
      <c r="Q49" s="10">
        <f t="shared" si="2"/>
        <v>38.5</v>
      </c>
      <c r="R49" s="10" t="e">
        <f t="shared" si="3"/>
        <v>#N/A</v>
      </c>
      <c r="S49" t="s">
        <v>583</v>
      </c>
    </row>
    <row r="50" spans="1:19" x14ac:dyDescent="0.2">
      <c r="A50" s="12" t="s">
        <v>75</v>
      </c>
      <c r="B50" s="16">
        <f>VLOOKUP($A50,PCI!$A$2:$B$87,2,FALSE)</f>
        <v>0.47</v>
      </c>
      <c r="C50" s="19">
        <v>67</v>
      </c>
      <c r="D50" s="17">
        <f>VLOOKUP($A50,PCI!$A$2:$D$87,4,FALSE)</f>
        <v>25470</v>
      </c>
      <c r="E50" s="19">
        <v>50</v>
      </c>
      <c r="F50" s="16">
        <f>VLOOKUP($A50,Knee!$A$2:$B$87,2,FALSE)</f>
        <v>0.74</v>
      </c>
      <c r="G50" s="19">
        <v>21</v>
      </c>
      <c r="H50" s="17">
        <f>VLOOKUP($A50,Knee!$A$2:$D$87,4,FALSE)</f>
        <v>32205.74</v>
      </c>
      <c r="I50" s="19">
        <v>28</v>
      </c>
      <c r="J50" s="16">
        <f>VLOOKUP($A50,Hip!$A$2:$B$87,2,FALSE)</f>
        <v>0.56000000000000005</v>
      </c>
      <c r="K50" s="19">
        <v>26</v>
      </c>
      <c r="L50" s="17">
        <f>VLOOKUP($A50,Hip!$A$2:$D$87,4,FALSE)</f>
        <v>30222.81</v>
      </c>
      <c r="M50" s="19">
        <v>34</v>
      </c>
      <c r="N50" s="18" t="s">
        <v>123</v>
      </c>
      <c r="O50" s="19">
        <f>VLOOKUP(A50,'Employment by MSA'!B37:F532,5,FALSE)</f>
        <v>637.9</v>
      </c>
      <c r="P50" s="19">
        <v>46</v>
      </c>
      <c r="Q50" s="10">
        <f t="shared" si="2"/>
        <v>38.857142857142854</v>
      </c>
      <c r="R50" s="10">
        <f t="shared" si="3"/>
        <v>346.37970000000001</v>
      </c>
      <c r="S50" t="s">
        <v>583</v>
      </c>
    </row>
    <row r="51" spans="1:19" x14ac:dyDescent="0.2">
      <c r="A51" s="12" t="s">
        <v>3</v>
      </c>
      <c r="B51" s="16">
        <f>VLOOKUP($A51,PCI!$A$2:$B$87,2,FALSE)</f>
        <v>0.17</v>
      </c>
      <c r="C51" s="19">
        <v>81</v>
      </c>
      <c r="D51" s="17">
        <f>VLOOKUP($A51,PCI!$A$2:$D$87,4,FALSE)</f>
        <v>28790</v>
      </c>
      <c r="E51" s="19">
        <v>38</v>
      </c>
      <c r="F51" s="16">
        <f>VLOOKUP($A51,Knee!$A$2:$B$87,2,FALSE)</f>
        <v>0.94</v>
      </c>
      <c r="G51" s="19">
        <v>15</v>
      </c>
      <c r="H51" s="17">
        <f>VLOOKUP($A51,Knee!$A$2:$D$87,4,FALSE)</f>
        <v>30326.74</v>
      </c>
      <c r="I51" s="19">
        <v>39</v>
      </c>
      <c r="J51" s="16">
        <f>VLOOKUP($A51,Hip!$A$2:$B$87,2,FALSE)</f>
        <v>1.1100000000000001</v>
      </c>
      <c r="K51" s="19">
        <v>9</v>
      </c>
      <c r="L51" s="17">
        <f>VLOOKUP($A51,Hip!$A$2:$D$87,4,FALSE)</f>
        <v>28651.99</v>
      </c>
      <c r="M51" s="19">
        <v>42</v>
      </c>
      <c r="N51" s="18" t="s">
        <v>123</v>
      </c>
      <c r="O51" s="26">
        <v>590.4</v>
      </c>
      <c r="P51" s="19">
        <v>51</v>
      </c>
      <c r="Q51" s="10">
        <f t="shared" si="2"/>
        <v>39.285714285714285</v>
      </c>
      <c r="R51" s="10">
        <f t="shared" si="3"/>
        <v>320.5872</v>
      </c>
      <c r="S51" t="s">
        <v>583</v>
      </c>
    </row>
    <row r="52" spans="1:19" x14ac:dyDescent="0.2">
      <c r="A52" s="12" t="s">
        <v>60</v>
      </c>
      <c r="B52" s="16">
        <f>VLOOKUP($A52,PCI!$A$2:$B$87,2,FALSE)</f>
        <v>0.79</v>
      </c>
      <c r="C52" s="19">
        <v>50</v>
      </c>
      <c r="D52" s="17">
        <f>VLOOKUP($A52,PCI!$A$2:$D$87,4,FALSE)</f>
        <v>34238</v>
      </c>
      <c r="E52" s="19">
        <v>20</v>
      </c>
      <c r="F52" s="16" t="e">
        <f>VLOOKUP($A52,Knee!$A$2:$B$87,2,FALSE)</f>
        <v>#N/A</v>
      </c>
      <c r="G52" s="19"/>
      <c r="H52" s="17" t="e">
        <f>VLOOKUP($A52,Knee!$A$2:$D$87,4,FALSE)</f>
        <v>#N/A</v>
      </c>
      <c r="I52" s="19"/>
      <c r="J52" s="16" t="e">
        <f>VLOOKUP($A52,Hip!$A$2:$B$87,2,FALSE)</f>
        <v>#N/A</v>
      </c>
      <c r="K52" s="19"/>
      <c r="L52" s="17" t="e">
        <f>VLOOKUP($A52,Hip!$A$2:$D$87,4,FALSE)</f>
        <v>#N/A</v>
      </c>
      <c r="M52" s="19"/>
      <c r="N52" s="10"/>
      <c r="O52" s="19">
        <f>VLOOKUP(A52,'Employment by MSA'!B100:F595,5,FALSE)</f>
        <v>619.70000000000005</v>
      </c>
      <c r="P52" s="19">
        <v>49</v>
      </c>
      <c r="Q52" s="10">
        <f t="shared" si="2"/>
        <v>39.666666666666664</v>
      </c>
      <c r="R52" s="10">
        <f t="shared" si="3"/>
        <v>336.49710000000005</v>
      </c>
      <c r="S52" t="s">
        <v>123</v>
      </c>
    </row>
    <row r="53" spans="1:19" x14ac:dyDescent="0.2">
      <c r="A53" s="12" t="s">
        <v>39</v>
      </c>
      <c r="B53" s="16">
        <f>VLOOKUP($A53,PCI!$A$2:$B$87,2,FALSE)</f>
        <v>1.64</v>
      </c>
      <c r="C53" s="19">
        <v>24</v>
      </c>
      <c r="D53" s="17">
        <f>VLOOKUP($A53,PCI!$A$2:$D$87,4,FALSE)</f>
        <v>31148</v>
      </c>
      <c r="E53" s="19">
        <v>29</v>
      </c>
      <c r="F53" s="16" t="e">
        <f>VLOOKUP($A53,Knee!$A$2:$B$87,2,FALSE)</f>
        <v>#N/A</v>
      </c>
      <c r="G53" s="19"/>
      <c r="H53" s="17" t="e">
        <f>VLOOKUP($A53,Knee!$A$2:$D$87,4,FALSE)</f>
        <v>#N/A</v>
      </c>
      <c r="I53" s="19"/>
      <c r="J53" s="16" t="e">
        <f>VLOOKUP($A53,Hip!$A$2:$B$87,2,FALSE)</f>
        <v>#N/A</v>
      </c>
      <c r="K53" s="19"/>
      <c r="L53" s="17" t="e">
        <f>VLOOKUP($A53,Hip!$A$2:$D$87,4,FALSE)</f>
        <v>#N/A</v>
      </c>
      <c r="M53" s="19"/>
      <c r="N53" s="10"/>
      <c r="O53" s="19">
        <f>VLOOKUP(A53,'Employment by MSA'!B92:F587,5,FALSE)</f>
        <v>355.3</v>
      </c>
      <c r="P53" s="19">
        <v>67</v>
      </c>
      <c r="Q53" s="10">
        <f t="shared" si="2"/>
        <v>40</v>
      </c>
      <c r="R53" s="10">
        <f t="shared" si="3"/>
        <v>192.92790000000002</v>
      </c>
      <c r="S53" t="s">
        <v>583</v>
      </c>
    </row>
    <row r="54" spans="1:19" x14ac:dyDescent="0.2">
      <c r="A54" s="12" t="s">
        <v>13</v>
      </c>
      <c r="B54" s="16">
        <f>VLOOKUP($A54,PCI!$A$2:$B$87,2,FALSE)</f>
        <v>0.53</v>
      </c>
      <c r="C54" s="19">
        <v>64</v>
      </c>
      <c r="D54" s="17">
        <f>VLOOKUP($A54,PCI!$A$2:$D$87,4,FALSE)</f>
        <v>46273</v>
      </c>
      <c r="E54" s="19">
        <v>3</v>
      </c>
      <c r="F54" s="16">
        <f>VLOOKUP($A54,Knee!$A$2:$B$87,2,FALSE)</f>
        <v>0.1</v>
      </c>
      <c r="G54" s="19">
        <v>59</v>
      </c>
      <c r="H54" s="17">
        <f>VLOOKUP($A54,Knee!$A$2:$D$87,4,FALSE)</f>
        <v>32067.9</v>
      </c>
      <c r="I54" s="19">
        <v>29</v>
      </c>
      <c r="J54" s="16">
        <f>VLOOKUP($A54,Hip!$A$2:$B$87,2,FALSE)</f>
        <v>0.02</v>
      </c>
      <c r="K54" s="19">
        <v>63</v>
      </c>
      <c r="L54" s="17">
        <f>VLOOKUP($A54,Hip!$A$2:$D$87,4,FALSE)</f>
        <v>32385.599999999999</v>
      </c>
      <c r="M54" s="19">
        <v>22</v>
      </c>
      <c r="N54" s="18" t="s">
        <v>123</v>
      </c>
      <c r="O54" s="19" t="e">
        <f>VLOOKUP(A54,'Employment by MSA'!B32:F527,5,FALSE)</f>
        <v>#N/A</v>
      </c>
      <c r="P54" s="10"/>
      <c r="Q54" s="10">
        <f t="shared" si="2"/>
        <v>40</v>
      </c>
      <c r="R54" s="10" t="e">
        <f t="shared" si="3"/>
        <v>#N/A</v>
      </c>
      <c r="S54" t="s">
        <v>583</v>
      </c>
    </row>
    <row r="55" spans="1:19" x14ac:dyDescent="0.2">
      <c r="A55" s="12" t="s">
        <v>46</v>
      </c>
      <c r="B55" s="16">
        <f>VLOOKUP($A55,PCI!$A$2:$B$87,2,FALSE)</f>
        <v>1.23</v>
      </c>
      <c r="C55" s="19">
        <v>32</v>
      </c>
      <c r="D55" s="17">
        <f>VLOOKUP($A55,PCI!$A$2:$D$87,4,FALSE)</f>
        <v>31187</v>
      </c>
      <c r="E55" s="19">
        <v>28</v>
      </c>
      <c r="F55" s="16">
        <f>VLOOKUP($A55,Knee!$A$2:$B$87,2,FALSE)</f>
        <v>0.19</v>
      </c>
      <c r="G55" s="19">
        <v>54</v>
      </c>
      <c r="H55" s="17">
        <f>VLOOKUP($A55,Knee!$A$2:$D$87,4,FALSE)</f>
        <v>33840.230000000003</v>
      </c>
      <c r="I55" s="19">
        <v>21</v>
      </c>
      <c r="J55" s="16">
        <f>VLOOKUP($A55,Hip!$A$2:$B$87,2,FALSE)</f>
        <v>0.34</v>
      </c>
      <c r="K55" s="19">
        <v>39</v>
      </c>
      <c r="L55" s="17">
        <f>VLOOKUP($A55,Hip!$A$2:$D$87,4,FALSE)</f>
        <v>30652.34</v>
      </c>
      <c r="M55" s="19">
        <v>29</v>
      </c>
      <c r="N55" s="18" t="s">
        <v>123</v>
      </c>
      <c r="O55" s="19">
        <f>VLOOKUP(A55,'Employment by MSA'!B47:F542,5,FALSE)</f>
        <v>286.2</v>
      </c>
      <c r="P55" s="19">
        <v>78</v>
      </c>
      <c r="Q55" s="10">
        <f t="shared" si="2"/>
        <v>40.142857142857146</v>
      </c>
      <c r="R55" s="10">
        <f t="shared" si="3"/>
        <v>155.4066</v>
      </c>
      <c r="S55" t="s">
        <v>583</v>
      </c>
    </row>
    <row r="56" spans="1:19" x14ac:dyDescent="0.2">
      <c r="A56" s="12" t="s">
        <v>97</v>
      </c>
      <c r="B56" s="16" t="e">
        <f>VLOOKUP($A56,PCI!$A$2:$B$87,2,FALSE)</f>
        <v>#N/A</v>
      </c>
      <c r="C56" s="19"/>
      <c r="D56" s="17" t="e">
        <f>VLOOKUP($A56,PCI!$A$2:$D$87,4,FALSE)</f>
        <v>#N/A</v>
      </c>
      <c r="E56" s="19"/>
      <c r="F56" s="16">
        <f>VLOOKUP($A56,Knee!$A$2:$B$87,2,FALSE)</f>
        <v>0.36</v>
      </c>
      <c r="G56" s="19">
        <v>37</v>
      </c>
      <c r="H56" s="17">
        <f>VLOOKUP($A56,Knee!$A$2:$D$87,4,FALSE)</f>
        <v>37638.239999999998</v>
      </c>
      <c r="I56" s="19">
        <v>10</v>
      </c>
      <c r="J56" s="16">
        <f>VLOOKUP($A56,Hip!$A$2:$B$87,2,FALSE)</f>
        <v>0.3</v>
      </c>
      <c r="K56" s="19">
        <v>41</v>
      </c>
      <c r="L56" s="17">
        <f>VLOOKUP($A56,Hip!$A$2:$D$87,4,FALSE)</f>
        <v>32783.49</v>
      </c>
      <c r="M56" s="19">
        <v>20</v>
      </c>
      <c r="N56" s="10"/>
      <c r="O56" s="19">
        <f>VLOOKUP(A56,'Employment by MSA'!B116:F611,5,FALSE)</f>
        <v>172.7</v>
      </c>
      <c r="P56" s="19">
        <v>94</v>
      </c>
      <c r="Q56" s="10">
        <f t="shared" si="2"/>
        <v>40.4</v>
      </c>
      <c r="R56" s="10">
        <f t="shared" si="3"/>
        <v>93.7761</v>
      </c>
      <c r="S56" t="s">
        <v>583</v>
      </c>
    </row>
    <row r="57" spans="1:19" x14ac:dyDescent="0.2">
      <c r="A57" s="12" t="s">
        <v>103</v>
      </c>
      <c r="B57" s="16" t="e">
        <f>VLOOKUP($A57,PCI!$A$2:$B$87,2,FALSE)</f>
        <v>#N/A</v>
      </c>
      <c r="C57" s="19"/>
      <c r="D57" s="17" t="e">
        <f>VLOOKUP($A57,PCI!$A$2:$D$87,4,FALSE)</f>
        <v>#N/A</v>
      </c>
      <c r="E57" s="19"/>
      <c r="F57" s="16">
        <f>VLOOKUP($A57,Knee!$A$2:$B$87,2,FALSE)</f>
        <v>0.22</v>
      </c>
      <c r="G57" s="19">
        <v>47</v>
      </c>
      <c r="H57" s="17">
        <f>VLOOKUP($A57,Knee!$A$2:$D$87,4,FALSE)</f>
        <v>52541.279999999999</v>
      </c>
      <c r="I57" s="19">
        <v>4</v>
      </c>
      <c r="J57" s="16">
        <f>VLOOKUP($A57,Hip!$A$2:$B$87,2,FALSE)</f>
        <v>0.28000000000000003</v>
      </c>
      <c r="K57" s="19">
        <v>43</v>
      </c>
      <c r="L57" s="17">
        <f>VLOOKUP($A57,Hip!$A$2:$D$87,4,FALSE)</f>
        <v>44022.75</v>
      </c>
      <c r="M57" s="19">
        <v>4</v>
      </c>
      <c r="N57" s="10"/>
      <c r="O57" s="19">
        <f>VLOOKUP(A57,'Employment by MSA'!B119:F614,5,FALSE)</f>
        <v>42.6</v>
      </c>
      <c r="P57" s="19">
        <v>105</v>
      </c>
      <c r="Q57" s="10">
        <f t="shared" si="2"/>
        <v>40.6</v>
      </c>
      <c r="R57" s="10">
        <f t="shared" si="3"/>
        <v>23.131800000000002</v>
      </c>
      <c r="S57" t="s">
        <v>583</v>
      </c>
    </row>
    <row r="58" spans="1:19" x14ac:dyDescent="0.2">
      <c r="A58" s="12" t="s">
        <v>54</v>
      </c>
      <c r="B58" s="16">
        <f>VLOOKUP($A58,PCI!$A$2:$B$87,2,FALSE)</f>
        <v>0.98</v>
      </c>
      <c r="C58" s="19">
        <v>41</v>
      </c>
      <c r="D58" s="17">
        <f>VLOOKUP($A58,PCI!$A$2:$D$87,4,FALSE)</f>
        <v>30946</v>
      </c>
      <c r="E58" s="19">
        <v>30</v>
      </c>
      <c r="F58" s="16" t="e">
        <f>VLOOKUP($A58,Knee!$A$2:$B$87,2,FALSE)</f>
        <v>#N/A</v>
      </c>
      <c r="G58" s="19"/>
      <c r="H58" s="17" t="e">
        <f>VLOOKUP($A58,Knee!$A$2:$D$87,4,FALSE)</f>
        <v>#N/A</v>
      </c>
      <c r="I58" s="19"/>
      <c r="J58" s="16" t="e">
        <f>VLOOKUP($A58,Hip!$A$2:$B$87,2,FALSE)</f>
        <v>#N/A</v>
      </c>
      <c r="K58" s="19"/>
      <c r="L58" s="17" t="e">
        <f>VLOOKUP($A58,Hip!$A$2:$D$87,4,FALSE)</f>
        <v>#N/A</v>
      </c>
      <c r="M58" s="19"/>
      <c r="N58" s="10"/>
      <c r="O58" s="19">
        <f>VLOOKUP(A58,'Employment by MSA'!B30:F525,5,FALSE)</f>
        <v>573.29999999999995</v>
      </c>
      <c r="P58" s="19">
        <v>52</v>
      </c>
      <c r="Q58" s="10">
        <f t="shared" si="2"/>
        <v>41</v>
      </c>
      <c r="R58" s="10">
        <f t="shared" si="3"/>
        <v>311.30189999999999</v>
      </c>
      <c r="S58" t="s">
        <v>583</v>
      </c>
    </row>
    <row r="59" spans="1:19" x14ac:dyDescent="0.2">
      <c r="A59" s="12" t="s">
        <v>7</v>
      </c>
      <c r="B59" s="16">
        <f>VLOOKUP($A59,PCI!$A$2:$B$87,2,FALSE)</f>
        <v>0.22</v>
      </c>
      <c r="C59" s="19">
        <v>79</v>
      </c>
      <c r="D59" s="17">
        <f>VLOOKUP($A59,PCI!$A$2:$D$87,4,FALSE)</f>
        <v>34464</v>
      </c>
      <c r="E59" s="19">
        <v>19</v>
      </c>
      <c r="F59" s="16">
        <f>VLOOKUP($A59,Knee!$A$2:$B$87,2,FALSE)</f>
        <v>0.27</v>
      </c>
      <c r="G59" s="19">
        <v>41</v>
      </c>
      <c r="H59" s="17">
        <f>VLOOKUP($A59,Knee!$A$2:$D$87,4,FALSE)</f>
        <v>32626.11</v>
      </c>
      <c r="I59" s="19">
        <v>26</v>
      </c>
      <c r="J59" s="16">
        <f>VLOOKUP($A59,Hip!$A$2:$B$87,2,FALSE)</f>
        <v>0.3</v>
      </c>
      <c r="K59" s="19">
        <v>42</v>
      </c>
      <c r="L59" s="17">
        <f>VLOOKUP($A59,Hip!$A$2:$D$87,4,FALSE)</f>
        <v>32038.94</v>
      </c>
      <c r="M59" s="19">
        <v>24</v>
      </c>
      <c r="N59" s="18" t="s">
        <v>123</v>
      </c>
      <c r="O59" s="19">
        <f>VLOOKUP(A59,'Employment by MSA'!B76:F571,5,FALSE)</f>
        <v>383.2</v>
      </c>
      <c r="P59" s="19">
        <v>65</v>
      </c>
      <c r="Q59" s="10">
        <f t="shared" si="2"/>
        <v>42.285714285714285</v>
      </c>
      <c r="R59" s="10">
        <f t="shared" si="3"/>
        <v>208.07760000000002</v>
      </c>
      <c r="S59" t="s">
        <v>123</v>
      </c>
    </row>
    <row r="60" spans="1:19" x14ac:dyDescent="0.2">
      <c r="A60" s="12" t="s">
        <v>12</v>
      </c>
      <c r="B60" s="16">
        <f>VLOOKUP($A60,PCI!$A$2:$B$87,2,FALSE)</f>
        <v>1.75</v>
      </c>
      <c r="C60" s="19">
        <v>20</v>
      </c>
      <c r="D60" s="17">
        <f>VLOOKUP($A60,PCI!$A$2:$D$87,4,FALSE)</f>
        <v>16130</v>
      </c>
      <c r="E60" s="19">
        <v>85</v>
      </c>
      <c r="F60" s="16" t="e">
        <f>VLOOKUP($A60,Knee!$A$2:$B$87,2,FALSE)</f>
        <v>#N/A</v>
      </c>
      <c r="G60" s="19"/>
      <c r="H60" s="17" t="e">
        <f>VLOOKUP($A60,Knee!$A$2:$D$87,4,FALSE)</f>
        <v>#N/A</v>
      </c>
      <c r="I60" s="19"/>
      <c r="J60" s="16" t="e">
        <f>VLOOKUP($A60,Hip!$A$2:$B$87,2,FALSE)</f>
        <v>#N/A</v>
      </c>
      <c r="K60" s="19"/>
      <c r="L60" s="17" t="e">
        <f>VLOOKUP($A60,Hip!$A$2:$D$87,4,FALSE)</f>
        <v>#N/A</v>
      </c>
      <c r="M60" s="19"/>
      <c r="N60" s="10"/>
      <c r="O60" s="19">
        <f>VLOOKUP(A60,'Employment by MSA'!B61:F556,5,FALSE)</f>
        <v>1364.5</v>
      </c>
      <c r="P60" s="19">
        <v>23</v>
      </c>
      <c r="Q60" s="10">
        <f t="shared" si="2"/>
        <v>42.666666666666664</v>
      </c>
      <c r="R60" s="10">
        <f t="shared" si="3"/>
        <v>740.9235000000001</v>
      </c>
      <c r="S60" t="s">
        <v>583</v>
      </c>
    </row>
    <row r="61" spans="1:19" x14ac:dyDescent="0.2">
      <c r="A61" s="12" t="s">
        <v>112</v>
      </c>
      <c r="B61" s="16" t="e">
        <f>VLOOKUP($A61,PCI!$A$2:$B$87,2,FALSE)</f>
        <v>#N/A</v>
      </c>
      <c r="C61" s="19"/>
      <c r="D61" s="17" t="e">
        <f>VLOOKUP($A61,PCI!$A$2:$D$87,4,FALSE)</f>
        <v>#N/A</v>
      </c>
      <c r="E61" s="19"/>
      <c r="F61" s="16">
        <f>VLOOKUP($A61,Knee!$A$2:$B$87,2,FALSE)</f>
        <v>3.0000000000000001E-3</v>
      </c>
      <c r="G61" s="19">
        <v>64</v>
      </c>
      <c r="H61" s="17">
        <f>VLOOKUP($A61,Knee!$A$2:$D$87,4,FALSE)</f>
        <v>55604.1</v>
      </c>
      <c r="I61" s="19">
        <v>2</v>
      </c>
      <c r="J61" s="16">
        <f>VLOOKUP($A61,Hip!$A$2:$B$87,2,FALSE)</f>
        <v>0.16</v>
      </c>
      <c r="K61" s="19">
        <v>51</v>
      </c>
      <c r="L61" s="17">
        <f>VLOOKUP($A61,Hip!$A$2:$D$87,4,FALSE)</f>
        <v>55412.639999999999</v>
      </c>
      <c r="M61" s="19">
        <v>2</v>
      </c>
      <c r="N61" s="10"/>
      <c r="O61" s="19">
        <f>VLOOKUP(A61,'Employment by MSA'!B29:F524,5,FALSE)</f>
        <v>151.6</v>
      </c>
      <c r="P61" s="19">
        <v>96</v>
      </c>
      <c r="Q61" s="10">
        <f t="shared" si="2"/>
        <v>43</v>
      </c>
      <c r="R61" s="10">
        <f t="shared" si="3"/>
        <v>82.318799999999996</v>
      </c>
      <c r="S61" t="s">
        <v>583</v>
      </c>
    </row>
    <row r="62" spans="1:19" x14ac:dyDescent="0.2">
      <c r="A62" s="12" t="s">
        <v>50</v>
      </c>
      <c r="B62" s="16">
        <f>VLOOKUP($A62,PCI!$A$2:$B$87,2,FALSE)</f>
        <v>1.1000000000000001</v>
      </c>
      <c r="C62" s="19">
        <v>36</v>
      </c>
      <c r="D62" s="17">
        <f>VLOOKUP($A62,PCI!$A$2:$D$87,4,FALSE)</f>
        <v>23697</v>
      </c>
      <c r="E62" s="19">
        <v>63</v>
      </c>
      <c r="F62" s="16" t="e">
        <f>VLOOKUP($A62,Knee!$A$2:$B$87,2,FALSE)</f>
        <v>#N/A</v>
      </c>
      <c r="G62" s="19"/>
      <c r="H62" s="17" t="e">
        <f>VLOOKUP($A62,Knee!$A$2:$D$87,4,FALSE)</f>
        <v>#N/A</v>
      </c>
      <c r="I62" s="19"/>
      <c r="J62" s="16" t="e">
        <f>VLOOKUP($A62,Hip!$A$2:$B$87,2,FALSE)</f>
        <v>#N/A</v>
      </c>
      <c r="K62" s="19"/>
      <c r="L62" s="17" t="e">
        <f>VLOOKUP($A62,Hip!$A$2:$D$87,4,FALSE)</f>
        <v>#N/A</v>
      </c>
      <c r="M62" s="19"/>
      <c r="N62" s="10"/>
      <c r="O62" s="19">
        <f>VLOOKUP(A62,'Employment by MSA'!B85:F580,5,FALSE)</f>
        <v>1063.2</v>
      </c>
      <c r="P62" s="19">
        <v>31</v>
      </c>
      <c r="Q62" s="10">
        <f t="shared" si="2"/>
        <v>43.333333333333336</v>
      </c>
      <c r="R62" s="10">
        <f t="shared" si="3"/>
        <v>577.31760000000008</v>
      </c>
      <c r="S62" t="s">
        <v>123</v>
      </c>
    </row>
    <row r="63" spans="1:19" x14ac:dyDescent="0.2">
      <c r="A63" s="12" t="s">
        <v>69</v>
      </c>
      <c r="B63" s="16">
        <f>VLOOKUP($A63,PCI!$A$2:$B$87,2,FALSE)</f>
        <v>0.65</v>
      </c>
      <c r="C63" s="19">
        <v>59</v>
      </c>
      <c r="D63" s="17">
        <f>VLOOKUP($A63,PCI!$A$2:$D$87,4,FALSE)</f>
        <v>32290</v>
      </c>
      <c r="E63" s="19">
        <v>25</v>
      </c>
      <c r="F63" s="16" t="e">
        <f>VLOOKUP($A63,Knee!$A$2:$B$87,2,FALSE)</f>
        <v>#N/A</v>
      </c>
      <c r="G63" s="19"/>
      <c r="H63" s="17" t="e">
        <f>VLOOKUP($A63,Knee!$A$2:$D$87,4,FALSE)</f>
        <v>#N/A</v>
      </c>
      <c r="I63" s="19"/>
      <c r="J63" s="16" t="e">
        <f>VLOOKUP($A63,Hip!$A$2:$B$87,2,FALSE)</f>
        <v>#N/A</v>
      </c>
      <c r="K63" s="19"/>
      <c r="L63" s="17" t="e">
        <f>VLOOKUP($A63,Hip!$A$2:$D$87,4,FALSE)</f>
        <v>#N/A</v>
      </c>
      <c r="M63" s="19"/>
      <c r="N63" s="10"/>
      <c r="O63" s="26">
        <v>616</v>
      </c>
      <c r="P63" s="19">
        <v>50</v>
      </c>
      <c r="Q63" s="10">
        <f t="shared" si="2"/>
        <v>44.666666666666664</v>
      </c>
      <c r="R63" s="10">
        <f t="shared" si="3"/>
        <v>334.488</v>
      </c>
      <c r="S63" t="s">
        <v>583</v>
      </c>
    </row>
    <row r="64" spans="1:19" x14ac:dyDescent="0.2">
      <c r="A64" s="12" t="s">
        <v>98</v>
      </c>
      <c r="B64" s="16">
        <f>VLOOKUP($A64,PCI!$A$2:$B$87,2,FALSE)</f>
        <v>1.36</v>
      </c>
      <c r="C64" s="19">
        <v>29</v>
      </c>
      <c r="D64" s="17">
        <f>VLOOKUP($A64,PCI!$A$2:$D$87,4,FALSE)</f>
        <v>30134</v>
      </c>
      <c r="E64" s="19">
        <v>35</v>
      </c>
      <c r="F64" s="16">
        <f>VLOOKUP($A64,Knee!$A$2:$B$87,2,FALSE)</f>
        <v>0.35</v>
      </c>
      <c r="G64" s="19">
        <v>38</v>
      </c>
      <c r="H64" s="17">
        <f>VLOOKUP($A64,Knee!$A$2:$D$87,4,FALSE)</f>
        <v>28099.93</v>
      </c>
      <c r="I64" s="19">
        <v>48</v>
      </c>
      <c r="J64" s="16">
        <f>VLOOKUP($A64,Hip!$A$2:$B$87,2,FALSE)</f>
        <v>0.23</v>
      </c>
      <c r="K64" s="19">
        <v>47</v>
      </c>
      <c r="L64" s="17">
        <f>VLOOKUP($A64,Hip!$A$2:$D$87,4,FALSE)</f>
        <v>28872.39</v>
      </c>
      <c r="M64" s="19">
        <v>41</v>
      </c>
      <c r="N64" s="18" t="s">
        <v>123</v>
      </c>
      <c r="O64" s="25">
        <v>287.7</v>
      </c>
      <c r="P64" s="19">
        <v>77</v>
      </c>
      <c r="Q64" s="10">
        <f t="shared" si="2"/>
        <v>45</v>
      </c>
      <c r="R64" s="10">
        <f t="shared" si="3"/>
        <v>156.22110000000001</v>
      </c>
      <c r="S64" t="s">
        <v>583</v>
      </c>
    </row>
    <row r="65" spans="1:19" x14ac:dyDescent="0.2">
      <c r="A65" s="12" t="s">
        <v>93</v>
      </c>
      <c r="B65" s="16" t="e">
        <f>VLOOKUP($A65,PCI!$A$2:$B$87,2,FALSE)</f>
        <v>#N/A</v>
      </c>
      <c r="C65" s="19"/>
      <c r="D65" s="17" t="e">
        <f>VLOOKUP($A65,PCI!$A$2:$D$87,4,FALSE)</f>
        <v>#N/A</v>
      </c>
      <c r="E65" s="19"/>
      <c r="F65" s="16">
        <f>VLOOKUP($A65,Knee!$A$2:$B$87,2,FALSE)</f>
        <v>0.66</v>
      </c>
      <c r="G65" s="19">
        <v>24</v>
      </c>
      <c r="H65" s="17">
        <f>VLOOKUP($A65,Knee!$A$2:$D$87,4,FALSE)</f>
        <v>33888.06</v>
      </c>
      <c r="I65" s="19">
        <v>20</v>
      </c>
      <c r="J65" s="16">
        <f>VLOOKUP($A65,Hip!$A$2:$B$87,2,FALSE)</f>
        <v>0.41</v>
      </c>
      <c r="K65" s="19">
        <v>36</v>
      </c>
      <c r="L65" s="17">
        <f>VLOOKUP($A65,Hip!$A$2:$D$87,4,FALSE)</f>
        <v>27380.15</v>
      </c>
      <c r="M65" s="19">
        <v>47</v>
      </c>
      <c r="N65" s="10"/>
      <c r="O65" s="19">
        <f>VLOOKUP(A65,'Employment by MSA'!B110:F605,5,FALSE)</f>
        <v>110.2</v>
      </c>
      <c r="P65" s="19">
        <v>101</v>
      </c>
      <c r="Q65" s="10">
        <f t="shared" si="2"/>
        <v>45.6</v>
      </c>
      <c r="R65" s="10">
        <f t="shared" si="3"/>
        <v>59.838600000000007</v>
      </c>
      <c r="S65" t="s">
        <v>583</v>
      </c>
    </row>
    <row r="66" spans="1:19" x14ac:dyDescent="0.2">
      <c r="A66" s="12" t="s">
        <v>17</v>
      </c>
      <c r="B66" s="16">
        <f>VLOOKUP($A66,PCI!$A$2:$B$87,2,FALSE)</f>
        <v>0.44</v>
      </c>
      <c r="C66" s="19">
        <v>69</v>
      </c>
      <c r="D66" s="17">
        <f>VLOOKUP($A66,PCI!$A$2:$D$87,4,FALSE)</f>
        <v>42211</v>
      </c>
      <c r="E66" s="19">
        <v>5</v>
      </c>
      <c r="F66" s="16" t="e">
        <f>VLOOKUP($A66,Knee!$A$2:$B$87,2,FALSE)</f>
        <v>#N/A</v>
      </c>
      <c r="G66" s="19"/>
      <c r="H66" s="17" t="e">
        <f>VLOOKUP($A66,Knee!$A$2:$D$87,4,FALSE)</f>
        <v>#N/A</v>
      </c>
      <c r="I66" s="19"/>
      <c r="J66" s="16" t="e">
        <f>VLOOKUP($A66,Hip!$A$2:$B$87,2,FALSE)</f>
        <v>#N/A</v>
      </c>
      <c r="K66" s="19"/>
      <c r="L66" s="17" t="e">
        <f>VLOOKUP($A66,Hip!$A$2:$D$87,4,FALSE)</f>
        <v>#N/A</v>
      </c>
      <c r="M66" s="19"/>
      <c r="N66" s="10"/>
      <c r="O66" s="19">
        <f>VLOOKUP(A66,'Employment by MSA'!B117:F612,5,FALSE)</f>
        <v>386.9</v>
      </c>
      <c r="P66" s="19">
        <v>63</v>
      </c>
      <c r="Q66" s="10">
        <f t="shared" si="2"/>
        <v>45.666666666666664</v>
      </c>
      <c r="R66" s="10">
        <f t="shared" si="3"/>
        <v>210.08670000000001</v>
      </c>
      <c r="S66" t="s">
        <v>123</v>
      </c>
    </row>
    <row r="67" spans="1:19" x14ac:dyDescent="0.2">
      <c r="A67" s="12" t="s">
        <v>117</v>
      </c>
      <c r="B67" s="16">
        <f>VLOOKUP($A67,PCI!$A$2:$B$87,2,FALSE)</f>
        <v>0</v>
      </c>
      <c r="C67" s="19">
        <v>86</v>
      </c>
      <c r="D67" s="17">
        <f>VLOOKUP($A67,PCI!$A$2:$D$87,4,FALSE)</f>
        <v>39323</v>
      </c>
      <c r="E67" s="19">
        <v>6</v>
      </c>
      <c r="F67" s="16" t="e">
        <f>VLOOKUP($A67,Knee!$A$2:$B$87,2,FALSE)</f>
        <v>#N/A</v>
      </c>
      <c r="G67" s="19"/>
      <c r="H67" s="17" t="e">
        <f>VLOOKUP($A67,Knee!$A$2:$D$87,4,FALSE)</f>
        <v>#N/A</v>
      </c>
      <c r="I67" s="19"/>
      <c r="J67" s="16" t="e">
        <f>VLOOKUP($A67,Hip!$A$2:$B$87,2,FALSE)</f>
        <v>#N/A</v>
      </c>
      <c r="K67" s="19"/>
      <c r="L67" s="17" t="e">
        <f>VLOOKUP($A67,Hip!$A$2:$D$87,4,FALSE)</f>
        <v>#N/A</v>
      </c>
      <c r="M67" s="19"/>
      <c r="N67" s="10"/>
      <c r="O67" s="19" t="e">
        <f>VLOOKUP(A67,'Employment by MSA'!B115:F610,5,FALSE)</f>
        <v>#N/A</v>
      </c>
      <c r="P67" s="10"/>
      <c r="Q67" s="10">
        <f t="shared" ref="Q67:Q98" si="4">AVERAGE(C67,E67,G67,I67,K67,M67,P67)</f>
        <v>46</v>
      </c>
      <c r="R67" s="10" t="e">
        <f t="shared" ref="R67:R98" si="5">O67*R$1</f>
        <v>#N/A</v>
      </c>
      <c r="S67" t="s">
        <v>583</v>
      </c>
    </row>
    <row r="68" spans="1:19" x14ac:dyDescent="0.2">
      <c r="A68" s="12" t="s">
        <v>58</v>
      </c>
      <c r="B68" s="16">
        <f>VLOOKUP($A68,PCI!$A$2:$B$87,2,FALSE)</f>
        <v>0.9</v>
      </c>
      <c r="C68" s="19">
        <v>45</v>
      </c>
      <c r="D68" s="17">
        <f>VLOOKUP($A68,PCI!$A$2:$D$87,4,FALSE)</f>
        <v>26186</v>
      </c>
      <c r="E68" s="19">
        <v>47</v>
      </c>
      <c r="F68" s="16" t="e">
        <f>VLOOKUP($A68,Knee!$A$2:$B$87,2,FALSE)</f>
        <v>#N/A</v>
      </c>
      <c r="G68" s="19"/>
      <c r="H68" s="17" t="e">
        <f>VLOOKUP($A68,Knee!$A$2:$D$87,4,FALSE)</f>
        <v>#N/A</v>
      </c>
      <c r="I68" s="19"/>
      <c r="J68" s="16" t="e">
        <f>VLOOKUP($A68,Hip!$A$2:$B$87,2,FALSE)</f>
        <v>#N/A</v>
      </c>
      <c r="K68" s="19"/>
      <c r="L68" s="17" t="e">
        <f>VLOOKUP($A68,Hip!$A$2:$D$87,4,FALSE)</f>
        <v>#N/A</v>
      </c>
      <c r="M68" s="19"/>
      <c r="N68" s="10"/>
      <c r="O68" s="19" t="e">
        <f>VLOOKUP(A68,'Employment by MSA'!B108:F603,5,FALSE)</f>
        <v>#N/A</v>
      </c>
      <c r="P68" s="10"/>
      <c r="Q68" s="10">
        <f t="shared" si="4"/>
        <v>46</v>
      </c>
      <c r="R68" s="10" t="e">
        <f t="shared" si="5"/>
        <v>#N/A</v>
      </c>
      <c r="S68" t="s">
        <v>583</v>
      </c>
    </row>
    <row r="69" spans="1:19" x14ac:dyDescent="0.2">
      <c r="A69" s="12" t="s">
        <v>23</v>
      </c>
      <c r="B69" s="16">
        <f>VLOOKUP($A69,PCI!$A$2:$B$87,2,FALSE)</f>
        <v>3.47</v>
      </c>
      <c r="C69" s="19">
        <v>6</v>
      </c>
      <c r="D69" s="17">
        <f>VLOOKUP($A69,PCI!$A$2:$D$87,4,FALSE)</f>
        <v>20177</v>
      </c>
      <c r="E69" s="19">
        <v>74</v>
      </c>
      <c r="F69" s="16">
        <f>VLOOKUP($A69,Knee!$A$2:$B$87,2,FALSE)</f>
        <v>0.34</v>
      </c>
      <c r="G69" s="19">
        <v>39</v>
      </c>
      <c r="H69" s="17">
        <f>VLOOKUP($A69,Knee!$A$2:$D$87,4,FALSE)</f>
        <v>26501.68</v>
      </c>
      <c r="I69" s="19">
        <v>53</v>
      </c>
      <c r="J69" s="16">
        <f>VLOOKUP($A69,Hip!$A$2:$B$87,2,FALSE)</f>
        <v>0.1</v>
      </c>
      <c r="K69" s="19">
        <v>55</v>
      </c>
      <c r="L69" s="17">
        <f>VLOOKUP($A69,Hip!$A$2:$D$87,4,FALSE)</f>
        <v>23529.85</v>
      </c>
      <c r="M69" s="19">
        <v>57</v>
      </c>
      <c r="N69" s="18" t="s">
        <v>123</v>
      </c>
      <c r="O69" s="19">
        <f>VLOOKUP(A69,'Employment by MSA'!B74:F569,5,FALSE)</f>
        <v>905.7</v>
      </c>
      <c r="P69" s="19">
        <v>40</v>
      </c>
      <c r="Q69" s="10">
        <f t="shared" si="4"/>
        <v>46.285714285714285</v>
      </c>
      <c r="R69" s="10">
        <f t="shared" si="5"/>
        <v>491.79510000000005</v>
      </c>
      <c r="S69" t="s">
        <v>583</v>
      </c>
    </row>
    <row r="70" spans="1:19" x14ac:dyDescent="0.2">
      <c r="A70" s="12" t="s">
        <v>83</v>
      </c>
      <c r="B70" s="16">
        <f>VLOOKUP($A70,PCI!$A$2:$B$87,2,FALSE)</f>
        <v>0.32</v>
      </c>
      <c r="C70" s="19">
        <v>76</v>
      </c>
      <c r="D70" s="17">
        <f>VLOOKUP($A70,PCI!$A$2:$D$87,4,FALSE)</f>
        <v>32880</v>
      </c>
      <c r="E70" s="19">
        <v>23</v>
      </c>
      <c r="F70" s="16" t="e">
        <f>VLOOKUP($A70,Knee!$A$2:$B$87,2,FALSE)</f>
        <v>#N/A</v>
      </c>
      <c r="G70" s="19"/>
      <c r="H70" s="17" t="e">
        <f>VLOOKUP($A70,Knee!$A$2:$D$87,4,FALSE)</f>
        <v>#N/A</v>
      </c>
      <c r="I70" s="19"/>
      <c r="J70" s="16" t="e">
        <f>VLOOKUP($A70,Hip!$A$2:$B$87,2,FALSE)</f>
        <v>#N/A</v>
      </c>
      <c r="K70" s="19"/>
      <c r="L70" s="17" t="e">
        <f>VLOOKUP($A70,Hip!$A$2:$D$87,4,FALSE)</f>
        <v>#N/A</v>
      </c>
      <c r="M70" s="19"/>
      <c r="N70" s="10"/>
      <c r="O70" s="26">
        <v>867.9</v>
      </c>
      <c r="P70" s="19">
        <v>42</v>
      </c>
      <c r="Q70" s="10">
        <f t="shared" si="4"/>
        <v>47</v>
      </c>
      <c r="R70" s="10">
        <f t="shared" si="5"/>
        <v>471.2697</v>
      </c>
      <c r="S70" t="s">
        <v>123</v>
      </c>
    </row>
    <row r="71" spans="1:19" x14ac:dyDescent="0.2">
      <c r="A71" s="12" t="s">
        <v>55</v>
      </c>
      <c r="B71" s="16">
        <f>VLOOKUP($A71,PCI!$A$2:$B$87,2,FALSE)</f>
        <v>0.94</v>
      </c>
      <c r="C71" s="19">
        <v>43</v>
      </c>
      <c r="D71" s="17">
        <f>VLOOKUP($A71,PCI!$A$2:$D$87,4,FALSE)</f>
        <v>26753</v>
      </c>
      <c r="E71" s="19">
        <v>44</v>
      </c>
      <c r="F71" s="16" t="e">
        <f>VLOOKUP($A71,Knee!$A$2:$B$87,2,FALSE)</f>
        <v>#N/A</v>
      </c>
      <c r="G71" s="19"/>
      <c r="H71" s="17" t="e">
        <f>VLOOKUP($A71,Knee!$A$2:$D$87,4,FALSE)</f>
        <v>#N/A</v>
      </c>
      <c r="I71" s="19"/>
      <c r="J71" s="16" t="e">
        <f>VLOOKUP($A71,Hip!$A$2:$B$87,2,FALSE)</f>
        <v>#N/A</v>
      </c>
      <c r="K71" s="19"/>
      <c r="L71" s="17" t="e">
        <f>VLOOKUP($A71,Hip!$A$2:$D$87,4,FALSE)</f>
        <v>#N/A</v>
      </c>
      <c r="M71" s="19"/>
      <c r="N71" s="10"/>
      <c r="O71" s="19">
        <f>VLOOKUP(A71,'Employment by MSA'!B59:F554,5,FALSE)</f>
        <v>564.1</v>
      </c>
      <c r="P71" s="19">
        <v>54</v>
      </c>
      <c r="Q71" s="10">
        <f t="shared" si="4"/>
        <v>47</v>
      </c>
      <c r="R71" s="10">
        <f t="shared" si="5"/>
        <v>306.30630000000002</v>
      </c>
      <c r="S71" t="s">
        <v>123</v>
      </c>
    </row>
    <row r="72" spans="1:19" x14ac:dyDescent="0.2">
      <c r="A72" s="12" t="s">
        <v>52</v>
      </c>
      <c r="B72" s="16">
        <f>VLOOKUP($A72,PCI!$A$2:$B$87,2,FALSE)</f>
        <v>1.02</v>
      </c>
      <c r="C72" s="19">
        <v>39</v>
      </c>
      <c r="D72" s="17">
        <f>VLOOKUP($A72,PCI!$A$2:$D$87,4,FALSE)</f>
        <v>20951</v>
      </c>
      <c r="E72" s="19">
        <v>69</v>
      </c>
      <c r="F72" s="16">
        <f>VLOOKUP($A72,Knee!$A$2:$B$87,2,FALSE)</f>
        <v>0.39</v>
      </c>
      <c r="G72" s="19">
        <v>35</v>
      </c>
      <c r="H72" s="17">
        <f>VLOOKUP($A72,Knee!$A$2:$D$87,4,FALSE)</f>
        <v>30864.63</v>
      </c>
      <c r="I72" s="19">
        <v>34</v>
      </c>
      <c r="J72" s="16">
        <f>VLOOKUP($A72,Hip!$A$2:$B$87,2,FALSE)</f>
        <v>0.4</v>
      </c>
      <c r="K72" s="19">
        <v>37</v>
      </c>
      <c r="L72" s="17">
        <f>VLOOKUP($A72,Hip!$A$2:$D$87,4,FALSE)</f>
        <v>29588.26</v>
      </c>
      <c r="M72" s="19">
        <v>39</v>
      </c>
      <c r="N72" s="18" t="s">
        <v>123</v>
      </c>
      <c r="O72" s="19">
        <f>VLOOKUP(A72,'Employment by MSA'!B54:F549,5,FALSE)</f>
        <v>294.5</v>
      </c>
      <c r="P72" s="19">
        <v>76</v>
      </c>
      <c r="Q72" s="10">
        <f t="shared" si="4"/>
        <v>47</v>
      </c>
      <c r="R72" s="10">
        <f t="shared" si="5"/>
        <v>159.9135</v>
      </c>
      <c r="S72" t="s">
        <v>123</v>
      </c>
    </row>
    <row r="73" spans="1:19" x14ac:dyDescent="0.2">
      <c r="A73" s="12" t="s">
        <v>108</v>
      </c>
      <c r="B73" s="16" t="e">
        <f>VLOOKUP($A73,PCI!$A$2:$B$87,2,FALSE)</f>
        <v>#N/A</v>
      </c>
      <c r="C73" s="19"/>
      <c r="D73" s="17" t="e">
        <f>VLOOKUP($A73,PCI!$A$2:$D$87,4,FALSE)</f>
        <v>#N/A</v>
      </c>
      <c r="E73" s="19"/>
      <c r="F73" s="16">
        <f>VLOOKUP($A73,Knee!$A$2:$B$87,2,FALSE)</f>
        <v>0.14000000000000001</v>
      </c>
      <c r="G73" s="19">
        <v>58</v>
      </c>
      <c r="H73" s="17">
        <f>VLOOKUP($A73,Knee!$A$2:$D$87,4,FALSE)</f>
        <v>36583.480000000003</v>
      </c>
      <c r="I73" s="19">
        <v>13</v>
      </c>
      <c r="J73" s="16">
        <f>VLOOKUP($A73,Hip!$A$2:$B$87,2,FALSE)</f>
        <v>0.14000000000000001</v>
      </c>
      <c r="K73" s="19">
        <v>54</v>
      </c>
      <c r="L73" s="17">
        <f>VLOOKUP($A73,Hip!$A$2:$D$87,4,FALSE)</f>
        <v>33949.339999999997</v>
      </c>
      <c r="M73" s="19">
        <v>12</v>
      </c>
      <c r="N73" s="10"/>
      <c r="O73" s="19">
        <f>VLOOKUP(A73,'Employment by MSA'!B52:F547,5,FALSE)</f>
        <v>136.5</v>
      </c>
      <c r="P73" s="19">
        <v>98</v>
      </c>
      <c r="Q73" s="10">
        <f t="shared" si="4"/>
        <v>47</v>
      </c>
      <c r="R73" s="10">
        <f t="shared" si="5"/>
        <v>74.119500000000002</v>
      </c>
      <c r="S73" t="s">
        <v>123</v>
      </c>
    </row>
    <row r="74" spans="1:19" x14ac:dyDescent="0.2">
      <c r="A74" s="12" t="s">
        <v>94</v>
      </c>
      <c r="B74" s="16" t="e">
        <f>VLOOKUP($A74,PCI!$A$2:$B$87,2,FALSE)</f>
        <v>#N/A</v>
      </c>
      <c r="C74" s="19"/>
      <c r="D74" s="17" t="e">
        <f>VLOOKUP($A74,PCI!$A$2:$D$87,4,FALSE)</f>
        <v>#N/A</v>
      </c>
      <c r="E74" s="19"/>
      <c r="F74" s="16">
        <f>VLOOKUP($A74,Knee!$A$2:$B$87,2,FALSE)</f>
        <v>0.53</v>
      </c>
      <c r="G74" s="19">
        <v>28</v>
      </c>
      <c r="H74" s="17">
        <f>VLOOKUP($A74,Knee!$A$2:$D$87,4,FALSE)</f>
        <v>30498.82</v>
      </c>
      <c r="I74" s="19">
        <v>37</v>
      </c>
      <c r="J74" s="16">
        <f>VLOOKUP($A74,Hip!$A$2:$B$87,2,FALSE)</f>
        <v>0.16</v>
      </c>
      <c r="K74" s="19">
        <v>52</v>
      </c>
      <c r="L74" s="17">
        <f>VLOOKUP($A74,Hip!$A$2:$D$87,4,FALSE)</f>
        <v>33163.660000000003</v>
      </c>
      <c r="M74" s="19">
        <v>17</v>
      </c>
      <c r="N74" s="10"/>
      <c r="O74" s="19">
        <f>VLOOKUP(A74,'Employment by MSA'!B77:F572,5,FALSE)</f>
        <v>60.9</v>
      </c>
      <c r="P74" s="19">
        <v>104</v>
      </c>
      <c r="Q74" s="10">
        <f t="shared" si="4"/>
        <v>47.6</v>
      </c>
      <c r="R74" s="10">
        <f t="shared" si="5"/>
        <v>33.0687</v>
      </c>
      <c r="S74" t="s">
        <v>583</v>
      </c>
    </row>
    <row r="75" spans="1:19" x14ac:dyDescent="0.2">
      <c r="A75" s="12" t="s">
        <v>77</v>
      </c>
      <c r="B75" s="16">
        <f>VLOOKUP($A75,PCI!$A$2:$B$87,2,FALSE)</f>
        <v>0.42</v>
      </c>
      <c r="C75" s="19">
        <v>70</v>
      </c>
      <c r="D75" s="17">
        <f>VLOOKUP($A75,PCI!$A$2:$D$87,4,FALSE)</f>
        <v>36822</v>
      </c>
      <c r="E75" s="19">
        <v>12</v>
      </c>
      <c r="F75" s="16" t="e">
        <f>VLOOKUP($A75,Knee!$A$2:$B$87,2,FALSE)</f>
        <v>#N/A</v>
      </c>
      <c r="G75" s="19"/>
      <c r="H75" s="17" t="e">
        <f>VLOOKUP($A75,Knee!$A$2:$D$87,4,FALSE)</f>
        <v>#N/A</v>
      </c>
      <c r="I75" s="19"/>
      <c r="J75" s="16" t="e">
        <f>VLOOKUP($A75,Hip!$A$2:$B$87,2,FALSE)</f>
        <v>#N/A</v>
      </c>
      <c r="K75" s="19"/>
      <c r="L75" s="17" t="e">
        <f>VLOOKUP($A75,Hip!$A$2:$D$87,4,FALSE)</f>
        <v>#N/A</v>
      </c>
      <c r="M75" s="19"/>
      <c r="N75" s="10"/>
      <c r="O75" s="19">
        <f>VLOOKUP(A75,'Employment by MSA'!B58:F553,5,FALSE)</f>
        <v>400.1</v>
      </c>
      <c r="P75" s="19">
        <v>61</v>
      </c>
      <c r="Q75" s="10">
        <f t="shared" si="4"/>
        <v>47.666666666666664</v>
      </c>
      <c r="R75" s="10">
        <f t="shared" si="5"/>
        <v>217.25430000000003</v>
      </c>
      <c r="S75" t="s">
        <v>583</v>
      </c>
    </row>
    <row r="76" spans="1:19" x14ac:dyDescent="0.2">
      <c r="A76" s="12" t="s">
        <v>61</v>
      </c>
      <c r="B76" s="16">
        <f>VLOOKUP($A76,PCI!$A$2:$B$87,2,FALSE)</f>
        <v>0.79</v>
      </c>
      <c r="C76" s="19">
        <v>49</v>
      </c>
      <c r="D76" s="17">
        <f>VLOOKUP($A76,PCI!$A$2:$D$87,4,FALSE)</f>
        <v>23687</v>
      </c>
      <c r="E76" s="19">
        <v>64</v>
      </c>
      <c r="F76" s="16">
        <f>VLOOKUP($A76,Knee!$A$2:$B$87,2,FALSE)</f>
        <v>0.24</v>
      </c>
      <c r="G76" s="19">
        <v>43</v>
      </c>
      <c r="H76" s="17">
        <f>VLOOKUP($A76,Knee!$A$2:$D$87,4,FALSE)</f>
        <v>29858.84</v>
      </c>
      <c r="I76" s="19">
        <v>42</v>
      </c>
      <c r="J76" s="16">
        <f>VLOOKUP($A76,Hip!$A$2:$B$87,2,FALSE)</f>
        <v>0.25</v>
      </c>
      <c r="K76" s="19">
        <v>46</v>
      </c>
      <c r="L76" s="17">
        <f>VLOOKUP($A76,Hip!$A$2:$D$87,4,FALSE)</f>
        <v>29806.47</v>
      </c>
      <c r="M76" s="19">
        <v>37</v>
      </c>
      <c r="N76" s="18" t="s">
        <v>123</v>
      </c>
      <c r="O76" s="19">
        <f>VLOOKUP(A76,'Employment by MSA'!B96:F591,5,FALSE)</f>
        <v>571.6</v>
      </c>
      <c r="P76" s="19">
        <v>53</v>
      </c>
      <c r="Q76" s="10">
        <f t="shared" si="4"/>
        <v>47.714285714285715</v>
      </c>
      <c r="R76" s="10">
        <f t="shared" si="5"/>
        <v>310.37880000000001</v>
      </c>
      <c r="S76" t="s">
        <v>583</v>
      </c>
    </row>
    <row r="77" spans="1:19" x14ac:dyDescent="0.2">
      <c r="A77" s="12" t="s">
        <v>64</v>
      </c>
      <c r="B77" s="16">
        <f>VLOOKUP($A77,PCI!$A$2:$B$87,2,FALSE)</f>
        <v>0.75</v>
      </c>
      <c r="C77" s="19">
        <v>54</v>
      </c>
      <c r="D77" s="17">
        <f>VLOOKUP($A77,PCI!$A$2:$D$87,4,FALSE)</f>
        <v>30003</v>
      </c>
      <c r="E77" s="19">
        <v>36</v>
      </c>
      <c r="F77" s="16" t="e">
        <f>VLOOKUP($A77,Knee!$A$2:$B$87,2,FALSE)</f>
        <v>#N/A</v>
      </c>
      <c r="G77" s="19"/>
      <c r="H77" s="17" t="e">
        <f>VLOOKUP($A77,Knee!$A$2:$D$87,4,FALSE)</f>
        <v>#N/A</v>
      </c>
      <c r="I77" s="19"/>
      <c r="J77" s="16" t="e">
        <f>VLOOKUP($A77,Hip!$A$2:$B$87,2,FALSE)</f>
        <v>#N/A</v>
      </c>
      <c r="K77" s="19"/>
      <c r="L77" s="17" t="e">
        <f>VLOOKUP($A77,Hip!$A$2:$D$87,4,FALSE)</f>
        <v>#N/A</v>
      </c>
      <c r="M77" s="19"/>
      <c r="N77" s="10"/>
      <c r="O77" s="19">
        <f>VLOOKUP(A77,'Employment by MSA'!B91:F586,5,FALSE)</f>
        <v>444.8</v>
      </c>
      <c r="P77" s="19">
        <v>59</v>
      </c>
      <c r="Q77" s="10">
        <f t="shared" si="4"/>
        <v>49.666666666666664</v>
      </c>
      <c r="R77" s="10">
        <f t="shared" si="5"/>
        <v>241.52640000000002</v>
      </c>
      <c r="S77" t="s">
        <v>583</v>
      </c>
    </row>
    <row r="78" spans="1:19" x14ac:dyDescent="0.2">
      <c r="A78" s="12" t="s">
        <v>45</v>
      </c>
      <c r="B78" s="16">
        <f>VLOOKUP($A78,PCI!$A$2:$B$87,2,FALSE)</f>
        <v>1.27</v>
      </c>
      <c r="C78" s="19">
        <v>31</v>
      </c>
      <c r="D78" s="17">
        <f>VLOOKUP($A78,PCI!$A$2:$D$87,4,FALSE)</f>
        <v>28433</v>
      </c>
      <c r="E78" s="19">
        <v>40</v>
      </c>
      <c r="F78" s="16" t="e">
        <f>VLOOKUP($A78,Knee!$A$2:$B$87,2,FALSE)</f>
        <v>#N/A</v>
      </c>
      <c r="G78" s="19"/>
      <c r="H78" s="17" t="e">
        <f>VLOOKUP($A78,Knee!$A$2:$D$87,4,FALSE)</f>
        <v>#N/A</v>
      </c>
      <c r="I78" s="19"/>
      <c r="J78" s="16" t="e">
        <f>VLOOKUP($A78,Hip!$A$2:$B$87,2,FALSE)</f>
        <v>#N/A</v>
      </c>
      <c r="K78" s="19"/>
      <c r="L78" s="17" t="e">
        <f>VLOOKUP($A78,Hip!$A$2:$D$87,4,FALSE)</f>
        <v>#N/A</v>
      </c>
      <c r="M78" s="19"/>
      <c r="N78" s="10"/>
      <c r="O78" s="19">
        <f>VLOOKUP(A78,'Employment by MSA'!B31:F526,5,FALSE)</f>
        <v>283.10000000000002</v>
      </c>
      <c r="P78" s="19">
        <v>79</v>
      </c>
      <c r="Q78" s="10">
        <f t="shared" si="4"/>
        <v>50</v>
      </c>
      <c r="R78" s="10">
        <f t="shared" si="5"/>
        <v>153.72330000000002</v>
      </c>
      <c r="S78" t="s">
        <v>123</v>
      </c>
    </row>
    <row r="79" spans="1:19" x14ac:dyDescent="0.2">
      <c r="A79" s="12" t="s">
        <v>107</v>
      </c>
      <c r="B79" s="16" t="e">
        <f>VLOOKUP($A79,PCI!$A$2:$B$87,2,FALSE)</f>
        <v>#N/A</v>
      </c>
      <c r="C79" s="19"/>
      <c r="D79" s="17" t="e">
        <f>VLOOKUP($A79,PCI!$A$2:$D$87,4,FALSE)</f>
        <v>#N/A</v>
      </c>
      <c r="E79" s="19"/>
      <c r="F79" s="16">
        <f>VLOOKUP($A79,Knee!$A$2:$B$87,2,FALSE)</f>
        <v>0.18</v>
      </c>
      <c r="G79" s="19">
        <v>55</v>
      </c>
      <c r="H79" s="17">
        <f>VLOOKUP($A79,Knee!$A$2:$D$87,4,FALSE)</f>
        <v>27808.06</v>
      </c>
      <c r="I79" s="19">
        <v>49</v>
      </c>
      <c r="J79" s="16">
        <f>VLOOKUP($A79,Hip!$A$2:$B$87,2,FALSE)</f>
        <v>0.09</v>
      </c>
      <c r="K79" s="19">
        <v>56</v>
      </c>
      <c r="L79" s="17">
        <f>VLOOKUP($A79,Hip!$A$2:$D$87,4,FALSE)</f>
        <v>29385.040000000001</v>
      </c>
      <c r="M79" s="19">
        <v>40</v>
      </c>
      <c r="N79" s="10"/>
      <c r="O79" s="19">
        <f>VLOOKUP(A79,'Employment by MSA'!B78:F573,5,FALSE)</f>
        <v>557.20000000000005</v>
      </c>
      <c r="P79" s="19">
        <v>55</v>
      </c>
      <c r="Q79" s="10">
        <f t="shared" si="4"/>
        <v>51</v>
      </c>
      <c r="R79" s="10">
        <f t="shared" si="5"/>
        <v>302.55960000000005</v>
      </c>
      <c r="S79" t="s">
        <v>583</v>
      </c>
    </row>
    <row r="80" spans="1:19" x14ac:dyDescent="0.2">
      <c r="A80" s="12" t="s">
        <v>26</v>
      </c>
      <c r="B80" s="16">
        <f>VLOOKUP($A80,PCI!$A$2:$B$87,2,FALSE)</f>
        <v>2.73</v>
      </c>
      <c r="C80" s="19">
        <v>9</v>
      </c>
      <c r="D80" s="17">
        <f>VLOOKUP($A80,PCI!$A$2:$D$87,4,FALSE)</f>
        <v>20747</v>
      </c>
      <c r="E80" s="19">
        <v>71</v>
      </c>
      <c r="F80" s="16" t="e">
        <f>VLOOKUP($A80,Knee!$A$2:$B$87,2,FALSE)</f>
        <v>#N/A</v>
      </c>
      <c r="G80" s="19"/>
      <c r="H80" s="17" t="e">
        <f>VLOOKUP($A80,Knee!$A$2:$D$87,4,FALSE)</f>
        <v>#N/A</v>
      </c>
      <c r="I80" s="19"/>
      <c r="J80" s="16" t="e">
        <f>VLOOKUP($A80,Hip!$A$2:$B$87,2,FALSE)</f>
        <v>#N/A</v>
      </c>
      <c r="K80" s="19"/>
      <c r="L80" s="17" t="e">
        <f>VLOOKUP($A80,Hip!$A$2:$D$87,4,FALSE)</f>
        <v>#N/A</v>
      </c>
      <c r="M80" s="19"/>
      <c r="N80" s="10"/>
      <c r="O80" s="19">
        <f>VLOOKUP(A80,'Employment by MSA'!B89:F584,5,FALSE)</f>
        <v>302.39999999999998</v>
      </c>
      <c r="P80" s="19">
        <v>74</v>
      </c>
      <c r="Q80" s="10">
        <f t="shared" si="4"/>
        <v>51.333333333333336</v>
      </c>
      <c r="R80" s="10">
        <f t="shared" si="5"/>
        <v>164.20320000000001</v>
      </c>
      <c r="S80" t="s">
        <v>123</v>
      </c>
    </row>
    <row r="81" spans="1:19" x14ac:dyDescent="0.2">
      <c r="A81" s="12" t="s">
        <v>9</v>
      </c>
      <c r="B81" s="16">
        <f>VLOOKUP($A81,PCI!$A$2:$B$87,2,FALSE)</f>
        <v>0.24</v>
      </c>
      <c r="C81" s="19">
        <v>78</v>
      </c>
      <c r="D81" s="17">
        <f>VLOOKUP($A81,PCI!$A$2:$D$87,4,FALSE)</f>
        <v>25454</v>
      </c>
      <c r="E81" s="19">
        <v>51</v>
      </c>
      <c r="F81" s="16">
        <f>VLOOKUP($A81,Knee!$A$2:$B$87,2,FALSE)</f>
        <v>0.2</v>
      </c>
      <c r="G81" s="19">
        <v>50</v>
      </c>
      <c r="H81" s="17">
        <f>VLOOKUP($A81,Knee!$A$2:$D$87,4,FALSE)</f>
        <v>32913.03</v>
      </c>
      <c r="I81" s="19">
        <v>25</v>
      </c>
      <c r="J81" s="16">
        <f>VLOOKUP($A81,Hip!$A$2:$B$87,2,FALSE)</f>
        <v>0.05</v>
      </c>
      <c r="K81" s="19">
        <v>60</v>
      </c>
      <c r="L81" s="17">
        <f>VLOOKUP($A81,Hip!$A$2:$D$87,4,FALSE)</f>
        <v>33483.49</v>
      </c>
      <c r="M81" s="19">
        <v>15</v>
      </c>
      <c r="N81" s="18" t="s">
        <v>123</v>
      </c>
      <c r="O81" s="19">
        <f>VLOOKUP(A81,'Employment by MSA'!B69:F564,5,FALSE)</f>
        <v>275.10000000000002</v>
      </c>
      <c r="P81" s="19">
        <v>81</v>
      </c>
      <c r="Q81" s="10">
        <f t="shared" si="4"/>
        <v>51.428571428571431</v>
      </c>
      <c r="R81" s="10">
        <f t="shared" si="5"/>
        <v>149.37930000000003</v>
      </c>
      <c r="S81" t="s">
        <v>583</v>
      </c>
    </row>
    <row r="82" spans="1:19" x14ac:dyDescent="0.2">
      <c r="A82" s="12" t="s">
        <v>109</v>
      </c>
      <c r="B82" s="16" t="e">
        <f>VLOOKUP($A82,PCI!$A$2:$B$87,2,FALSE)</f>
        <v>#N/A</v>
      </c>
      <c r="C82" s="19"/>
      <c r="D82" s="17" t="e">
        <f>VLOOKUP($A82,PCI!$A$2:$D$87,4,FALSE)</f>
        <v>#N/A</v>
      </c>
      <c r="E82" s="19"/>
      <c r="F82" s="16">
        <f>VLOOKUP($A82,Knee!$A$2:$B$87,2,FALSE)</f>
        <v>0.08</v>
      </c>
      <c r="G82" s="19">
        <v>60</v>
      </c>
      <c r="H82" s="17">
        <f>VLOOKUP($A82,Knee!$A$2:$D$87,4,FALSE)</f>
        <v>34329.43</v>
      </c>
      <c r="I82" s="19">
        <v>18</v>
      </c>
      <c r="J82" s="16">
        <f>VLOOKUP($A82,Hip!$A$2:$B$87,2,FALSE)</f>
        <v>0.04</v>
      </c>
      <c r="K82" s="19">
        <v>61</v>
      </c>
      <c r="L82" s="17">
        <f>VLOOKUP($A82,Hip!$A$2:$D$87,4,FALSE)</f>
        <v>32688.57</v>
      </c>
      <c r="M82" s="19">
        <v>21</v>
      </c>
      <c r="N82" s="10"/>
      <c r="O82" s="19">
        <f>VLOOKUP(A82,'Employment by MSA'!B71:F566,5,FALSE)</f>
        <v>83.7</v>
      </c>
      <c r="P82" s="19">
        <v>102</v>
      </c>
      <c r="Q82" s="10">
        <f t="shared" si="4"/>
        <v>52.4</v>
      </c>
      <c r="R82" s="10">
        <f t="shared" si="5"/>
        <v>45.449100000000001</v>
      </c>
      <c r="S82" t="s">
        <v>583</v>
      </c>
    </row>
    <row r="83" spans="1:19" x14ac:dyDescent="0.2">
      <c r="A83" s="12" t="s">
        <v>78</v>
      </c>
      <c r="B83" s="16">
        <f>VLOOKUP($A83,PCI!$A$2:$B$87,2,FALSE)</f>
        <v>0.41</v>
      </c>
      <c r="C83" s="19">
        <v>71</v>
      </c>
      <c r="D83" s="17">
        <f>VLOOKUP($A83,PCI!$A$2:$D$87,4,FALSE)</f>
        <v>19204</v>
      </c>
      <c r="E83" s="19">
        <v>76</v>
      </c>
      <c r="F83" s="16">
        <f>VLOOKUP($A83,Knee!$A$2:$B$87,2,FALSE)</f>
        <v>0.4</v>
      </c>
      <c r="G83" s="19">
        <v>34</v>
      </c>
      <c r="H83" s="17">
        <f>VLOOKUP($A83,Knee!$A$2:$D$87,4,FALSE)</f>
        <v>23751.03</v>
      </c>
      <c r="I83" s="19">
        <v>61</v>
      </c>
      <c r="J83" s="16">
        <f>VLOOKUP($A83,Hip!$A$2:$B$87,2,FALSE)</f>
        <v>0.32</v>
      </c>
      <c r="K83" s="19">
        <v>40</v>
      </c>
      <c r="L83" s="17">
        <f>VLOOKUP($A83,Hip!$A$2:$D$87,4,FALSE)</f>
        <v>22134.59</v>
      </c>
      <c r="M83" s="19">
        <v>60</v>
      </c>
      <c r="N83" s="18" t="s">
        <v>123</v>
      </c>
      <c r="O83" s="19">
        <f>VLOOKUP(A83,'Employment by MSA'!B95:F590,5,FALSE)</f>
        <v>1175.9000000000001</v>
      </c>
      <c r="P83" s="19">
        <v>27</v>
      </c>
      <c r="Q83" s="10">
        <f t="shared" si="4"/>
        <v>52.714285714285715</v>
      </c>
      <c r="R83" s="10">
        <f t="shared" si="5"/>
        <v>638.51370000000009</v>
      </c>
      <c r="S83" t="s">
        <v>123</v>
      </c>
    </row>
    <row r="84" spans="1:19" x14ac:dyDescent="0.2">
      <c r="A84" s="12" t="s">
        <v>92</v>
      </c>
      <c r="B84" s="16" t="e">
        <f>VLOOKUP($A84,PCI!$A$2:$B$87,2,FALSE)</f>
        <v>#N/A</v>
      </c>
      <c r="C84" s="19"/>
      <c r="D84" s="17" t="e">
        <f>VLOOKUP($A84,PCI!$A$2:$D$87,4,FALSE)</f>
        <v>#N/A</v>
      </c>
      <c r="E84" s="19"/>
      <c r="F84" s="16">
        <f>VLOOKUP($A84,Knee!$A$2:$B$87,2,FALSE)</f>
        <v>0.85</v>
      </c>
      <c r="G84" s="19">
        <v>18</v>
      </c>
      <c r="H84" s="17">
        <f>VLOOKUP($A84,Knee!$A$2:$D$87,4,FALSE)</f>
        <v>16096.87</v>
      </c>
      <c r="I84" s="19">
        <v>64</v>
      </c>
      <c r="J84" s="16">
        <f>VLOOKUP($A84,Hip!$A$2:$B$87,2,FALSE)</f>
        <v>0.66</v>
      </c>
      <c r="K84" s="19">
        <v>23</v>
      </c>
      <c r="L84" s="17">
        <f>VLOOKUP($A84,Hip!$A$2:$D$87,4,FALSE)</f>
        <v>16398.95</v>
      </c>
      <c r="M84" s="19">
        <v>64</v>
      </c>
      <c r="N84" s="10"/>
      <c r="O84" s="19">
        <f>VLOOKUP(A84,'Employment by MSA'!B9:F504,5,FALSE)</f>
        <v>171.3</v>
      </c>
      <c r="P84" s="19">
        <v>95</v>
      </c>
      <c r="Q84" s="10">
        <f t="shared" si="4"/>
        <v>52.8</v>
      </c>
      <c r="R84" s="10">
        <f t="shared" si="5"/>
        <v>93.015900000000016</v>
      </c>
      <c r="S84" t="s">
        <v>123</v>
      </c>
    </row>
    <row r="85" spans="1:19" x14ac:dyDescent="0.2">
      <c r="A85" s="12" t="s">
        <v>99</v>
      </c>
      <c r="B85" s="16" t="e">
        <f>VLOOKUP($A85,PCI!$A$2:$B$87,2,FALSE)</f>
        <v>#N/A</v>
      </c>
      <c r="C85" s="19"/>
      <c r="D85" s="17" t="e">
        <f>VLOOKUP($A85,PCI!$A$2:$D$87,4,FALSE)</f>
        <v>#N/A</v>
      </c>
      <c r="E85" s="19"/>
      <c r="F85" s="16">
        <f>VLOOKUP($A85,Knee!$A$2:$B$87,2,FALSE)</f>
        <v>0.3</v>
      </c>
      <c r="G85" s="19">
        <v>40</v>
      </c>
      <c r="H85" s="17">
        <f>VLOOKUP($A85,Knee!$A$2:$D$87,4,FALSE)</f>
        <v>29006.45</v>
      </c>
      <c r="I85" s="19">
        <v>46</v>
      </c>
      <c r="J85" s="16">
        <f>VLOOKUP($A85,Hip!$A$2:$B$87,2,FALSE)</f>
        <v>0.43</v>
      </c>
      <c r="K85" s="19">
        <v>35</v>
      </c>
      <c r="L85" s="17">
        <f>VLOOKUP($A85,Hip!$A$2:$D$87,4,FALSE)</f>
        <v>27248.560000000001</v>
      </c>
      <c r="M85" s="19">
        <v>49</v>
      </c>
      <c r="N85" s="10"/>
      <c r="O85" s="19">
        <f>VLOOKUP(A85,'Employment by MSA'!B98:F593,5,FALSE)</f>
        <v>147.80000000000001</v>
      </c>
      <c r="P85" s="19">
        <v>97</v>
      </c>
      <c r="Q85" s="10">
        <f t="shared" si="4"/>
        <v>53.4</v>
      </c>
      <c r="R85" s="10">
        <f t="shared" si="5"/>
        <v>80.255400000000009</v>
      </c>
      <c r="S85" t="s">
        <v>583</v>
      </c>
    </row>
    <row r="86" spans="1:19" x14ac:dyDescent="0.2">
      <c r="A86" s="12" t="s">
        <v>65</v>
      </c>
      <c r="B86" s="16">
        <f>VLOOKUP($A86,PCI!$A$2:$B$87,2,FALSE)</f>
        <v>0.73</v>
      </c>
      <c r="C86" s="19">
        <v>56</v>
      </c>
      <c r="D86" s="17">
        <f>VLOOKUP($A86,PCI!$A$2:$D$87,4,FALSE)</f>
        <v>17535</v>
      </c>
      <c r="E86" s="19">
        <v>81</v>
      </c>
      <c r="F86" s="16">
        <f>VLOOKUP($A86,Knee!$A$2:$B$87,2,FALSE)</f>
        <v>0.24</v>
      </c>
      <c r="G86" s="19">
        <v>44</v>
      </c>
      <c r="H86" s="17">
        <f>VLOOKUP($A86,Knee!$A$2:$D$87,4,FALSE)</f>
        <v>24543.4</v>
      </c>
      <c r="I86" s="19">
        <v>60</v>
      </c>
      <c r="J86" s="16">
        <f>VLOOKUP($A86,Hip!$A$2:$B$87,2,FALSE)</f>
        <v>0.23</v>
      </c>
      <c r="K86" s="19">
        <v>48</v>
      </c>
      <c r="L86" s="17">
        <f>VLOOKUP($A86,Hip!$A$2:$D$87,4,FALSE)</f>
        <v>21381.58</v>
      </c>
      <c r="M86" s="19">
        <v>61</v>
      </c>
      <c r="N86" s="18" t="s">
        <v>123</v>
      </c>
      <c r="O86" s="19">
        <f>VLOOKUP(A86,'Employment by MSA'!B20:F515,5,FALSE)</f>
        <v>1328.8</v>
      </c>
      <c r="P86" s="19">
        <v>24</v>
      </c>
      <c r="Q86" s="10">
        <f t="shared" si="4"/>
        <v>53.428571428571431</v>
      </c>
      <c r="R86" s="10">
        <f t="shared" si="5"/>
        <v>721.53840000000002</v>
      </c>
      <c r="S86" t="s">
        <v>583</v>
      </c>
    </row>
    <row r="87" spans="1:19" x14ac:dyDescent="0.2">
      <c r="A87" s="12" t="s">
        <v>11</v>
      </c>
      <c r="B87" s="16">
        <f>VLOOKUP($A87,PCI!$A$2:$B$87,2,FALSE)</f>
        <v>0.56999999999999995</v>
      </c>
      <c r="C87" s="19">
        <v>62</v>
      </c>
      <c r="D87" s="17">
        <f>VLOOKUP($A87,PCI!$A$2:$D$87,4,FALSE)</f>
        <v>15495</v>
      </c>
      <c r="E87" s="19">
        <v>86</v>
      </c>
      <c r="F87" s="16">
        <f>VLOOKUP($A87,Knee!$A$2:$B$87,2,FALSE)</f>
        <v>0.43</v>
      </c>
      <c r="G87" s="19">
        <v>32</v>
      </c>
      <c r="H87" s="17">
        <f>VLOOKUP($A87,Knee!$A$2:$D$87,4,FALSE)</f>
        <v>19133.13</v>
      </c>
      <c r="I87" s="19">
        <v>63</v>
      </c>
      <c r="J87" s="16">
        <f>VLOOKUP($A87,Hip!$A$2:$B$87,2,FALSE)</f>
        <v>0.93</v>
      </c>
      <c r="K87" s="19">
        <v>15</v>
      </c>
      <c r="L87" s="17">
        <f>VLOOKUP($A87,Hip!$A$2:$D$87,4,FALSE)</f>
        <v>17515.16</v>
      </c>
      <c r="M87" s="19">
        <v>63</v>
      </c>
      <c r="N87" s="18" t="s">
        <v>123</v>
      </c>
      <c r="O87" s="19">
        <f>VLOOKUP(A87,'Employment by MSA'!B8:F503,5,FALSE)</f>
        <v>517.5</v>
      </c>
      <c r="P87" s="19">
        <v>56</v>
      </c>
      <c r="Q87" s="10">
        <f t="shared" si="4"/>
        <v>53.857142857142854</v>
      </c>
      <c r="R87" s="10">
        <f t="shared" si="5"/>
        <v>281.0025</v>
      </c>
      <c r="S87" t="s">
        <v>583</v>
      </c>
    </row>
    <row r="88" spans="1:19" x14ac:dyDescent="0.2">
      <c r="A88" s="12" t="s">
        <v>105</v>
      </c>
      <c r="B88" s="16" t="e">
        <f>VLOOKUP($A88,PCI!$A$2:$B$87,2,FALSE)</f>
        <v>#N/A</v>
      </c>
      <c r="C88" s="19"/>
      <c r="D88" s="17" t="e">
        <f>VLOOKUP($A88,PCI!$A$2:$D$87,4,FALSE)</f>
        <v>#N/A</v>
      </c>
      <c r="E88" s="19"/>
      <c r="F88" s="16">
        <f>VLOOKUP($A88,Knee!$A$2:$B$87,2,FALSE)</f>
        <v>0.19</v>
      </c>
      <c r="G88" s="19">
        <v>53</v>
      </c>
      <c r="H88" s="17">
        <f>VLOOKUP($A88,Knee!$A$2:$D$87,4,FALSE)</f>
        <v>31463.15</v>
      </c>
      <c r="I88" s="19">
        <v>32</v>
      </c>
      <c r="J88" s="16">
        <f>VLOOKUP($A88,Hip!$A$2:$B$87,2,FALSE)</f>
        <v>0.08</v>
      </c>
      <c r="K88" s="19">
        <v>57</v>
      </c>
      <c r="L88" s="17">
        <f>VLOOKUP($A88,Hip!$A$2:$D$87,4,FALSE)</f>
        <v>30438.55</v>
      </c>
      <c r="M88" s="19">
        <v>31</v>
      </c>
      <c r="N88" s="10"/>
      <c r="O88" s="19">
        <f>VLOOKUP(A88,'Employment by MSA'!B50:F545,5,FALSE)</f>
        <v>111.8</v>
      </c>
      <c r="P88" s="19">
        <v>100</v>
      </c>
      <c r="Q88" s="10">
        <f t="shared" si="4"/>
        <v>54.6</v>
      </c>
      <c r="R88" s="10">
        <f t="shared" si="5"/>
        <v>60.7074</v>
      </c>
      <c r="S88" t="s">
        <v>583</v>
      </c>
    </row>
    <row r="89" spans="1:19" x14ac:dyDescent="0.2">
      <c r="A89" s="12" t="s">
        <v>106</v>
      </c>
      <c r="B89" s="16" t="e">
        <f>VLOOKUP($A89,PCI!$A$2:$B$87,2,FALSE)</f>
        <v>#N/A</v>
      </c>
      <c r="C89" s="19"/>
      <c r="D89" s="17" t="e">
        <f>VLOOKUP($A89,PCI!$A$2:$D$87,4,FALSE)</f>
        <v>#N/A</v>
      </c>
      <c r="E89" s="19"/>
      <c r="F89" s="16">
        <f>VLOOKUP($A89,Knee!$A$2:$B$87,2,FALSE)</f>
        <v>0.19</v>
      </c>
      <c r="G89" s="19">
        <v>52</v>
      </c>
      <c r="H89" s="17">
        <f>VLOOKUP($A89,Knee!$A$2:$D$87,4,FALSE)</f>
        <v>26129.040000000001</v>
      </c>
      <c r="I89" s="19">
        <v>56</v>
      </c>
      <c r="J89" s="16">
        <f>VLOOKUP($A89,Hip!$A$2:$B$87,2,FALSE)</f>
        <v>0.61</v>
      </c>
      <c r="K89" s="19">
        <v>24</v>
      </c>
      <c r="L89" s="17">
        <f>VLOOKUP($A89,Hip!$A$2:$D$87,4,FALSE)</f>
        <v>23424.55</v>
      </c>
      <c r="M89" s="19">
        <v>58</v>
      </c>
      <c r="N89" s="10"/>
      <c r="O89" s="19">
        <f>VLOOKUP(A89,'Employment by MSA'!B13:F508,5,FALSE)</f>
        <v>230.8</v>
      </c>
      <c r="P89" s="19">
        <v>86</v>
      </c>
      <c r="Q89" s="10">
        <f t="shared" si="4"/>
        <v>55.2</v>
      </c>
      <c r="R89" s="10">
        <f t="shared" si="5"/>
        <v>125.32440000000001</v>
      </c>
      <c r="S89" t="s">
        <v>583</v>
      </c>
    </row>
    <row r="90" spans="1:19" x14ac:dyDescent="0.2">
      <c r="A90" s="12" t="s">
        <v>104</v>
      </c>
      <c r="B90" s="16" t="e">
        <f>VLOOKUP($A90,PCI!$A$2:$B$87,2,FALSE)</f>
        <v>#N/A</v>
      </c>
      <c r="C90" s="19"/>
      <c r="D90" s="17" t="e">
        <f>VLOOKUP($A90,PCI!$A$2:$D$87,4,FALSE)</f>
        <v>#N/A</v>
      </c>
      <c r="E90" s="19"/>
      <c r="F90" s="16">
        <f>VLOOKUP($A90,Knee!$A$2:$B$87,2,FALSE)</f>
        <v>0.2</v>
      </c>
      <c r="G90" s="19">
        <v>48</v>
      </c>
      <c r="H90" s="17">
        <f>VLOOKUP($A90,Knee!$A$2:$D$87,4,FALSE)</f>
        <v>29638.84</v>
      </c>
      <c r="I90" s="19">
        <v>43</v>
      </c>
      <c r="J90" s="16">
        <f>VLOOKUP($A90,Hip!$A$2:$B$87,2,FALSE)</f>
        <v>0.28000000000000003</v>
      </c>
      <c r="K90" s="19">
        <v>44</v>
      </c>
      <c r="L90" s="17">
        <f>VLOOKUP($A90,Hip!$A$2:$D$87,4,FALSE)</f>
        <v>29933.11</v>
      </c>
      <c r="M90" s="19">
        <v>36</v>
      </c>
      <c r="N90" s="10"/>
      <c r="O90" s="19">
        <f>VLOOKUP(A90,'Employment by MSA'!B62:F557,5,FALSE)</f>
        <v>39.700000000000003</v>
      </c>
      <c r="P90" s="19">
        <v>106</v>
      </c>
      <c r="Q90" s="10">
        <f t="shared" si="4"/>
        <v>55.4</v>
      </c>
      <c r="R90" s="10">
        <f t="shared" si="5"/>
        <v>21.557100000000002</v>
      </c>
      <c r="S90" t="s">
        <v>583</v>
      </c>
    </row>
    <row r="91" spans="1:19" x14ac:dyDescent="0.2">
      <c r="A91" s="12" t="s">
        <v>111</v>
      </c>
      <c r="B91" s="16" t="e">
        <f>VLOOKUP($A91,PCI!$A$2:$B$87,2,FALSE)</f>
        <v>#N/A</v>
      </c>
      <c r="C91" s="19"/>
      <c r="D91" s="17" t="e">
        <f>VLOOKUP($A91,PCI!$A$2:$D$87,4,FALSE)</f>
        <v>#N/A</v>
      </c>
      <c r="E91" s="19"/>
      <c r="F91" s="16">
        <f>VLOOKUP($A91,Knee!$A$2:$B$87,2,FALSE)</f>
        <v>0.06</v>
      </c>
      <c r="G91" s="19">
        <v>62</v>
      </c>
      <c r="H91" s="17">
        <f>VLOOKUP($A91,Knee!$A$2:$D$87,4,FALSE)</f>
        <v>32551.09</v>
      </c>
      <c r="I91" s="19">
        <v>27</v>
      </c>
      <c r="J91" s="16">
        <f>VLOOKUP($A91,Hip!$A$2:$B$87,2,FALSE)</f>
        <v>0.02</v>
      </c>
      <c r="K91" s="19">
        <v>62</v>
      </c>
      <c r="L91" s="17">
        <f>VLOOKUP($A91,Hip!$A$2:$D$87,4,FALSE)</f>
        <v>30200.32</v>
      </c>
      <c r="M91" s="19">
        <v>35</v>
      </c>
      <c r="N91" s="10"/>
      <c r="O91" s="19">
        <f>VLOOKUP(A91,'Employment by MSA'!B41:F536,5,FALSE)</f>
        <v>176.9</v>
      </c>
      <c r="P91" s="19">
        <v>93</v>
      </c>
      <c r="Q91" s="10">
        <f t="shared" si="4"/>
        <v>55.8</v>
      </c>
      <c r="R91" s="10">
        <f t="shared" si="5"/>
        <v>96.056700000000006</v>
      </c>
      <c r="S91" t="s">
        <v>583</v>
      </c>
    </row>
    <row r="92" spans="1:19" x14ac:dyDescent="0.2">
      <c r="A92" s="12" t="s">
        <v>100</v>
      </c>
      <c r="B92" s="16" t="e">
        <f>VLOOKUP($A92,PCI!$A$2:$B$87,2,FALSE)</f>
        <v>#N/A</v>
      </c>
      <c r="C92" s="19"/>
      <c r="D92" s="17" t="e">
        <f>VLOOKUP($A92,PCI!$A$2:$D$87,4,FALSE)</f>
        <v>#N/A</v>
      </c>
      <c r="E92" s="19"/>
      <c r="F92" s="16">
        <f>VLOOKUP($A92,Knee!$A$2:$B$87,2,FALSE)</f>
        <v>0.25</v>
      </c>
      <c r="G92" s="19">
        <v>42</v>
      </c>
      <c r="H92" s="17">
        <f>VLOOKUP($A92,Knee!$A$2:$D$87,4,FALSE)</f>
        <v>29626.14</v>
      </c>
      <c r="I92" s="19">
        <v>44</v>
      </c>
      <c r="J92" s="16">
        <f>VLOOKUP($A92,Hip!$A$2:$B$87,2,FALSE)</f>
        <v>7.0000000000000007E-2</v>
      </c>
      <c r="K92" s="19">
        <v>59</v>
      </c>
      <c r="L92" s="17">
        <f>VLOOKUP($A92,Hip!$A$2:$D$87,4,FALSE)</f>
        <v>27250.67</v>
      </c>
      <c r="M92" s="19">
        <v>48</v>
      </c>
      <c r="N92" s="10"/>
      <c r="O92" s="19">
        <f>VLOOKUP(A92,'Employment by MSA'!B60:F555,5,FALSE)</f>
        <v>193.4</v>
      </c>
      <c r="P92" s="19">
        <v>89</v>
      </c>
      <c r="Q92" s="10">
        <f t="shared" si="4"/>
        <v>56.4</v>
      </c>
      <c r="R92" s="10">
        <f t="shared" si="5"/>
        <v>105.01620000000001</v>
      </c>
      <c r="S92" t="s">
        <v>583</v>
      </c>
    </row>
    <row r="93" spans="1:19" x14ac:dyDescent="0.2">
      <c r="A93" s="12" t="s">
        <v>70</v>
      </c>
      <c r="B93" s="16">
        <f>VLOOKUP($A93,PCI!$A$2:$B$87,2,FALSE)</f>
        <v>0.61</v>
      </c>
      <c r="C93" s="19">
        <v>60</v>
      </c>
      <c r="D93" s="17">
        <f>VLOOKUP($A93,PCI!$A$2:$D$87,4,FALSE)</f>
        <v>25656</v>
      </c>
      <c r="E93" s="19">
        <v>49</v>
      </c>
      <c r="F93" s="16" t="e">
        <f>VLOOKUP($A93,Knee!$A$2:$B$87,2,FALSE)</f>
        <v>#N/A</v>
      </c>
      <c r="G93" s="19"/>
      <c r="H93" s="17" t="e">
        <f>VLOOKUP($A93,Knee!$A$2:$D$87,4,FALSE)</f>
        <v>#N/A</v>
      </c>
      <c r="I93" s="19"/>
      <c r="J93" s="16" t="e">
        <f>VLOOKUP($A93,Hip!$A$2:$B$87,2,FALSE)</f>
        <v>#N/A</v>
      </c>
      <c r="K93" s="19"/>
      <c r="L93" s="17" t="e">
        <f>VLOOKUP($A93,Hip!$A$2:$D$87,4,FALSE)</f>
        <v>#N/A</v>
      </c>
      <c r="M93" s="19"/>
      <c r="N93" s="10"/>
      <c r="O93" s="26">
        <v>384.8</v>
      </c>
      <c r="P93" s="19">
        <v>64</v>
      </c>
      <c r="Q93" s="10">
        <f t="shared" si="4"/>
        <v>57.666666666666664</v>
      </c>
      <c r="R93" s="10">
        <f t="shared" si="5"/>
        <v>208.94640000000001</v>
      </c>
      <c r="S93" t="s">
        <v>123</v>
      </c>
    </row>
    <row r="94" spans="1:19" x14ac:dyDescent="0.2">
      <c r="A94" s="12" t="s">
        <v>66</v>
      </c>
      <c r="B94" s="16">
        <f>VLOOKUP($A94,PCI!$A$2:$B$87,2,FALSE)</f>
        <v>0.73</v>
      </c>
      <c r="C94" s="19">
        <v>55</v>
      </c>
      <c r="D94" s="17">
        <f>VLOOKUP($A94,PCI!$A$2:$D$87,4,FALSE)</f>
        <v>30165</v>
      </c>
      <c r="E94" s="19">
        <v>34</v>
      </c>
      <c r="F94" s="16">
        <f>VLOOKUP($A94,Knee!$A$2:$B$87,2,FALSE)</f>
        <v>0.01</v>
      </c>
      <c r="G94" s="19">
        <v>63</v>
      </c>
      <c r="H94" s="17">
        <f>VLOOKUP($A94,Knee!$A$2:$D$87,4,FALSE)</f>
        <v>19653.060000000001</v>
      </c>
      <c r="I94" s="19">
        <v>62</v>
      </c>
      <c r="J94" s="16">
        <f>VLOOKUP($A94,Hip!$A$2:$B$87,2,FALSE)</f>
        <v>0.08</v>
      </c>
      <c r="K94" s="19">
        <v>58</v>
      </c>
      <c r="L94" s="17">
        <f>VLOOKUP($A94,Hip!$A$2:$D$87,4,FALSE)</f>
        <v>19250.98</v>
      </c>
      <c r="M94" s="19">
        <v>62</v>
      </c>
      <c r="N94" s="18" t="s">
        <v>123</v>
      </c>
      <c r="O94" s="19">
        <f>VLOOKUP(A94,'Employment by MSA'!B16:F511,5,FALSE)</f>
        <v>322.89999999999998</v>
      </c>
      <c r="P94" s="19">
        <v>73</v>
      </c>
      <c r="Q94" s="10">
        <f t="shared" si="4"/>
        <v>58.142857142857146</v>
      </c>
      <c r="R94" s="10">
        <f t="shared" si="5"/>
        <v>175.3347</v>
      </c>
      <c r="S94" t="s">
        <v>583</v>
      </c>
    </row>
    <row r="95" spans="1:19" x14ac:dyDescent="0.2">
      <c r="A95" s="12" t="s">
        <v>79</v>
      </c>
      <c r="B95" s="16">
        <f>VLOOKUP($A95,PCI!$A$2:$B$87,2,FALSE)</f>
        <v>0.39</v>
      </c>
      <c r="C95" s="19">
        <v>72</v>
      </c>
      <c r="D95" s="17">
        <f>VLOOKUP($A95,PCI!$A$2:$D$87,4,FALSE)</f>
        <v>26385</v>
      </c>
      <c r="E95" s="19">
        <v>45</v>
      </c>
      <c r="F95" s="16" t="e">
        <f>VLOOKUP($A95,Knee!$A$2:$B$87,2,FALSE)</f>
        <v>#N/A</v>
      </c>
      <c r="G95" s="19"/>
      <c r="H95" s="17" t="e">
        <f>VLOOKUP($A95,Knee!$A$2:$D$87,4,FALSE)</f>
        <v>#N/A</v>
      </c>
      <c r="I95" s="19"/>
      <c r="J95" s="16" t="e">
        <f>VLOOKUP($A95,Hip!$A$2:$B$87,2,FALSE)</f>
        <v>#N/A</v>
      </c>
      <c r="K95" s="19"/>
      <c r="L95" s="17" t="e">
        <f>VLOOKUP($A95,Hip!$A$2:$D$87,4,FALSE)</f>
        <v>#N/A</v>
      </c>
      <c r="M95" s="19"/>
      <c r="N95" s="10"/>
      <c r="O95" s="19">
        <f>VLOOKUP(A95,'Employment by MSA'!B46:F541,5,FALSE)</f>
        <v>467</v>
      </c>
      <c r="P95" s="19">
        <v>58</v>
      </c>
      <c r="Q95" s="10">
        <f t="shared" si="4"/>
        <v>58.333333333333336</v>
      </c>
      <c r="R95" s="10">
        <f t="shared" si="5"/>
        <v>253.58100000000002</v>
      </c>
      <c r="S95" t="s">
        <v>583</v>
      </c>
    </row>
    <row r="96" spans="1:19" x14ac:dyDescent="0.2">
      <c r="A96" s="12" t="s">
        <v>5</v>
      </c>
      <c r="B96" s="16">
        <f>VLOOKUP($A96,PCI!$A$2:$B$87,2,FALSE)</f>
        <v>0.21</v>
      </c>
      <c r="C96" s="19">
        <v>80</v>
      </c>
      <c r="D96" s="17">
        <f>VLOOKUP($A96,PCI!$A$2:$D$87,4,FALSE)</f>
        <v>35725</v>
      </c>
      <c r="E96" s="19">
        <v>13</v>
      </c>
      <c r="F96" s="16" t="e">
        <f>VLOOKUP($A96,Knee!$A$2:$B$87,2,FALSE)</f>
        <v>#N/A</v>
      </c>
      <c r="G96" s="19"/>
      <c r="H96" s="17" t="e">
        <f>VLOOKUP($A96,Knee!$A$2:$D$87,4,FALSE)</f>
        <v>#N/A</v>
      </c>
      <c r="I96" s="19"/>
      <c r="J96" s="16" t="e">
        <f>VLOOKUP($A96,Hip!$A$2:$B$87,2,FALSE)</f>
        <v>#N/A</v>
      </c>
      <c r="K96" s="19"/>
      <c r="L96" s="17" t="e">
        <f>VLOOKUP($A96,Hip!$A$2:$D$87,4,FALSE)</f>
        <v>#N/A</v>
      </c>
      <c r="M96" s="19"/>
      <c r="N96" s="10"/>
      <c r="O96" s="19">
        <f>VLOOKUP(A96,'Employment by MSA'!B27:F522,5,FALSE)</f>
        <v>266</v>
      </c>
      <c r="P96" s="19">
        <v>83</v>
      </c>
      <c r="Q96" s="10">
        <f t="shared" si="4"/>
        <v>58.666666666666664</v>
      </c>
      <c r="R96" s="10">
        <f t="shared" si="5"/>
        <v>144.43800000000002</v>
      </c>
      <c r="S96" t="s">
        <v>583</v>
      </c>
    </row>
    <row r="97" spans="1:19" x14ac:dyDescent="0.2">
      <c r="A97" s="12" t="s">
        <v>102</v>
      </c>
      <c r="B97" s="16" t="e">
        <f>VLOOKUP($A97,PCI!$A$2:$B$87,2,FALSE)</f>
        <v>#N/A</v>
      </c>
      <c r="C97" s="19"/>
      <c r="D97" s="17" t="e">
        <f>VLOOKUP($A97,PCI!$A$2:$D$87,4,FALSE)</f>
        <v>#N/A</v>
      </c>
      <c r="E97" s="19"/>
      <c r="F97" s="16">
        <f>VLOOKUP($A97,Knee!$A$2:$B$87,2,FALSE)</f>
        <v>0.22</v>
      </c>
      <c r="G97" s="19">
        <v>45</v>
      </c>
      <c r="H97" s="17">
        <f>VLOOKUP($A97,Knee!$A$2:$D$87,4,FALSE)</f>
        <v>26175.48</v>
      </c>
      <c r="I97" s="19">
        <v>55</v>
      </c>
      <c r="J97" s="16">
        <f>VLOOKUP($A97,Hip!$A$2:$B$87,2,FALSE)</f>
        <v>0.15</v>
      </c>
      <c r="K97" s="19">
        <v>53</v>
      </c>
      <c r="L97" s="17">
        <f>VLOOKUP($A97,Hip!$A$2:$D$87,4,FALSE)</f>
        <v>23366.93</v>
      </c>
      <c r="M97" s="19">
        <v>59</v>
      </c>
      <c r="N97" s="10"/>
      <c r="O97" s="19">
        <f>VLOOKUP(A97,'Employment by MSA'!B56:F551,5,FALSE)</f>
        <v>269</v>
      </c>
      <c r="P97" s="19">
        <v>82</v>
      </c>
      <c r="Q97" s="10">
        <f t="shared" si="4"/>
        <v>58.8</v>
      </c>
      <c r="R97" s="10">
        <f t="shared" si="5"/>
        <v>146.06700000000001</v>
      </c>
      <c r="S97" t="s">
        <v>583</v>
      </c>
    </row>
    <row r="98" spans="1:19" x14ac:dyDescent="0.2">
      <c r="A98" s="12" t="s">
        <v>72</v>
      </c>
      <c r="B98" s="16">
        <f>VLOOKUP($A98,PCI!$A$2:$B$87,2,FALSE)</f>
        <v>0.53</v>
      </c>
      <c r="C98" s="19">
        <v>63</v>
      </c>
      <c r="D98" s="17">
        <f>VLOOKUP($A98,PCI!$A$2:$D$87,4,FALSE)</f>
        <v>20864</v>
      </c>
      <c r="E98" s="19">
        <v>70</v>
      </c>
      <c r="F98" s="16">
        <f>VLOOKUP($A98,Knee!$A$2:$B$87,2,FALSE)</f>
        <v>0.15</v>
      </c>
      <c r="G98" s="19">
        <v>57</v>
      </c>
      <c r="H98" s="17">
        <f>VLOOKUP($A98,Knee!$A$2:$D$87,4,FALSE)</f>
        <v>24823.39</v>
      </c>
      <c r="I98" s="19">
        <v>59</v>
      </c>
      <c r="J98" s="16">
        <f>VLOOKUP($A98,Hip!$A$2:$B$87,2,FALSE)</f>
        <v>0.2</v>
      </c>
      <c r="K98" s="19">
        <v>49</v>
      </c>
      <c r="L98" s="17">
        <f>VLOOKUP($A98,Hip!$A$2:$D$87,4,FALSE)</f>
        <v>24547.35</v>
      </c>
      <c r="M98" s="19">
        <v>54</v>
      </c>
      <c r="N98" s="18" t="s">
        <v>123</v>
      </c>
      <c r="O98" s="19">
        <f>VLOOKUP(A98,'Employment by MSA'!B12:F507,5,FALSE)</f>
        <v>372.2</v>
      </c>
      <c r="P98" s="19">
        <v>66</v>
      </c>
      <c r="Q98" s="10">
        <f t="shared" si="4"/>
        <v>59.714285714285715</v>
      </c>
      <c r="R98" s="10">
        <f t="shared" si="5"/>
        <v>202.1046</v>
      </c>
      <c r="S98" t="s">
        <v>583</v>
      </c>
    </row>
    <row r="99" spans="1:19" x14ac:dyDescent="0.2">
      <c r="A99" s="12" t="s">
        <v>14</v>
      </c>
      <c r="B99" s="16">
        <f>VLOOKUP($A99,PCI!$A$2:$B$87,2,FALSE)</f>
        <v>0.76</v>
      </c>
      <c r="C99" s="19">
        <v>52</v>
      </c>
      <c r="D99" s="17">
        <f>VLOOKUP($A99,PCI!$A$2:$D$87,4,FALSE)</f>
        <v>16313</v>
      </c>
      <c r="E99" s="19">
        <v>84</v>
      </c>
      <c r="F99" s="16" t="e">
        <f>VLOOKUP($A99,Knee!$A$2:$B$87,2,FALSE)</f>
        <v>#N/A</v>
      </c>
      <c r="G99" s="19"/>
      <c r="H99" s="17" t="e">
        <f>VLOOKUP($A99,Knee!$A$2:$D$87,4,FALSE)</f>
        <v>#N/A</v>
      </c>
      <c r="I99" s="19"/>
      <c r="J99" s="16" t="e">
        <f>VLOOKUP($A99,Hip!$A$2:$B$87,2,FALSE)</f>
        <v>#N/A</v>
      </c>
      <c r="K99" s="19"/>
      <c r="L99" s="17" t="e">
        <f>VLOOKUP($A99,Hip!$A$2:$D$87,4,FALSE)</f>
        <v>#N/A</v>
      </c>
      <c r="M99" s="19"/>
      <c r="N99" s="10"/>
      <c r="O99" s="19">
        <f>VLOOKUP(A99,'Employment by MSA'!B57:F552,5,FALSE)</f>
        <v>641.4</v>
      </c>
      <c r="P99" s="19">
        <v>45</v>
      </c>
      <c r="Q99" s="10">
        <f t="shared" ref="Q99:Q130" si="6">AVERAGE(C99,E99,G99,I99,K99,M99,P99)</f>
        <v>60.333333333333336</v>
      </c>
      <c r="R99" s="10">
        <f t="shared" ref="R99:R114" si="7">O99*R$1</f>
        <v>348.28020000000004</v>
      </c>
      <c r="S99" t="s">
        <v>583</v>
      </c>
    </row>
    <row r="100" spans="1:19" x14ac:dyDescent="0.2">
      <c r="A100" s="12" t="s">
        <v>74</v>
      </c>
      <c r="B100" s="16">
        <f>VLOOKUP($A100,PCI!$A$2:$B$87,2,FALSE)</f>
        <v>0.51</v>
      </c>
      <c r="C100" s="19">
        <v>66</v>
      </c>
      <c r="D100" s="17">
        <f>VLOOKUP($A100,PCI!$A$2:$D$87,4,FALSE)</f>
        <v>18355</v>
      </c>
      <c r="E100" s="19">
        <v>77</v>
      </c>
      <c r="F100" s="16">
        <f>VLOOKUP($A100,Knee!$A$2:$B$87,2,FALSE)</f>
        <v>0.2</v>
      </c>
      <c r="G100" s="19">
        <v>51</v>
      </c>
      <c r="H100" s="17">
        <f>VLOOKUP($A100,Knee!$A$2:$D$87,4,FALSE)</f>
        <v>26334.43</v>
      </c>
      <c r="I100" s="19">
        <v>54</v>
      </c>
      <c r="J100" s="16">
        <f>VLOOKUP($A100,Hip!$A$2:$B$87,2,FALSE)</f>
        <v>0.19</v>
      </c>
      <c r="K100" s="19">
        <v>50</v>
      </c>
      <c r="L100" s="17">
        <f>VLOOKUP($A100,Hip!$A$2:$D$87,4,FALSE)</f>
        <v>23701.27</v>
      </c>
      <c r="M100" s="19">
        <v>56</v>
      </c>
      <c r="N100" s="18" t="s">
        <v>123</v>
      </c>
      <c r="O100" s="19">
        <f>VLOOKUP(A100,'Employment by MSA'!B53:F548,5,FALSE)</f>
        <v>349.5</v>
      </c>
      <c r="P100" s="19">
        <v>69</v>
      </c>
      <c r="Q100" s="10">
        <f t="shared" si="6"/>
        <v>60.428571428571431</v>
      </c>
      <c r="R100" s="10">
        <f t="shared" si="7"/>
        <v>189.77850000000001</v>
      </c>
      <c r="S100" t="s">
        <v>583</v>
      </c>
    </row>
    <row r="101" spans="1:19" x14ac:dyDescent="0.2">
      <c r="A101" s="12" t="s">
        <v>16</v>
      </c>
      <c r="B101" s="16">
        <f>VLOOKUP($A101,PCI!$A$2:$B$87,2,FALSE)</f>
        <v>1.07</v>
      </c>
      <c r="C101" s="19">
        <v>37</v>
      </c>
      <c r="D101" s="17">
        <f>VLOOKUP($A101,PCI!$A$2:$D$87,4,FALSE)</f>
        <v>16655</v>
      </c>
      <c r="E101" s="19">
        <v>83</v>
      </c>
      <c r="F101" s="16" t="e">
        <f>VLOOKUP($A101,Knee!$A$2:$B$87,2,FALSE)</f>
        <v>#N/A</v>
      </c>
      <c r="G101" s="19"/>
      <c r="H101" s="17" t="e">
        <f>VLOOKUP($A101,Knee!$A$2:$D$87,4,FALSE)</f>
        <v>#N/A</v>
      </c>
      <c r="I101" s="19"/>
      <c r="J101" s="16" t="e">
        <f>VLOOKUP($A101,Hip!$A$2:$B$87,2,FALSE)</f>
        <v>#N/A</v>
      </c>
      <c r="K101" s="19"/>
      <c r="L101" s="17" t="e">
        <f>VLOOKUP($A101,Hip!$A$2:$D$87,4,FALSE)</f>
        <v>#N/A</v>
      </c>
      <c r="M101" s="19"/>
      <c r="N101" s="10"/>
      <c r="O101" s="19">
        <f>VLOOKUP(A101,'Employment by MSA'!B99:F594,5,FALSE)</f>
        <v>387.1</v>
      </c>
      <c r="P101" s="19">
        <v>62</v>
      </c>
      <c r="Q101" s="10">
        <f t="shared" si="6"/>
        <v>60.666666666666664</v>
      </c>
      <c r="R101" s="10">
        <f t="shared" si="7"/>
        <v>210.19530000000003</v>
      </c>
      <c r="S101" t="s">
        <v>583</v>
      </c>
    </row>
    <row r="102" spans="1:19" x14ac:dyDescent="0.2">
      <c r="A102" s="12" t="s">
        <v>68</v>
      </c>
      <c r="B102" s="16">
        <f>VLOOKUP($A102,PCI!$A$2:$B$87,2,FALSE)</f>
        <v>0.66</v>
      </c>
      <c r="C102" s="19">
        <v>58</v>
      </c>
      <c r="D102" s="17">
        <f>VLOOKUP($A102,PCI!$A$2:$D$87,4,FALSE)</f>
        <v>24452</v>
      </c>
      <c r="E102" s="19">
        <v>59</v>
      </c>
      <c r="F102" s="16" t="e">
        <f>VLOOKUP($A102,Knee!$A$2:$B$87,2,FALSE)</f>
        <v>#N/A</v>
      </c>
      <c r="G102" s="19"/>
      <c r="H102" s="17" t="e">
        <f>VLOOKUP($A102,Knee!$A$2:$D$87,4,FALSE)</f>
        <v>#N/A</v>
      </c>
      <c r="I102" s="19"/>
      <c r="J102" s="16" t="e">
        <f>VLOOKUP($A102,Hip!$A$2:$B$87,2,FALSE)</f>
        <v>#N/A</v>
      </c>
      <c r="K102" s="19"/>
      <c r="L102" s="17" t="e">
        <f>VLOOKUP($A102,Hip!$A$2:$D$87,4,FALSE)</f>
        <v>#N/A</v>
      </c>
      <c r="M102" s="19"/>
      <c r="N102" s="10"/>
      <c r="O102" s="19">
        <f>VLOOKUP(A102,'Employment by MSA'!B84:F579,5,FALSE)</f>
        <v>334.3</v>
      </c>
      <c r="P102" s="19">
        <v>70</v>
      </c>
      <c r="Q102" s="10">
        <f t="shared" si="6"/>
        <v>62.333333333333336</v>
      </c>
      <c r="R102" s="10">
        <f t="shared" si="7"/>
        <v>181.52490000000003</v>
      </c>
      <c r="S102" t="s">
        <v>123</v>
      </c>
    </row>
    <row r="103" spans="1:19" x14ac:dyDescent="0.2">
      <c r="A103" s="12" t="s">
        <v>53</v>
      </c>
      <c r="B103" s="16">
        <f>VLOOKUP($A103,PCI!$A$2:$B$87,2,FALSE)</f>
        <v>0.99</v>
      </c>
      <c r="C103" s="19">
        <v>40</v>
      </c>
      <c r="D103" s="17">
        <f>VLOOKUP($A103,PCI!$A$2:$D$87,4,FALSE)</f>
        <v>17619</v>
      </c>
      <c r="E103" s="19">
        <v>80</v>
      </c>
      <c r="F103" s="16" t="e">
        <f>VLOOKUP($A103,Knee!$A$2:$B$87,2,FALSE)</f>
        <v>#N/A</v>
      </c>
      <c r="G103" s="19"/>
      <c r="H103" s="17" t="e">
        <f>VLOOKUP($A103,Knee!$A$2:$D$87,4,FALSE)</f>
        <v>#N/A</v>
      </c>
      <c r="I103" s="19"/>
      <c r="J103" s="16" t="e">
        <f>VLOOKUP($A103,Hip!$A$2:$B$87,2,FALSE)</f>
        <v>#N/A</v>
      </c>
      <c r="K103" s="19"/>
      <c r="L103" s="17" t="e">
        <f>VLOOKUP($A103,Hip!$A$2:$D$87,4,FALSE)</f>
        <v>#N/A</v>
      </c>
      <c r="M103" s="19"/>
      <c r="N103" s="10"/>
      <c r="O103" s="19">
        <f>VLOOKUP(A103,'Employment by MSA'!B14:F509,5,FALSE)</f>
        <v>350.2</v>
      </c>
      <c r="P103" s="19">
        <v>68</v>
      </c>
      <c r="Q103" s="10">
        <f t="shared" si="6"/>
        <v>62.666666666666664</v>
      </c>
      <c r="R103" s="10">
        <f t="shared" si="7"/>
        <v>190.15860000000001</v>
      </c>
      <c r="S103" t="s">
        <v>583</v>
      </c>
    </row>
    <row r="104" spans="1:19" x14ac:dyDescent="0.2">
      <c r="A104" s="12" t="s">
        <v>56</v>
      </c>
      <c r="B104" s="16">
        <f>VLOOKUP($A104,PCI!$A$2:$B$87,2,FALSE)</f>
        <v>0.94</v>
      </c>
      <c r="C104" s="19">
        <v>42</v>
      </c>
      <c r="D104" s="17">
        <f>VLOOKUP($A104,PCI!$A$2:$D$87,4,FALSE)</f>
        <v>22839</v>
      </c>
      <c r="E104" s="19">
        <v>66</v>
      </c>
      <c r="F104" s="16" t="e">
        <f>VLOOKUP($A104,Knee!$A$2:$B$87,2,FALSE)</f>
        <v>#N/A</v>
      </c>
      <c r="G104" s="19"/>
      <c r="H104" s="17" t="e">
        <f>VLOOKUP($A104,Knee!$A$2:$D$87,4,FALSE)</f>
        <v>#N/A</v>
      </c>
      <c r="I104" s="19"/>
      <c r="J104" s="16" t="e">
        <f>VLOOKUP($A104,Hip!$A$2:$B$87,2,FALSE)</f>
        <v>#N/A</v>
      </c>
      <c r="K104" s="19"/>
      <c r="L104" s="17" t="e">
        <f>VLOOKUP($A104,Hip!$A$2:$D$87,4,FALSE)</f>
        <v>#N/A</v>
      </c>
      <c r="M104" s="19"/>
      <c r="N104" s="10"/>
      <c r="O104" s="19">
        <f>VLOOKUP(A104,'Employment by MSA'!B40:F535,5,FALSE)</f>
        <v>278.2</v>
      </c>
      <c r="P104" s="19">
        <v>80</v>
      </c>
      <c r="Q104" s="10">
        <f t="shared" si="6"/>
        <v>62.666666666666664</v>
      </c>
      <c r="R104" s="10">
        <f t="shared" si="7"/>
        <v>151.0626</v>
      </c>
      <c r="S104" t="s">
        <v>583</v>
      </c>
    </row>
    <row r="105" spans="1:19" x14ac:dyDescent="0.2">
      <c r="A105" s="12" t="s">
        <v>76</v>
      </c>
      <c r="B105" s="16">
        <f>VLOOKUP($A105,PCI!$A$2:$B$87,2,FALSE)</f>
        <v>0.46</v>
      </c>
      <c r="C105" s="19">
        <v>68</v>
      </c>
      <c r="D105" s="17">
        <f>VLOOKUP($A105,PCI!$A$2:$D$87,4,FALSE)</f>
        <v>24396</v>
      </c>
      <c r="E105" s="19">
        <v>61</v>
      </c>
      <c r="F105" s="16" t="e">
        <f>VLOOKUP($A105,Knee!$A$2:$B$87,2,FALSE)</f>
        <v>#N/A</v>
      </c>
      <c r="G105" s="19"/>
      <c r="H105" s="17" t="e">
        <f>VLOOKUP($A105,Knee!$A$2:$D$87,4,FALSE)</f>
        <v>#N/A</v>
      </c>
      <c r="I105" s="19"/>
      <c r="J105" s="16" t="e">
        <f>VLOOKUP($A105,Hip!$A$2:$B$87,2,FALSE)</f>
        <v>#N/A</v>
      </c>
      <c r="K105" s="19"/>
      <c r="L105" s="17" t="e">
        <f>VLOOKUP($A105,Hip!$A$2:$D$87,4,FALSE)</f>
        <v>#N/A</v>
      </c>
      <c r="M105" s="19"/>
      <c r="N105" s="10"/>
      <c r="O105" s="26">
        <v>428.3</v>
      </c>
      <c r="P105" s="19">
        <v>60</v>
      </c>
      <c r="Q105" s="10">
        <f t="shared" si="6"/>
        <v>63</v>
      </c>
      <c r="R105" s="10">
        <f t="shared" si="7"/>
        <v>232.56690000000003</v>
      </c>
      <c r="S105" t="s">
        <v>583</v>
      </c>
    </row>
    <row r="106" spans="1:19" x14ac:dyDescent="0.2">
      <c r="A106" s="12" t="s">
        <v>62</v>
      </c>
      <c r="B106" s="16">
        <f>VLOOKUP($A106,PCI!$A$2:$B$87,2,FALSE)</f>
        <v>0.78</v>
      </c>
      <c r="C106" s="19">
        <v>51</v>
      </c>
      <c r="D106" s="17">
        <f>VLOOKUP($A106,PCI!$A$2:$D$87,4,FALSE)</f>
        <v>24474</v>
      </c>
      <c r="E106" s="19">
        <v>58</v>
      </c>
      <c r="F106" s="16" t="e">
        <f>VLOOKUP($A106,Knee!$A$2:$B$87,2,FALSE)</f>
        <v>#N/A</v>
      </c>
      <c r="G106" s="19"/>
      <c r="H106" s="17" t="e">
        <f>VLOOKUP($A106,Knee!$A$2:$D$87,4,FALSE)</f>
        <v>#N/A</v>
      </c>
      <c r="I106" s="19"/>
      <c r="J106" s="16" t="e">
        <f>VLOOKUP($A106,Hip!$A$2:$B$87,2,FALSE)</f>
        <v>#N/A</v>
      </c>
      <c r="K106" s="19"/>
      <c r="L106" s="17" t="e">
        <f>VLOOKUP($A106,Hip!$A$2:$D$87,4,FALSE)</f>
        <v>#N/A</v>
      </c>
      <c r="M106" s="19"/>
      <c r="N106" s="10"/>
      <c r="O106" s="19">
        <f>VLOOKUP(A106,'Employment by MSA'!B45:F540,5,FALSE)</f>
        <v>234</v>
      </c>
      <c r="P106" s="19">
        <v>85</v>
      </c>
      <c r="Q106" s="10">
        <f t="shared" si="6"/>
        <v>64.666666666666671</v>
      </c>
      <c r="R106" s="10">
        <f t="shared" si="7"/>
        <v>127.06200000000001</v>
      </c>
      <c r="S106" t="s">
        <v>583</v>
      </c>
    </row>
    <row r="107" spans="1:19" x14ac:dyDescent="0.2">
      <c r="A107" s="12" t="s">
        <v>51</v>
      </c>
      <c r="B107" s="16">
        <f>VLOOKUP($A107,PCI!$A$2:$B$87,2,FALSE)</f>
        <v>1.06</v>
      </c>
      <c r="C107" s="19">
        <v>38</v>
      </c>
      <c r="D107" s="17">
        <f>VLOOKUP($A107,PCI!$A$2:$D$87,4,FALSE)</f>
        <v>18153</v>
      </c>
      <c r="E107" s="19">
        <v>78</v>
      </c>
      <c r="F107" s="16" t="e">
        <f>VLOOKUP($A107,Knee!$A$2:$B$87,2,FALSE)</f>
        <v>#N/A</v>
      </c>
      <c r="G107" s="19"/>
      <c r="H107" s="17" t="e">
        <f>VLOOKUP($A107,Knee!$A$2:$D$87,4,FALSE)</f>
        <v>#N/A</v>
      </c>
      <c r="I107" s="19"/>
      <c r="J107" s="16" t="e">
        <f>VLOOKUP($A107,Hip!$A$2:$B$87,2,FALSE)</f>
        <v>#N/A</v>
      </c>
      <c r="K107" s="19"/>
      <c r="L107" s="17" t="e">
        <f>VLOOKUP($A107,Hip!$A$2:$D$87,4,FALSE)</f>
        <v>#N/A</v>
      </c>
      <c r="M107" s="19"/>
      <c r="N107" s="10"/>
      <c r="O107" s="19">
        <f>VLOOKUP(A107,'Employment by MSA'!B15:F510,5,FALSE)</f>
        <v>259.5</v>
      </c>
      <c r="P107" s="19">
        <v>84</v>
      </c>
      <c r="Q107" s="10">
        <f t="shared" si="6"/>
        <v>66.666666666666671</v>
      </c>
      <c r="R107" s="10">
        <f t="shared" si="7"/>
        <v>140.9085</v>
      </c>
      <c r="S107" t="s">
        <v>583</v>
      </c>
    </row>
    <row r="108" spans="1:19" x14ac:dyDescent="0.2">
      <c r="A108" s="12" t="s">
        <v>63</v>
      </c>
      <c r="B108" s="16">
        <f>VLOOKUP($A108,PCI!$A$2:$B$87,2,FALSE)</f>
        <v>0.76</v>
      </c>
      <c r="C108" s="19">
        <v>53</v>
      </c>
      <c r="D108" s="17">
        <f>VLOOKUP($A108,PCI!$A$2:$D$87,4,FALSE)</f>
        <v>16907</v>
      </c>
      <c r="E108" s="19">
        <v>82</v>
      </c>
      <c r="F108" s="16" t="e">
        <f>VLOOKUP($A108,Knee!$A$2:$B$87,2,FALSE)</f>
        <v>#N/A</v>
      </c>
      <c r="G108" s="19"/>
      <c r="H108" s="17" t="e">
        <f>VLOOKUP($A108,Knee!$A$2:$D$87,4,FALSE)</f>
        <v>#N/A</v>
      </c>
      <c r="I108" s="19"/>
      <c r="J108" s="16" t="e">
        <f>VLOOKUP($A108,Hip!$A$2:$B$87,2,FALSE)</f>
        <v>#N/A</v>
      </c>
      <c r="K108" s="19"/>
      <c r="L108" s="17" t="e">
        <f>VLOOKUP($A108,Hip!$A$2:$D$87,4,FALSE)</f>
        <v>#N/A</v>
      </c>
      <c r="M108" s="19"/>
      <c r="N108" s="10"/>
      <c r="O108" s="19" t="e">
        <f>VLOOKUP(A108,'Employment by MSA'!B63:F558,5,FALSE)</f>
        <v>#N/A</v>
      </c>
      <c r="P108" s="10"/>
      <c r="Q108" s="10">
        <f t="shared" si="6"/>
        <v>67.5</v>
      </c>
      <c r="R108" s="10" t="e">
        <f t="shared" si="7"/>
        <v>#N/A</v>
      </c>
      <c r="S108" t="s">
        <v>583</v>
      </c>
    </row>
    <row r="109" spans="1:19" x14ac:dyDescent="0.2">
      <c r="A109" s="12" t="s">
        <v>110</v>
      </c>
      <c r="B109" s="16" t="e">
        <f>VLOOKUP($A109,PCI!$A$2:$B$87,2,FALSE)</f>
        <v>#N/A</v>
      </c>
      <c r="C109" s="19"/>
      <c r="D109" s="17" t="e">
        <f>VLOOKUP($A109,PCI!$A$2:$D$87,4,FALSE)</f>
        <v>#N/A</v>
      </c>
      <c r="E109" s="19"/>
      <c r="F109" s="16">
        <f>VLOOKUP($A109,Knee!$A$2:$B$87,2,FALSE)</f>
        <v>0.08</v>
      </c>
      <c r="G109" s="19">
        <v>61</v>
      </c>
      <c r="H109" s="17">
        <f>VLOOKUP($A109,Knee!$A$2:$D$87,4,FALSE)</f>
        <v>25759.29</v>
      </c>
      <c r="I109" s="19">
        <v>58</v>
      </c>
      <c r="J109" s="16">
        <f>VLOOKUP($A109,Hip!$A$2:$B$87,2,FALSE)</f>
        <v>0.02</v>
      </c>
      <c r="K109" s="19">
        <v>64</v>
      </c>
      <c r="L109" s="17">
        <f>VLOOKUP($A109,Hip!$A$2:$D$87,4,FALSE)</f>
        <v>24091.919999999998</v>
      </c>
      <c r="M109" s="19">
        <v>55</v>
      </c>
      <c r="N109" s="10"/>
      <c r="O109" s="19">
        <f>VLOOKUP(A109,'Employment by MSA'!B83:F578,5,FALSE)</f>
        <v>74.900000000000006</v>
      </c>
      <c r="P109" s="19">
        <v>103</v>
      </c>
      <c r="Q109" s="10">
        <f t="shared" si="6"/>
        <v>68.2</v>
      </c>
      <c r="R109" s="10">
        <f t="shared" si="7"/>
        <v>40.670700000000004</v>
      </c>
      <c r="S109" t="s">
        <v>123</v>
      </c>
    </row>
    <row r="110" spans="1:19" x14ac:dyDescent="0.2">
      <c r="A110" s="12" t="s">
        <v>116</v>
      </c>
      <c r="B110" s="16">
        <f>VLOOKUP($A110,PCI!$A$2:$B$87,2,FALSE)</f>
        <v>0</v>
      </c>
      <c r="C110" s="19">
        <v>85</v>
      </c>
      <c r="D110" s="17">
        <f>VLOOKUP($A110,PCI!$A$2:$D$87,4,FALSE)</f>
        <v>29242</v>
      </c>
      <c r="E110" s="19">
        <v>37</v>
      </c>
      <c r="F110" s="16" t="e">
        <f>VLOOKUP($A110,Knee!$A$2:$B$87,2,FALSE)</f>
        <v>#N/A</v>
      </c>
      <c r="G110" s="19"/>
      <c r="H110" s="17" t="e">
        <f>VLOOKUP($A110,Knee!$A$2:$D$87,4,FALSE)</f>
        <v>#N/A</v>
      </c>
      <c r="I110" s="19"/>
      <c r="J110" s="16" t="e">
        <f>VLOOKUP($A110,Hip!$A$2:$B$87,2,FALSE)</f>
        <v>#N/A</v>
      </c>
      <c r="K110" s="19"/>
      <c r="L110" s="17" t="e">
        <f>VLOOKUP($A110,Hip!$A$2:$D$87,4,FALSE)</f>
        <v>#N/A</v>
      </c>
      <c r="M110" s="19"/>
      <c r="N110" s="10"/>
      <c r="O110" s="19">
        <f>VLOOKUP(A110,'Employment by MSA'!B105:F600,5,FALSE)</f>
        <v>223.7</v>
      </c>
      <c r="P110" s="19">
        <v>87</v>
      </c>
      <c r="Q110" s="10">
        <f t="shared" si="6"/>
        <v>69.666666666666671</v>
      </c>
      <c r="R110" s="10">
        <f t="shared" si="7"/>
        <v>121.4691</v>
      </c>
      <c r="S110" t="s">
        <v>123</v>
      </c>
    </row>
    <row r="111" spans="1:19" x14ac:dyDescent="0.2">
      <c r="A111" s="12" t="s">
        <v>115</v>
      </c>
      <c r="B111" s="16">
        <f>VLOOKUP($A111,PCI!$A$2:$B$87,2,FALSE)</f>
        <v>0</v>
      </c>
      <c r="C111" s="19">
        <v>84</v>
      </c>
      <c r="D111" s="17">
        <f>VLOOKUP($A111,PCI!$A$2:$D$87,4,FALSE)</f>
        <v>23077</v>
      </c>
      <c r="E111" s="19">
        <v>65</v>
      </c>
      <c r="F111" s="16" t="e">
        <f>VLOOKUP($A111,Knee!$A$2:$B$87,2,FALSE)</f>
        <v>#N/A</v>
      </c>
      <c r="G111" s="19"/>
      <c r="H111" s="17" t="e">
        <f>VLOOKUP($A111,Knee!$A$2:$D$87,4,FALSE)</f>
        <v>#N/A</v>
      </c>
      <c r="I111" s="19"/>
      <c r="J111" s="16" t="e">
        <f>VLOOKUP($A111,Hip!$A$2:$B$87,2,FALSE)</f>
        <v>#N/A</v>
      </c>
      <c r="K111" s="19"/>
      <c r="L111" s="17" t="e">
        <f>VLOOKUP($A111,Hip!$A$2:$D$87,4,FALSE)</f>
        <v>#N/A</v>
      </c>
      <c r="M111" s="19"/>
      <c r="N111" s="10"/>
      <c r="O111" s="19">
        <f>VLOOKUP(A111,'Employment by MSA'!B65:F560,5,FALSE)</f>
        <v>329.4</v>
      </c>
      <c r="P111" s="19">
        <v>72</v>
      </c>
      <c r="Q111" s="10">
        <f t="shared" si="6"/>
        <v>73.666666666666671</v>
      </c>
      <c r="R111" s="10">
        <f t="shared" si="7"/>
        <v>178.86420000000001</v>
      </c>
      <c r="S111" t="s">
        <v>583</v>
      </c>
    </row>
    <row r="112" spans="1:19" x14ac:dyDescent="0.2">
      <c r="A112" s="12" t="s">
        <v>73</v>
      </c>
      <c r="B112" s="16">
        <f>VLOOKUP($A112,PCI!$A$2:$B$87,2,FALSE)</f>
        <v>0.51</v>
      </c>
      <c r="C112" s="19">
        <v>65</v>
      </c>
      <c r="D112" s="17">
        <f>VLOOKUP($A112,PCI!$A$2:$D$87,4,FALSE)</f>
        <v>22380</v>
      </c>
      <c r="E112" s="19">
        <v>67</v>
      </c>
      <c r="F112" s="16" t="e">
        <f>VLOOKUP($A112,Knee!$A$2:$B$87,2,FALSE)</f>
        <v>#N/A</v>
      </c>
      <c r="G112" s="19"/>
      <c r="H112" s="17" t="e">
        <f>VLOOKUP($A112,Knee!$A$2:$D$87,4,FALSE)</f>
        <v>#N/A</v>
      </c>
      <c r="I112" s="19"/>
      <c r="J112" s="16" t="e">
        <f>VLOOKUP($A112,Hip!$A$2:$B$87,2,FALSE)</f>
        <v>#N/A</v>
      </c>
      <c r="K112" s="19"/>
      <c r="L112" s="17" t="e">
        <f>VLOOKUP($A112,Hip!$A$2:$D$87,4,FALSE)</f>
        <v>#N/A</v>
      </c>
      <c r="M112" s="19"/>
      <c r="N112" s="10"/>
      <c r="O112" s="19">
        <f>VLOOKUP(A112,'Employment by MSA'!B34:F529,5,FALSE)</f>
        <v>188.6</v>
      </c>
      <c r="P112" s="19">
        <v>90</v>
      </c>
      <c r="Q112" s="10">
        <f t="shared" si="6"/>
        <v>74</v>
      </c>
      <c r="R112" s="10">
        <f t="shared" si="7"/>
        <v>102.4098</v>
      </c>
      <c r="S112" t="s">
        <v>583</v>
      </c>
    </row>
    <row r="113" spans="1:19" x14ac:dyDescent="0.2">
      <c r="A113" s="12" t="s">
        <v>1</v>
      </c>
      <c r="B113" s="16">
        <f>VLOOKUP($A113,PCI!$A$2:$B$87,2,FALSE)</f>
        <v>0.13</v>
      </c>
      <c r="C113" s="19">
        <v>82</v>
      </c>
      <c r="D113" s="17">
        <f>VLOOKUP($A113,PCI!$A$2:$D$87,4,FALSE)</f>
        <v>18149</v>
      </c>
      <c r="E113" s="19">
        <v>79</v>
      </c>
      <c r="F113" s="16" t="e">
        <f>VLOOKUP($A113,Knee!$A$2:$B$87,2,FALSE)</f>
        <v>#N/A</v>
      </c>
      <c r="G113" s="19"/>
      <c r="H113" s="17" t="e">
        <f>VLOOKUP($A113,Knee!$A$2:$D$87,4,FALSE)</f>
        <v>#N/A</v>
      </c>
      <c r="I113" s="19"/>
      <c r="J113" s="16" t="e">
        <f>VLOOKUP($A113,Hip!$A$2:$B$87,2,FALSE)</f>
        <v>#N/A</v>
      </c>
      <c r="K113" s="19"/>
      <c r="L113" s="17" t="e">
        <f>VLOOKUP($A113,Hip!$A$2:$D$87,4,FALSE)</f>
        <v>#N/A</v>
      </c>
      <c r="M113" s="19"/>
      <c r="N113" s="10"/>
      <c r="O113" s="19">
        <f>VLOOKUP(A113,'Employment by MSA'!B26:F521,5,FALSE)</f>
        <v>296.39999999999998</v>
      </c>
      <c r="P113" s="19">
        <v>75</v>
      </c>
      <c r="Q113" s="10">
        <f t="shared" si="6"/>
        <v>78.666666666666671</v>
      </c>
      <c r="R113" s="10">
        <f t="shared" si="7"/>
        <v>160.9452</v>
      </c>
      <c r="S113" t="s">
        <v>583</v>
      </c>
    </row>
    <row r="114" spans="1:19" x14ac:dyDescent="0.2">
      <c r="A114" s="12" t="s">
        <v>114</v>
      </c>
      <c r="B114" s="16">
        <f>VLOOKUP($A114,PCI!$A$2:$B$87,2,FALSE)</f>
        <v>0</v>
      </c>
      <c r="C114" s="19">
        <v>83</v>
      </c>
      <c r="D114" s="17">
        <f>VLOOKUP($A114,PCI!$A$2:$D$87,4,FALSE)</f>
        <v>21256</v>
      </c>
      <c r="E114" s="19">
        <v>68</v>
      </c>
      <c r="F114" s="16" t="e">
        <f>VLOOKUP($A114,Knee!$A$2:$B$87,2,FALSE)</f>
        <v>#N/A</v>
      </c>
      <c r="G114" s="19"/>
      <c r="H114" s="17" t="e">
        <f>VLOOKUP($A114,Knee!$A$2:$D$87,4,FALSE)</f>
        <v>#N/A</v>
      </c>
      <c r="I114" s="19"/>
      <c r="J114" s="16" t="e">
        <f>VLOOKUP($A114,Hip!$A$2:$B$87,2,FALSE)</f>
        <v>#N/A</v>
      </c>
      <c r="K114" s="19"/>
      <c r="L114" s="17" t="e">
        <f>VLOOKUP($A114,Hip!$A$2:$D$87,4,FALSE)</f>
        <v>#N/A</v>
      </c>
      <c r="M114" s="19"/>
      <c r="N114" s="10"/>
      <c r="O114" s="19">
        <f>VLOOKUP(A114,'Employment by MSA'!B25:F520,5,FALSE)</f>
        <v>213.3</v>
      </c>
      <c r="P114" s="19">
        <v>88</v>
      </c>
      <c r="Q114" s="10">
        <f t="shared" si="6"/>
        <v>79.666666666666671</v>
      </c>
      <c r="R114" s="10">
        <f t="shared" si="7"/>
        <v>115.82190000000001</v>
      </c>
      <c r="S114" t="s">
        <v>583</v>
      </c>
    </row>
  </sheetData>
  <autoFilter ref="A2:S2" xr:uid="{00000000-0009-0000-0000-000000000000}">
    <sortState ref="A3:S114">
      <sortCondition ref="Q2"/>
    </sortState>
  </autoFilter>
  <sortState ref="A2:A115">
    <sortCondition ref="A2"/>
  </sortState>
  <conditionalFormatting sqref="S3:S114">
    <cfRule type="containsText" dxfId="0" priority="1" operator="containsText" text="Yes">
      <formula>NOT(ISERROR(SEARCH("Yes",S3)))</formula>
    </cfRule>
  </conditionalFormatting>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89"/>
  <sheetViews>
    <sheetView workbookViewId="0"/>
  </sheetViews>
  <sheetFormatPr baseColWidth="10" defaultColWidth="8.83203125" defaultRowHeight="15" x14ac:dyDescent="0.2"/>
  <cols>
    <col min="1" max="1" width="38.5" customWidth="1"/>
    <col min="2" max="2" width="14.5" customWidth="1"/>
    <col min="3" max="3" width="14.33203125" customWidth="1"/>
    <col min="4" max="5" width="14.5" customWidth="1"/>
  </cols>
  <sheetData>
    <row r="1" spans="1:5" ht="13.75" customHeight="1" x14ac:dyDescent="0.2">
      <c r="A1" s="1" t="s">
        <v>18</v>
      </c>
      <c r="B1" s="1" t="s">
        <v>19</v>
      </c>
      <c r="C1" s="1" t="s">
        <v>20</v>
      </c>
      <c r="D1" s="1" t="s">
        <v>22</v>
      </c>
      <c r="E1" s="1" t="s">
        <v>21</v>
      </c>
    </row>
    <row r="2" spans="1:5" ht="13.75" customHeight="1" x14ac:dyDescent="0.2">
      <c r="A2" s="12" t="s">
        <v>11</v>
      </c>
      <c r="B2" s="11">
        <v>0.56999999999999995</v>
      </c>
      <c r="C2" s="15">
        <v>11956</v>
      </c>
      <c r="D2" s="15">
        <v>15495</v>
      </c>
      <c r="E2" s="15">
        <v>18786</v>
      </c>
    </row>
    <row r="3" spans="1:5" ht="13.75" customHeight="1" x14ac:dyDescent="0.2">
      <c r="A3" s="12" t="s">
        <v>31</v>
      </c>
      <c r="B3" s="11">
        <v>1.98</v>
      </c>
      <c r="C3" s="15">
        <v>18866</v>
      </c>
      <c r="D3" s="15">
        <v>35059</v>
      </c>
      <c r="E3" s="15">
        <v>56265</v>
      </c>
    </row>
    <row r="4" spans="1:5" ht="13.75" customHeight="1" x14ac:dyDescent="0.2">
      <c r="A4" s="12" t="s">
        <v>72</v>
      </c>
      <c r="B4" s="11">
        <v>0.53</v>
      </c>
      <c r="C4" s="15">
        <v>15604</v>
      </c>
      <c r="D4" s="15">
        <v>20864</v>
      </c>
      <c r="E4" s="15">
        <v>23943</v>
      </c>
    </row>
    <row r="5" spans="1:5" ht="13.75" customHeight="1" x14ac:dyDescent="0.2">
      <c r="A5" s="12" t="s">
        <v>53</v>
      </c>
      <c r="B5" s="11">
        <v>0.99</v>
      </c>
      <c r="C5" s="15">
        <v>10039</v>
      </c>
      <c r="D5" s="15">
        <v>17619</v>
      </c>
      <c r="E5" s="15">
        <v>19947</v>
      </c>
    </row>
    <row r="6" spans="1:5" ht="13.75" customHeight="1" x14ac:dyDescent="0.2">
      <c r="A6" s="12" t="s">
        <v>51</v>
      </c>
      <c r="B6" s="11">
        <v>1.06</v>
      </c>
      <c r="C6" s="15">
        <v>15991</v>
      </c>
      <c r="D6" s="15">
        <v>18153</v>
      </c>
      <c r="E6" s="15">
        <v>32904</v>
      </c>
    </row>
    <row r="7" spans="1:5" ht="13.75" customHeight="1" x14ac:dyDescent="0.2">
      <c r="A7" s="12" t="s">
        <v>66</v>
      </c>
      <c r="B7" s="11">
        <v>0.73</v>
      </c>
      <c r="C7" s="15">
        <v>23897</v>
      </c>
      <c r="D7" s="15">
        <v>30165</v>
      </c>
      <c r="E7" s="15">
        <v>41400</v>
      </c>
    </row>
    <row r="8" spans="1:5" ht="13.75" customHeight="1" x14ac:dyDescent="0.2">
      <c r="A8" s="12" t="s">
        <v>0</v>
      </c>
      <c r="B8" s="11">
        <v>5.32</v>
      </c>
      <c r="C8" s="15">
        <v>10749</v>
      </c>
      <c r="D8" s="15">
        <v>20179</v>
      </c>
      <c r="E8" s="15">
        <v>67937</v>
      </c>
    </row>
    <row r="9" spans="1:5" ht="13.75" customHeight="1" x14ac:dyDescent="0.2">
      <c r="A9" s="12" t="s">
        <v>2</v>
      </c>
      <c r="B9" s="11">
        <v>5.04</v>
      </c>
      <c r="C9" s="15">
        <v>15287</v>
      </c>
      <c r="D9" s="15">
        <v>36914</v>
      </c>
      <c r="E9" s="15">
        <v>92272</v>
      </c>
    </row>
    <row r="10" spans="1:5" ht="13.75" customHeight="1" x14ac:dyDescent="0.2">
      <c r="A10" s="12" t="s">
        <v>65</v>
      </c>
      <c r="B10" s="11">
        <v>0.73</v>
      </c>
      <c r="C10" s="15">
        <v>13842</v>
      </c>
      <c r="D10" s="15">
        <v>17535</v>
      </c>
      <c r="E10" s="15">
        <v>24010</v>
      </c>
    </row>
    <row r="11" spans="1:5" ht="13.75" customHeight="1" x14ac:dyDescent="0.2">
      <c r="A11" s="12" t="s">
        <v>10</v>
      </c>
      <c r="B11" s="11">
        <v>1.72</v>
      </c>
      <c r="C11" s="15">
        <v>24059</v>
      </c>
      <c r="D11" s="15">
        <v>61232</v>
      </c>
      <c r="E11" s="15">
        <v>65553</v>
      </c>
    </row>
    <row r="12" spans="1:5" ht="13.75" customHeight="1" x14ac:dyDescent="0.2">
      <c r="A12" s="12" t="s">
        <v>4</v>
      </c>
      <c r="B12" s="11">
        <v>4.43</v>
      </c>
      <c r="C12" s="15">
        <v>15168</v>
      </c>
      <c r="D12" s="15">
        <v>38579</v>
      </c>
      <c r="E12" s="15">
        <v>82386</v>
      </c>
    </row>
    <row r="13" spans="1:5" ht="13.75" customHeight="1" x14ac:dyDescent="0.2">
      <c r="A13" s="12" t="s">
        <v>35</v>
      </c>
      <c r="B13" s="11">
        <v>1.84</v>
      </c>
      <c r="C13" s="15">
        <v>20476</v>
      </c>
      <c r="D13" s="15">
        <v>37272</v>
      </c>
      <c r="E13" s="15">
        <v>58178</v>
      </c>
    </row>
    <row r="14" spans="1:5" ht="13.75" customHeight="1" x14ac:dyDescent="0.2">
      <c r="A14" s="12" t="s">
        <v>32</v>
      </c>
      <c r="B14" s="11">
        <v>1.92</v>
      </c>
      <c r="C14" s="15">
        <v>14630</v>
      </c>
      <c r="D14" s="15">
        <v>30675</v>
      </c>
      <c r="E14" s="15">
        <v>42672</v>
      </c>
    </row>
    <row r="15" spans="1:5" ht="13.75" customHeight="1" x14ac:dyDescent="0.2">
      <c r="A15" s="12" t="s">
        <v>114</v>
      </c>
      <c r="B15" s="11">
        <v>0</v>
      </c>
      <c r="C15" s="15">
        <v>21256</v>
      </c>
      <c r="D15" s="15">
        <v>21256</v>
      </c>
      <c r="E15" s="15">
        <v>21256</v>
      </c>
    </row>
    <row r="16" spans="1:5" ht="13.75" customHeight="1" x14ac:dyDescent="0.2">
      <c r="A16" s="12" t="s">
        <v>1</v>
      </c>
      <c r="B16" s="11">
        <v>0.13</v>
      </c>
      <c r="C16" s="15">
        <v>17019</v>
      </c>
      <c r="D16" s="15">
        <v>18149</v>
      </c>
      <c r="E16" s="15">
        <v>19279</v>
      </c>
    </row>
    <row r="17" spans="1:5" ht="13.75" customHeight="1" x14ac:dyDescent="0.2">
      <c r="A17" s="12" t="s">
        <v>5</v>
      </c>
      <c r="B17" s="11">
        <v>0.21</v>
      </c>
      <c r="C17" s="15">
        <v>32313</v>
      </c>
      <c r="D17" s="15">
        <v>35725</v>
      </c>
      <c r="E17" s="15">
        <v>39137</v>
      </c>
    </row>
    <row r="18" spans="1:5" ht="13.75" customHeight="1" x14ac:dyDescent="0.2">
      <c r="A18" s="12" t="s">
        <v>71</v>
      </c>
      <c r="B18" s="11">
        <v>0.59</v>
      </c>
      <c r="C18" s="15">
        <v>23338</v>
      </c>
      <c r="D18" s="15">
        <v>27207</v>
      </c>
      <c r="E18" s="15">
        <v>37201</v>
      </c>
    </row>
    <row r="19" spans="1:5" ht="13.75" customHeight="1" x14ac:dyDescent="0.2">
      <c r="A19" s="12" t="s">
        <v>54</v>
      </c>
      <c r="B19" s="11">
        <v>0.98</v>
      </c>
      <c r="C19" s="15">
        <v>21868</v>
      </c>
      <c r="D19" s="15">
        <v>30946</v>
      </c>
      <c r="E19" s="15">
        <v>43224</v>
      </c>
    </row>
    <row r="20" spans="1:5" ht="13.75" customHeight="1" x14ac:dyDescent="0.2">
      <c r="A20" s="12" t="s">
        <v>45</v>
      </c>
      <c r="B20" s="11">
        <v>1.27</v>
      </c>
      <c r="C20" s="15">
        <v>19154</v>
      </c>
      <c r="D20" s="15">
        <v>28433</v>
      </c>
      <c r="E20" s="15">
        <v>43559</v>
      </c>
    </row>
    <row r="21" spans="1:5" ht="13.75" customHeight="1" x14ac:dyDescent="0.2">
      <c r="A21" s="12" t="s">
        <v>13</v>
      </c>
      <c r="B21" s="11">
        <v>0.53</v>
      </c>
      <c r="C21" s="15">
        <v>33655</v>
      </c>
      <c r="D21" s="15">
        <v>46273</v>
      </c>
      <c r="E21" s="15">
        <v>51363</v>
      </c>
    </row>
    <row r="22" spans="1:5" ht="13.75" customHeight="1" x14ac:dyDescent="0.2">
      <c r="A22" s="12" t="s">
        <v>82</v>
      </c>
      <c r="B22" s="11">
        <v>0.34</v>
      </c>
      <c r="C22" s="15">
        <v>21160</v>
      </c>
      <c r="D22" s="15">
        <v>24709</v>
      </c>
      <c r="E22" s="15">
        <v>28257</v>
      </c>
    </row>
    <row r="23" spans="1:5" ht="13.75" customHeight="1" x14ac:dyDescent="0.2">
      <c r="A23" s="12" t="s">
        <v>73</v>
      </c>
      <c r="B23" s="11">
        <v>0.51</v>
      </c>
      <c r="C23" s="15">
        <v>19567</v>
      </c>
      <c r="D23" s="15">
        <v>22380</v>
      </c>
      <c r="E23" s="15">
        <v>29512</v>
      </c>
    </row>
    <row r="24" spans="1:5" ht="13.75" customHeight="1" x14ac:dyDescent="0.2">
      <c r="A24" s="12" t="s">
        <v>49</v>
      </c>
      <c r="B24" s="11">
        <v>1.17</v>
      </c>
      <c r="C24" s="15">
        <v>17166</v>
      </c>
      <c r="D24" s="15">
        <v>24309</v>
      </c>
      <c r="E24" s="15">
        <v>37305</v>
      </c>
    </row>
    <row r="25" spans="1:5" ht="13.75" customHeight="1" x14ac:dyDescent="0.2">
      <c r="A25" s="12" t="s">
        <v>98</v>
      </c>
      <c r="B25" s="11">
        <v>1.36</v>
      </c>
      <c r="C25" s="15">
        <v>18273</v>
      </c>
      <c r="D25" s="15">
        <v>30134</v>
      </c>
      <c r="E25" s="15">
        <v>43133</v>
      </c>
    </row>
    <row r="26" spans="1:5" ht="13.75" customHeight="1" x14ac:dyDescent="0.2">
      <c r="A26" s="12" t="s">
        <v>75</v>
      </c>
      <c r="B26" s="11">
        <v>0.47</v>
      </c>
      <c r="C26" s="15">
        <v>21796</v>
      </c>
      <c r="D26" s="15">
        <v>25470</v>
      </c>
      <c r="E26" s="15">
        <v>32088</v>
      </c>
    </row>
    <row r="27" spans="1:5" ht="13.75" customHeight="1" x14ac:dyDescent="0.2">
      <c r="A27" s="12" t="s">
        <v>29</v>
      </c>
      <c r="B27" s="11">
        <v>2.1800000000000002</v>
      </c>
      <c r="C27" s="15">
        <v>15993</v>
      </c>
      <c r="D27" s="15">
        <v>25046</v>
      </c>
      <c r="E27" s="15">
        <v>50781</v>
      </c>
    </row>
    <row r="28" spans="1:5" ht="13.75" customHeight="1" x14ac:dyDescent="0.2">
      <c r="A28" s="12" t="s">
        <v>81</v>
      </c>
      <c r="B28" s="11">
        <v>0.37</v>
      </c>
      <c r="C28" s="15">
        <v>28846</v>
      </c>
      <c r="D28" s="15">
        <v>31686</v>
      </c>
      <c r="E28" s="15">
        <v>39572</v>
      </c>
    </row>
    <row r="29" spans="1:5" ht="13.75" customHeight="1" x14ac:dyDescent="0.2">
      <c r="A29" s="12" t="s">
        <v>56</v>
      </c>
      <c r="B29" s="11">
        <v>0.94</v>
      </c>
      <c r="C29" s="15">
        <v>19966</v>
      </c>
      <c r="D29" s="15">
        <v>22839</v>
      </c>
      <c r="E29" s="15">
        <v>38751</v>
      </c>
    </row>
    <row r="30" spans="1:5" ht="13.75" customHeight="1" x14ac:dyDescent="0.2">
      <c r="A30" s="12" t="s">
        <v>37</v>
      </c>
      <c r="B30" s="11">
        <v>1.72</v>
      </c>
      <c r="C30" s="15">
        <v>19167</v>
      </c>
      <c r="D30" s="15">
        <v>28287</v>
      </c>
      <c r="E30" s="15">
        <v>52182</v>
      </c>
    </row>
    <row r="31" spans="1:5" ht="13.75" customHeight="1" x14ac:dyDescent="0.2">
      <c r="A31" s="12" t="s">
        <v>48</v>
      </c>
      <c r="B31" s="11">
        <v>1.17</v>
      </c>
      <c r="C31" s="15">
        <v>18594</v>
      </c>
      <c r="D31" s="15">
        <v>25785</v>
      </c>
      <c r="E31" s="15">
        <v>40423</v>
      </c>
    </row>
    <row r="32" spans="1:5" ht="13.75" customHeight="1" x14ac:dyDescent="0.2">
      <c r="A32" s="12" t="s">
        <v>27</v>
      </c>
      <c r="B32" s="11">
        <v>2.33</v>
      </c>
      <c r="C32" s="15">
        <v>14243</v>
      </c>
      <c r="D32" s="15">
        <v>26321</v>
      </c>
      <c r="E32" s="15">
        <v>47451</v>
      </c>
    </row>
    <row r="33" spans="1:5" ht="13.75" customHeight="1" x14ac:dyDescent="0.2">
      <c r="A33" s="12" t="s">
        <v>62</v>
      </c>
      <c r="B33" s="11">
        <v>0.78</v>
      </c>
      <c r="C33" s="15">
        <v>14504</v>
      </c>
      <c r="D33" s="15">
        <v>24474</v>
      </c>
      <c r="E33" s="15">
        <v>25747</v>
      </c>
    </row>
    <row r="34" spans="1:5" ht="13.75" customHeight="1" x14ac:dyDescent="0.2">
      <c r="A34" s="12" t="s">
        <v>79</v>
      </c>
      <c r="B34" s="11">
        <v>0.39</v>
      </c>
      <c r="C34" s="15">
        <v>22545</v>
      </c>
      <c r="D34" s="15">
        <v>26385</v>
      </c>
      <c r="E34" s="15">
        <v>31311</v>
      </c>
    </row>
    <row r="35" spans="1:5" ht="13.75" customHeight="1" x14ac:dyDescent="0.2">
      <c r="A35" s="12" t="s">
        <v>46</v>
      </c>
      <c r="B35" s="11">
        <v>1.23</v>
      </c>
      <c r="C35" s="15">
        <v>17946</v>
      </c>
      <c r="D35" s="15">
        <v>31187</v>
      </c>
      <c r="E35" s="15">
        <v>40042</v>
      </c>
    </row>
    <row r="36" spans="1:5" ht="13.75" customHeight="1" x14ac:dyDescent="0.2">
      <c r="A36" s="12" t="s">
        <v>30</v>
      </c>
      <c r="B36" s="11">
        <v>2.11</v>
      </c>
      <c r="C36" s="15">
        <v>15951</v>
      </c>
      <c r="D36" s="15">
        <v>24397</v>
      </c>
      <c r="E36" s="15">
        <v>49604</v>
      </c>
    </row>
    <row r="37" spans="1:5" ht="13.75" customHeight="1" x14ac:dyDescent="0.2">
      <c r="A37" s="12" t="s">
        <v>8</v>
      </c>
      <c r="B37" s="11">
        <v>3.81</v>
      </c>
      <c r="C37" s="15">
        <v>14888</v>
      </c>
      <c r="D37" s="15">
        <v>20457</v>
      </c>
      <c r="E37" s="15">
        <v>71663</v>
      </c>
    </row>
    <row r="38" spans="1:5" ht="13.75" customHeight="1" x14ac:dyDescent="0.2">
      <c r="A38" s="12" t="s">
        <v>44</v>
      </c>
      <c r="B38" s="11">
        <v>1.32</v>
      </c>
      <c r="C38" s="15">
        <v>22034</v>
      </c>
      <c r="D38" s="15">
        <v>35225</v>
      </c>
      <c r="E38" s="15">
        <v>51061</v>
      </c>
    </row>
    <row r="39" spans="1:5" ht="13.75" customHeight="1" x14ac:dyDescent="0.2">
      <c r="A39" s="12" t="s">
        <v>74</v>
      </c>
      <c r="B39" s="11">
        <v>0.51</v>
      </c>
      <c r="C39" s="15">
        <v>15064</v>
      </c>
      <c r="D39" s="15">
        <v>18355</v>
      </c>
      <c r="E39" s="15">
        <v>22716</v>
      </c>
    </row>
    <row r="40" spans="1:5" ht="13.75" customHeight="1" x14ac:dyDescent="0.2">
      <c r="A40" s="12" t="s">
        <v>52</v>
      </c>
      <c r="B40" s="11">
        <v>1.02</v>
      </c>
      <c r="C40" s="15">
        <v>15352</v>
      </c>
      <c r="D40" s="15">
        <v>20951</v>
      </c>
      <c r="E40" s="15">
        <v>31046</v>
      </c>
    </row>
    <row r="41" spans="1:5" ht="13.75" customHeight="1" x14ac:dyDescent="0.2">
      <c r="A41" s="12" t="s">
        <v>557</v>
      </c>
      <c r="B41" s="11">
        <v>0.83</v>
      </c>
      <c r="C41" s="15">
        <v>23088</v>
      </c>
      <c r="D41" s="15">
        <v>30889</v>
      </c>
      <c r="E41" s="15">
        <v>42288</v>
      </c>
    </row>
    <row r="42" spans="1:5" ht="13.75" customHeight="1" x14ac:dyDescent="0.2">
      <c r="A42" s="12" t="s">
        <v>14</v>
      </c>
      <c r="B42" s="11">
        <v>0.76</v>
      </c>
      <c r="C42" s="15">
        <v>13372</v>
      </c>
      <c r="D42" s="15">
        <v>16313</v>
      </c>
      <c r="E42" s="15">
        <v>23486</v>
      </c>
    </row>
    <row r="43" spans="1:5" ht="13.75" customHeight="1" x14ac:dyDescent="0.2">
      <c r="A43" s="12" t="s">
        <v>77</v>
      </c>
      <c r="B43" s="11">
        <v>0.42</v>
      </c>
      <c r="C43" s="15">
        <v>28666</v>
      </c>
      <c r="D43" s="15">
        <v>36822</v>
      </c>
      <c r="E43" s="15">
        <v>40754</v>
      </c>
    </row>
    <row r="44" spans="1:5" x14ac:dyDescent="0.2">
      <c r="A44" s="12" t="s">
        <v>55</v>
      </c>
      <c r="B44" s="11">
        <v>0.94</v>
      </c>
      <c r="C44" s="15">
        <v>20817</v>
      </c>
      <c r="D44" s="15">
        <v>26753</v>
      </c>
      <c r="E44" s="15">
        <v>40459</v>
      </c>
    </row>
    <row r="45" spans="1:5" x14ac:dyDescent="0.2">
      <c r="A45" s="12" t="s">
        <v>12</v>
      </c>
      <c r="B45" s="11">
        <v>1.75</v>
      </c>
      <c r="C45" s="15">
        <v>13528</v>
      </c>
      <c r="D45" s="15">
        <v>16130</v>
      </c>
      <c r="E45" s="15">
        <v>37203</v>
      </c>
    </row>
    <row r="46" spans="1:5" x14ac:dyDescent="0.2">
      <c r="A46" s="12" t="s">
        <v>63</v>
      </c>
      <c r="B46" s="11">
        <v>0.76</v>
      </c>
      <c r="C46" s="15">
        <v>12501</v>
      </c>
      <c r="D46" s="15">
        <v>16907</v>
      </c>
      <c r="E46" s="15">
        <v>22007</v>
      </c>
    </row>
    <row r="47" spans="1:5" x14ac:dyDescent="0.2">
      <c r="A47" s="12" t="s">
        <v>43</v>
      </c>
      <c r="B47" s="11">
        <v>1.39</v>
      </c>
      <c r="C47" s="15">
        <v>19526</v>
      </c>
      <c r="D47" s="15">
        <v>25017</v>
      </c>
      <c r="E47" s="15">
        <v>46614</v>
      </c>
    </row>
    <row r="48" spans="1:5" x14ac:dyDescent="0.2">
      <c r="A48" s="12" t="s">
        <v>115</v>
      </c>
      <c r="B48" s="11">
        <v>0</v>
      </c>
      <c r="C48" s="15">
        <v>23077</v>
      </c>
      <c r="D48" s="15">
        <v>23077</v>
      </c>
      <c r="E48" s="15">
        <v>23077</v>
      </c>
    </row>
    <row r="49" spans="1:5" x14ac:dyDescent="0.2">
      <c r="A49" s="12" t="s">
        <v>38</v>
      </c>
      <c r="B49" s="11">
        <v>1.69</v>
      </c>
      <c r="C49" s="15">
        <v>18501</v>
      </c>
      <c r="D49" s="15">
        <v>24484</v>
      </c>
      <c r="E49" s="15">
        <v>49778</v>
      </c>
    </row>
    <row r="50" spans="1:5" x14ac:dyDescent="0.2">
      <c r="A50" s="12" t="s">
        <v>3</v>
      </c>
      <c r="B50" s="11">
        <v>0.17</v>
      </c>
      <c r="C50" s="15">
        <v>26538</v>
      </c>
      <c r="D50" s="15">
        <v>28790</v>
      </c>
      <c r="E50" s="15">
        <v>31041</v>
      </c>
    </row>
    <row r="51" spans="1:5" x14ac:dyDescent="0.2">
      <c r="A51" s="12" t="s">
        <v>59</v>
      </c>
      <c r="B51" s="11">
        <v>0.82</v>
      </c>
      <c r="C51" s="15">
        <v>22993</v>
      </c>
      <c r="D51" s="15">
        <v>28453</v>
      </c>
      <c r="E51" s="15">
        <v>41769</v>
      </c>
    </row>
    <row r="52" spans="1:5" x14ac:dyDescent="0.2">
      <c r="A52" s="12" t="s">
        <v>9</v>
      </c>
      <c r="B52" s="11">
        <v>0.24</v>
      </c>
      <c r="C52" s="15">
        <v>23359</v>
      </c>
      <c r="D52" s="15">
        <v>25454</v>
      </c>
      <c r="E52" s="15">
        <v>28967</v>
      </c>
    </row>
    <row r="53" spans="1:5" x14ac:dyDescent="0.2">
      <c r="A53" s="12" t="s">
        <v>25</v>
      </c>
      <c r="B53" s="11">
        <v>2.87</v>
      </c>
      <c r="C53" s="15">
        <v>14926</v>
      </c>
      <c r="D53" s="15">
        <v>19697</v>
      </c>
      <c r="E53" s="15">
        <v>57814</v>
      </c>
    </row>
    <row r="54" spans="1:5" x14ac:dyDescent="0.2">
      <c r="A54" s="12" t="s">
        <v>34</v>
      </c>
      <c r="B54" s="11">
        <v>1.84</v>
      </c>
      <c r="C54" s="15">
        <v>19603</v>
      </c>
      <c r="D54" s="15">
        <v>35540</v>
      </c>
      <c r="E54" s="15">
        <v>55763</v>
      </c>
    </row>
    <row r="55" spans="1:5" x14ac:dyDescent="0.2">
      <c r="A55" s="12" t="s">
        <v>23</v>
      </c>
      <c r="B55" s="11">
        <v>3.47</v>
      </c>
      <c r="C55" s="15">
        <v>11391</v>
      </c>
      <c r="D55" s="15">
        <v>20177</v>
      </c>
      <c r="E55" s="15">
        <v>50913</v>
      </c>
    </row>
    <row r="56" spans="1:5" x14ac:dyDescent="0.2">
      <c r="A56" s="12" t="s">
        <v>47</v>
      </c>
      <c r="B56" s="11">
        <v>1.18</v>
      </c>
      <c r="C56" s="15">
        <v>37317</v>
      </c>
      <c r="D56" s="15">
        <v>46506</v>
      </c>
      <c r="E56" s="15">
        <v>81522</v>
      </c>
    </row>
    <row r="57" spans="1:5" x14ac:dyDescent="0.2">
      <c r="A57" s="12" t="s">
        <v>7</v>
      </c>
      <c r="B57" s="11">
        <v>0.22</v>
      </c>
      <c r="C57" s="15">
        <v>31053</v>
      </c>
      <c r="D57" s="15">
        <v>34464</v>
      </c>
      <c r="E57" s="15">
        <v>37874</v>
      </c>
    </row>
    <row r="58" spans="1:5" x14ac:dyDescent="0.2">
      <c r="A58" s="12" t="s">
        <v>42</v>
      </c>
      <c r="B58" s="11">
        <v>1.4</v>
      </c>
      <c r="C58" s="15">
        <v>17765</v>
      </c>
      <c r="D58" s="15">
        <v>34603</v>
      </c>
      <c r="E58" s="15">
        <v>42655</v>
      </c>
    </row>
    <row r="59" spans="1:5" x14ac:dyDescent="0.2">
      <c r="A59" s="12" t="s">
        <v>69</v>
      </c>
      <c r="B59" s="11">
        <v>0.65</v>
      </c>
      <c r="C59" s="15">
        <v>22122</v>
      </c>
      <c r="D59" s="15">
        <v>32290</v>
      </c>
      <c r="E59" s="15">
        <v>36475</v>
      </c>
    </row>
    <row r="60" spans="1:5" x14ac:dyDescent="0.2">
      <c r="A60" s="12" t="s">
        <v>83</v>
      </c>
      <c r="B60" s="11">
        <v>0.32</v>
      </c>
      <c r="C60" s="15">
        <v>28628</v>
      </c>
      <c r="D60" s="15">
        <v>32880</v>
      </c>
      <c r="E60" s="15">
        <v>37926</v>
      </c>
    </row>
    <row r="61" spans="1:5" x14ac:dyDescent="0.2">
      <c r="A61" s="12" t="s">
        <v>68</v>
      </c>
      <c r="B61" s="11">
        <v>0.66</v>
      </c>
      <c r="C61" s="15">
        <v>19705</v>
      </c>
      <c r="D61" s="15">
        <v>24452</v>
      </c>
      <c r="E61" s="15">
        <v>32748</v>
      </c>
    </row>
    <row r="62" spans="1:5" x14ac:dyDescent="0.2">
      <c r="A62" s="12" t="s">
        <v>50</v>
      </c>
      <c r="B62" s="11">
        <v>1.1000000000000001</v>
      </c>
      <c r="C62" s="15">
        <v>20954</v>
      </c>
      <c r="D62" s="15">
        <v>23697</v>
      </c>
      <c r="E62" s="15">
        <v>43953</v>
      </c>
    </row>
    <row r="63" spans="1:5" x14ac:dyDescent="0.2">
      <c r="A63" s="12" t="s">
        <v>33</v>
      </c>
      <c r="B63" s="11">
        <v>1.9</v>
      </c>
      <c r="C63" s="15">
        <v>12471</v>
      </c>
      <c r="D63" s="15">
        <v>24733</v>
      </c>
      <c r="E63" s="15">
        <v>36211</v>
      </c>
    </row>
    <row r="64" spans="1:5" x14ac:dyDescent="0.2">
      <c r="A64" s="12" t="s">
        <v>41</v>
      </c>
      <c r="B64" s="11">
        <v>1.43</v>
      </c>
      <c r="C64" s="15">
        <v>22169</v>
      </c>
      <c r="D64" s="15">
        <v>30492</v>
      </c>
      <c r="E64" s="15">
        <v>53928</v>
      </c>
    </row>
    <row r="65" spans="1:5" x14ac:dyDescent="0.2">
      <c r="A65" s="12" t="s">
        <v>76</v>
      </c>
      <c r="B65" s="11">
        <v>0.46</v>
      </c>
      <c r="C65" s="15">
        <v>20360</v>
      </c>
      <c r="D65" s="15">
        <v>24396</v>
      </c>
      <c r="E65" s="15">
        <v>29684</v>
      </c>
    </row>
    <row r="66" spans="1:5" x14ac:dyDescent="0.2">
      <c r="A66" s="12" t="s">
        <v>26</v>
      </c>
      <c r="B66" s="11">
        <v>2.73</v>
      </c>
      <c r="C66" s="15">
        <v>14856</v>
      </c>
      <c r="D66" s="15">
        <v>20747</v>
      </c>
      <c r="E66" s="15">
        <v>55350</v>
      </c>
    </row>
    <row r="67" spans="1:5" x14ac:dyDescent="0.2">
      <c r="A67" s="12" t="s">
        <v>57</v>
      </c>
      <c r="B67" s="11">
        <v>0.92</v>
      </c>
      <c r="C67" s="15">
        <v>19622</v>
      </c>
      <c r="D67" s="15">
        <v>26764</v>
      </c>
      <c r="E67" s="15">
        <v>37769</v>
      </c>
    </row>
    <row r="68" spans="1:5" x14ac:dyDescent="0.2">
      <c r="A68" s="12" t="s">
        <v>64</v>
      </c>
      <c r="B68" s="11">
        <v>0.75</v>
      </c>
      <c r="C68" s="15">
        <v>21330</v>
      </c>
      <c r="D68" s="15">
        <v>30003</v>
      </c>
      <c r="E68" s="15">
        <v>37345</v>
      </c>
    </row>
    <row r="69" spans="1:5" x14ac:dyDescent="0.2">
      <c r="A69" s="12" t="s">
        <v>39</v>
      </c>
      <c r="B69" s="11">
        <v>1.64</v>
      </c>
      <c r="C69" s="15">
        <v>18444</v>
      </c>
      <c r="D69" s="15">
        <v>31148</v>
      </c>
      <c r="E69" s="15">
        <v>48780</v>
      </c>
    </row>
    <row r="70" spans="1:5" x14ac:dyDescent="0.2">
      <c r="A70" s="12" t="s">
        <v>70</v>
      </c>
      <c r="B70" s="11">
        <v>0.61</v>
      </c>
      <c r="C70" s="15">
        <v>20899</v>
      </c>
      <c r="D70" s="15">
        <v>25656</v>
      </c>
      <c r="E70" s="15">
        <v>33640</v>
      </c>
    </row>
    <row r="71" spans="1:5" x14ac:dyDescent="0.2">
      <c r="A71" s="12" t="s">
        <v>24</v>
      </c>
      <c r="B71" s="11">
        <v>3.11</v>
      </c>
      <c r="C71" s="15">
        <v>12461</v>
      </c>
      <c r="D71" s="15">
        <v>25285</v>
      </c>
      <c r="E71" s="15">
        <v>51272</v>
      </c>
    </row>
    <row r="72" spans="1:5" x14ac:dyDescent="0.2">
      <c r="A72" s="12" t="s">
        <v>78</v>
      </c>
      <c r="B72" s="11">
        <v>0.41</v>
      </c>
      <c r="C72" s="15">
        <v>16654</v>
      </c>
      <c r="D72" s="15">
        <v>19204</v>
      </c>
      <c r="E72" s="15">
        <v>23452</v>
      </c>
    </row>
    <row r="73" spans="1:5" x14ac:dyDescent="0.2">
      <c r="A73" s="12" t="s">
        <v>61</v>
      </c>
      <c r="B73" s="11">
        <v>0.79</v>
      </c>
      <c r="C73" s="15">
        <v>16404</v>
      </c>
      <c r="D73" s="15">
        <v>23687</v>
      </c>
      <c r="E73" s="15">
        <v>29349</v>
      </c>
    </row>
    <row r="74" spans="1:5" x14ac:dyDescent="0.2">
      <c r="A74" s="12" t="s">
        <v>16</v>
      </c>
      <c r="B74" s="11">
        <v>1.07</v>
      </c>
      <c r="C74" s="15">
        <v>13674</v>
      </c>
      <c r="D74" s="15">
        <v>16655</v>
      </c>
      <c r="E74" s="15">
        <v>28271</v>
      </c>
    </row>
    <row r="75" spans="1:5" x14ac:dyDescent="0.2">
      <c r="A75" s="12" t="s">
        <v>60</v>
      </c>
      <c r="B75" s="11">
        <v>0.79</v>
      </c>
      <c r="C75" s="15">
        <v>28161</v>
      </c>
      <c r="D75" s="15">
        <v>34238</v>
      </c>
      <c r="E75" s="15">
        <v>50486</v>
      </c>
    </row>
    <row r="76" spans="1:5" x14ac:dyDescent="0.2">
      <c r="A76" s="12" t="s">
        <v>28</v>
      </c>
      <c r="B76" s="11">
        <v>2.23</v>
      </c>
      <c r="C76" s="15">
        <v>14233</v>
      </c>
      <c r="D76" s="15">
        <v>37774</v>
      </c>
      <c r="E76" s="15">
        <v>45926</v>
      </c>
    </row>
    <row r="77" spans="1:5" x14ac:dyDescent="0.2">
      <c r="A77" s="12" t="s">
        <v>116</v>
      </c>
      <c r="B77" s="11">
        <v>0</v>
      </c>
      <c r="C77" s="15">
        <v>29242</v>
      </c>
      <c r="D77" s="15">
        <v>29242</v>
      </c>
      <c r="E77" s="15">
        <v>29242</v>
      </c>
    </row>
    <row r="78" spans="1:5" x14ac:dyDescent="0.2">
      <c r="A78" s="12" t="s">
        <v>80</v>
      </c>
      <c r="B78" s="11">
        <v>0.38</v>
      </c>
      <c r="C78" s="15">
        <v>27375</v>
      </c>
      <c r="D78" s="15">
        <v>32681</v>
      </c>
      <c r="E78" s="15">
        <v>37700</v>
      </c>
    </row>
    <row r="79" spans="1:5" x14ac:dyDescent="0.2">
      <c r="A79" s="12" t="s">
        <v>36</v>
      </c>
      <c r="B79" s="11">
        <v>1.81</v>
      </c>
      <c r="C79" s="15">
        <v>17795</v>
      </c>
      <c r="D79" s="15">
        <v>35569</v>
      </c>
      <c r="E79" s="15">
        <v>50053</v>
      </c>
    </row>
    <row r="80" spans="1:5" x14ac:dyDescent="0.2">
      <c r="A80" s="12" t="s">
        <v>58</v>
      </c>
      <c r="B80" s="11">
        <v>0.9</v>
      </c>
      <c r="C80" s="15">
        <v>18767</v>
      </c>
      <c r="D80" s="15">
        <v>26186</v>
      </c>
      <c r="E80" s="15">
        <v>35599</v>
      </c>
    </row>
    <row r="81" spans="1:5" x14ac:dyDescent="0.2">
      <c r="A81" s="12" t="s">
        <v>6</v>
      </c>
      <c r="B81" s="11">
        <v>3.98</v>
      </c>
      <c r="C81" s="15">
        <v>10828</v>
      </c>
      <c r="D81" s="15">
        <v>31686</v>
      </c>
      <c r="E81" s="15">
        <v>53881</v>
      </c>
    </row>
    <row r="82" spans="1:5" x14ac:dyDescent="0.2">
      <c r="A82" s="12" t="s">
        <v>67</v>
      </c>
      <c r="B82" s="11">
        <v>0.72</v>
      </c>
      <c r="C82" s="15">
        <v>27744</v>
      </c>
      <c r="D82" s="15">
        <v>32987</v>
      </c>
      <c r="E82" s="15">
        <v>47797</v>
      </c>
    </row>
    <row r="83" spans="1:5" x14ac:dyDescent="0.2">
      <c r="A83" s="12" t="s">
        <v>40</v>
      </c>
      <c r="B83" s="11">
        <v>1.46</v>
      </c>
      <c r="C83" s="15">
        <v>21714</v>
      </c>
      <c r="D83" s="15">
        <v>33157</v>
      </c>
      <c r="E83" s="15">
        <v>53498</v>
      </c>
    </row>
    <row r="84" spans="1:5" x14ac:dyDescent="0.2">
      <c r="A84" s="12" t="s">
        <v>84</v>
      </c>
      <c r="B84" s="11">
        <v>0.25</v>
      </c>
      <c r="C84" s="15">
        <v>35383</v>
      </c>
      <c r="D84" s="15">
        <v>38002</v>
      </c>
      <c r="E84" s="15">
        <v>44251</v>
      </c>
    </row>
    <row r="85" spans="1:5" x14ac:dyDescent="0.2">
      <c r="A85" s="12" t="s">
        <v>117</v>
      </c>
      <c r="B85" s="11">
        <v>0</v>
      </c>
      <c r="C85" s="15">
        <v>39323</v>
      </c>
      <c r="D85" s="15">
        <v>39323</v>
      </c>
      <c r="E85" s="15">
        <v>39323</v>
      </c>
    </row>
    <row r="86" spans="1:5" x14ac:dyDescent="0.2">
      <c r="A86" s="12" t="s">
        <v>17</v>
      </c>
      <c r="B86" s="11">
        <v>0.44</v>
      </c>
      <c r="C86" s="15">
        <v>36316</v>
      </c>
      <c r="D86" s="15">
        <v>42211</v>
      </c>
      <c r="E86" s="15">
        <v>52473</v>
      </c>
    </row>
    <row r="87" spans="1:5" x14ac:dyDescent="0.2">
      <c r="A87" s="12" t="s">
        <v>15</v>
      </c>
      <c r="B87" s="11">
        <v>0.88</v>
      </c>
      <c r="C87" s="15">
        <v>32848</v>
      </c>
      <c r="D87" s="15">
        <v>44164</v>
      </c>
      <c r="E87" s="15">
        <v>61749</v>
      </c>
    </row>
    <row r="88" spans="1:5" x14ac:dyDescent="0.2">
      <c r="B88" s="4"/>
      <c r="C88" s="4"/>
      <c r="D88" s="4"/>
      <c r="E88" s="4"/>
    </row>
    <row r="89" spans="1:5" x14ac:dyDescent="0.2">
      <c r="A89" s="3" t="s">
        <v>85</v>
      </c>
    </row>
  </sheetData>
  <autoFilter ref="A1:E1" xr:uid="{00000000-0009-0000-0000-000001000000}">
    <sortState ref="A2:E87">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5"/>
  <sheetViews>
    <sheetView zoomScale="125" zoomScaleNormal="125" workbookViewId="0">
      <selection sqref="A1:E1048576"/>
    </sheetView>
  </sheetViews>
  <sheetFormatPr baseColWidth="10" defaultColWidth="8.83203125" defaultRowHeight="15" x14ac:dyDescent="0.2"/>
  <cols>
    <col min="1" max="1" width="38.5" customWidth="1"/>
    <col min="2" max="2" width="14.5" customWidth="1"/>
    <col min="3" max="3" width="14.33203125" customWidth="1"/>
    <col min="4" max="5" width="14.5" customWidth="1"/>
    <col min="6" max="6" width="10.1640625" bestFit="1" customWidth="1"/>
  </cols>
  <sheetData>
    <row r="1" spans="1:6" ht="13.75" customHeight="1" x14ac:dyDescent="0.2">
      <c r="A1" s="2" t="s">
        <v>18</v>
      </c>
      <c r="B1" s="2" t="s">
        <v>19</v>
      </c>
      <c r="C1" s="2" t="s">
        <v>20</v>
      </c>
      <c r="D1" s="2" t="s">
        <v>22</v>
      </c>
      <c r="E1" s="2" t="s">
        <v>21</v>
      </c>
    </row>
    <row r="2" spans="1:6" ht="13.75" customHeight="1" x14ac:dyDescent="0.2">
      <c r="A2" s="5" t="s">
        <v>11</v>
      </c>
      <c r="B2" s="11">
        <v>0.43</v>
      </c>
      <c r="C2" s="14">
        <v>16445.47</v>
      </c>
      <c r="D2" s="14">
        <v>19133.13</v>
      </c>
      <c r="E2" s="14">
        <v>23541.4</v>
      </c>
      <c r="F2" s="41"/>
    </row>
    <row r="3" spans="1:6" ht="13.75" customHeight="1" x14ac:dyDescent="0.2">
      <c r="A3" s="5" t="s">
        <v>92</v>
      </c>
      <c r="B3" s="11">
        <v>0.85</v>
      </c>
      <c r="C3" s="14">
        <v>11316.88</v>
      </c>
      <c r="D3" s="14">
        <v>16096.87</v>
      </c>
      <c r="E3" s="14">
        <v>20984.43</v>
      </c>
    </row>
    <row r="4" spans="1:6" ht="13.75" customHeight="1" x14ac:dyDescent="0.2">
      <c r="A4" s="5" t="s">
        <v>96</v>
      </c>
      <c r="B4" s="11">
        <v>0.41</v>
      </c>
      <c r="C4" s="14">
        <v>44901.88</v>
      </c>
      <c r="D4" s="14">
        <v>54008.45</v>
      </c>
      <c r="E4" s="14">
        <v>63115.02</v>
      </c>
      <c r="F4" s="41"/>
    </row>
    <row r="5" spans="1:6" ht="13.75" customHeight="1" x14ac:dyDescent="0.2">
      <c r="A5" s="5" t="s">
        <v>31</v>
      </c>
      <c r="B5" s="11">
        <v>0.95</v>
      </c>
      <c r="C5" s="14">
        <v>19982.349999999999</v>
      </c>
      <c r="D5" s="14">
        <v>30270.73</v>
      </c>
      <c r="E5" s="14">
        <v>39059.300000000003</v>
      </c>
    </row>
    <row r="6" spans="1:6" ht="13.75" customHeight="1" x14ac:dyDescent="0.2">
      <c r="A6" s="5" t="s">
        <v>72</v>
      </c>
      <c r="B6" s="11">
        <v>0.15</v>
      </c>
      <c r="C6" s="14">
        <v>23329.81</v>
      </c>
      <c r="D6" s="14">
        <v>24823.39</v>
      </c>
      <c r="E6" s="14">
        <v>26861.26</v>
      </c>
    </row>
    <row r="7" spans="1:6" ht="13.75" customHeight="1" x14ac:dyDescent="0.2">
      <c r="A7" s="5" t="s">
        <v>106</v>
      </c>
      <c r="B7" s="11">
        <v>0.19</v>
      </c>
      <c r="C7" s="14">
        <v>23365.93</v>
      </c>
      <c r="D7" s="14">
        <v>26129.040000000001</v>
      </c>
      <c r="E7" s="14">
        <v>27698.1</v>
      </c>
    </row>
    <row r="8" spans="1:6" ht="13.75" customHeight="1" x14ac:dyDescent="0.2">
      <c r="A8" s="5" t="s">
        <v>66</v>
      </c>
      <c r="B8" s="11">
        <v>0.01</v>
      </c>
      <c r="C8" s="14">
        <v>19581.79</v>
      </c>
      <c r="D8" s="14">
        <v>19653.060000000001</v>
      </c>
      <c r="E8" s="14">
        <v>19724.34</v>
      </c>
    </row>
    <row r="9" spans="1:6" ht="13.75" customHeight="1" x14ac:dyDescent="0.2">
      <c r="A9" s="5" t="s">
        <v>0</v>
      </c>
      <c r="B9" s="11">
        <v>0.63</v>
      </c>
      <c r="C9" s="14">
        <v>20868.759999999998</v>
      </c>
      <c r="D9" s="14">
        <v>25989.89</v>
      </c>
      <c r="E9" s="14">
        <v>33924.47</v>
      </c>
    </row>
    <row r="10" spans="1:6" ht="13.75" customHeight="1" x14ac:dyDescent="0.2">
      <c r="A10" s="5" t="s">
        <v>90</v>
      </c>
      <c r="B10" s="11">
        <v>1</v>
      </c>
      <c r="C10" s="14">
        <v>18179.150000000001</v>
      </c>
      <c r="D10" s="14">
        <v>27228.7</v>
      </c>
      <c r="E10" s="14">
        <v>36388.629999999997</v>
      </c>
    </row>
    <row r="11" spans="1:6" ht="13.75" customHeight="1" x14ac:dyDescent="0.2">
      <c r="A11" s="5" t="s">
        <v>65</v>
      </c>
      <c r="B11" s="11">
        <v>0.24</v>
      </c>
      <c r="C11" s="14">
        <v>22795.58</v>
      </c>
      <c r="D11" s="14">
        <v>24543.4</v>
      </c>
      <c r="E11" s="14">
        <v>28222.58</v>
      </c>
    </row>
    <row r="12" spans="1:6" ht="13.75" customHeight="1" x14ac:dyDescent="0.2">
      <c r="A12" s="5" t="s">
        <v>4</v>
      </c>
      <c r="B12" s="11">
        <v>0.15</v>
      </c>
      <c r="C12" s="14">
        <v>37662.79</v>
      </c>
      <c r="D12" s="14">
        <v>41042.22</v>
      </c>
      <c r="E12" s="14">
        <v>43133.27</v>
      </c>
    </row>
    <row r="13" spans="1:6" ht="13.75" customHeight="1" x14ac:dyDescent="0.2">
      <c r="A13" s="5" t="s">
        <v>71</v>
      </c>
      <c r="B13" s="11">
        <v>0.5</v>
      </c>
      <c r="C13" s="14">
        <v>26112.63</v>
      </c>
      <c r="D13" s="14">
        <v>31522.07</v>
      </c>
      <c r="E13" s="14">
        <v>39103.56</v>
      </c>
    </row>
    <row r="14" spans="1:6" ht="13.75" customHeight="1" x14ac:dyDescent="0.2">
      <c r="A14" s="5" t="s">
        <v>112</v>
      </c>
      <c r="B14" s="11">
        <v>3.0000000000000001E-3</v>
      </c>
      <c r="C14" s="14">
        <v>55521.99</v>
      </c>
      <c r="D14" s="14">
        <v>55604.1</v>
      </c>
      <c r="E14" s="14">
        <v>55686.21</v>
      </c>
    </row>
    <row r="15" spans="1:6" ht="13.75" customHeight="1" x14ac:dyDescent="0.2">
      <c r="A15" s="5" t="s">
        <v>13</v>
      </c>
      <c r="B15" s="11">
        <v>0.1</v>
      </c>
      <c r="C15" s="14">
        <v>31080.34</v>
      </c>
      <c r="D15" s="14">
        <v>32067.9</v>
      </c>
      <c r="E15" s="14">
        <v>34243.050000000003</v>
      </c>
    </row>
    <row r="16" spans="1:6" ht="13.75" customHeight="1" x14ac:dyDescent="0.2">
      <c r="A16" s="5" t="s">
        <v>82</v>
      </c>
      <c r="B16" s="11">
        <v>0.55000000000000004</v>
      </c>
      <c r="C16" s="14">
        <v>25259.13</v>
      </c>
      <c r="D16" s="14">
        <v>31660.27</v>
      </c>
      <c r="E16" s="14">
        <v>39212.400000000001</v>
      </c>
    </row>
    <row r="17" spans="1:5" ht="13.75" customHeight="1" x14ac:dyDescent="0.2">
      <c r="A17" s="5" t="s">
        <v>98</v>
      </c>
      <c r="B17" s="11">
        <v>0.35</v>
      </c>
      <c r="C17" s="14">
        <v>23265.85</v>
      </c>
      <c r="D17" s="14">
        <v>28099.93</v>
      </c>
      <c r="E17" s="14">
        <v>31406.240000000002</v>
      </c>
    </row>
    <row r="18" spans="1:5" ht="13.75" customHeight="1" x14ac:dyDescent="0.2">
      <c r="A18" s="5" t="s">
        <v>75</v>
      </c>
      <c r="B18" s="11">
        <v>0.74</v>
      </c>
      <c r="C18" s="14">
        <v>23440.11</v>
      </c>
      <c r="D18" s="14">
        <v>32205.74</v>
      </c>
      <c r="E18" s="14">
        <v>40748.78</v>
      </c>
    </row>
    <row r="19" spans="1:5" ht="13.75" customHeight="1" x14ac:dyDescent="0.2">
      <c r="A19" s="5" t="s">
        <v>81</v>
      </c>
      <c r="B19" s="11">
        <v>0.88</v>
      </c>
      <c r="C19" s="14">
        <v>23219.18</v>
      </c>
      <c r="D19" s="14">
        <v>30853.759999999998</v>
      </c>
      <c r="E19" s="14">
        <v>43583.37</v>
      </c>
    </row>
    <row r="20" spans="1:5" ht="13.75" customHeight="1" x14ac:dyDescent="0.2">
      <c r="A20" s="5" t="s">
        <v>111</v>
      </c>
      <c r="B20" s="11">
        <v>0.06</v>
      </c>
      <c r="C20" s="14">
        <v>31539.05</v>
      </c>
      <c r="D20" s="14">
        <v>32551.09</v>
      </c>
      <c r="E20" s="14">
        <v>33563.129999999997</v>
      </c>
    </row>
    <row r="21" spans="1:5" ht="13.75" customHeight="1" x14ac:dyDescent="0.2">
      <c r="A21" s="5" t="s">
        <v>46</v>
      </c>
      <c r="B21" s="11">
        <v>0.19</v>
      </c>
      <c r="C21" s="14">
        <v>31212.59</v>
      </c>
      <c r="D21" s="14">
        <v>33840.230000000003</v>
      </c>
      <c r="E21" s="14">
        <v>37070.25</v>
      </c>
    </row>
    <row r="22" spans="1:5" ht="13.75" customHeight="1" x14ac:dyDescent="0.2">
      <c r="A22" s="5" t="s">
        <v>30</v>
      </c>
      <c r="B22" s="11">
        <v>1</v>
      </c>
      <c r="C22" s="14">
        <v>23579.62</v>
      </c>
      <c r="D22" s="14">
        <v>34701.279999999999</v>
      </c>
      <c r="E22" s="14">
        <v>47255.15</v>
      </c>
    </row>
    <row r="23" spans="1:5" ht="13.75" customHeight="1" x14ac:dyDescent="0.2">
      <c r="A23" s="5" t="s">
        <v>105</v>
      </c>
      <c r="B23" s="11">
        <v>0.19</v>
      </c>
      <c r="C23" s="14">
        <v>29308.58</v>
      </c>
      <c r="D23" s="14">
        <v>31463.15</v>
      </c>
      <c r="E23" s="14">
        <v>35019.230000000003</v>
      </c>
    </row>
    <row r="24" spans="1:5" ht="13.75" customHeight="1" x14ac:dyDescent="0.2">
      <c r="A24" s="5" t="s">
        <v>44</v>
      </c>
      <c r="B24" s="11">
        <v>0.5</v>
      </c>
      <c r="C24" s="14">
        <v>25171.79</v>
      </c>
      <c r="D24" s="14">
        <v>30452.799999999999</v>
      </c>
      <c r="E24" s="14">
        <v>37707.279999999999</v>
      </c>
    </row>
    <row r="25" spans="1:5" ht="13.75" customHeight="1" x14ac:dyDescent="0.2">
      <c r="A25" s="5" t="s">
        <v>108</v>
      </c>
      <c r="B25" s="11">
        <v>0.14000000000000001</v>
      </c>
      <c r="C25" s="14">
        <v>34120.160000000003</v>
      </c>
      <c r="D25" s="14">
        <v>36583.480000000003</v>
      </c>
      <c r="E25" s="14">
        <v>39046.800000000003</v>
      </c>
    </row>
    <row r="26" spans="1:5" ht="13.75" customHeight="1" x14ac:dyDescent="0.2">
      <c r="A26" s="5" t="s">
        <v>74</v>
      </c>
      <c r="B26" s="11">
        <v>0.2</v>
      </c>
      <c r="C26" s="14">
        <v>23621.360000000001</v>
      </c>
      <c r="D26" s="14">
        <v>26334.43</v>
      </c>
      <c r="E26" s="14">
        <v>28322.1</v>
      </c>
    </row>
    <row r="27" spans="1:5" ht="13.75" customHeight="1" x14ac:dyDescent="0.2">
      <c r="A27" s="5" t="s">
        <v>52</v>
      </c>
      <c r="B27" s="11">
        <v>0.39</v>
      </c>
      <c r="C27" s="14">
        <v>25011.3</v>
      </c>
      <c r="D27" s="14">
        <v>30864.63</v>
      </c>
      <c r="E27" s="14">
        <v>34885.25</v>
      </c>
    </row>
    <row r="28" spans="1:5" ht="13.75" customHeight="1" x14ac:dyDescent="0.2">
      <c r="A28" s="5" t="s">
        <v>102</v>
      </c>
      <c r="B28" s="11">
        <v>0.22</v>
      </c>
      <c r="C28" s="14">
        <v>23078.17</v>
      </c>
      <c r="D28" s="14">
        <v>26175.48</v>
      </c>
      <c r="E28" s="14">
        <v>28183.52</v>
      </c>
    </row>
    <row r="29" spans="1:5" ht="13.75" customHeight="1" x14ac:dyDescent="0.2">
      <c r="A29" s="5" t="s">
        <v>100</v>
      </c>
      <c r="B29" s="11">
        <v>0.25</v>
      </c>
      <c r="C29" s="14">
        <v>26408.55</v>
      </c>
      <c r="D29" s="14">
        <v>29626.14</v>
      </c>
      <c r="E29" s="14">
        <v>33072.730000000003</v>
      </c>
    </row>
    <row r="30" spans="1:5" ht="13.75" customHeight="1" x14ac:dyDescent="0.2">
      <c r="A30" s="5" t="s">
        <v>104</v>
      </c>
      <c r="B30" s="11">
        <v>0.2</v>
      </c>
      <c r="C30" s="14">
        <v>26924.05</v>
      </c>
      <c r="D30" s="14">
        <v>29638.84</v>
      </c>
      <c r="E30" s="14">
        <v>32353.63</v>
      </c>
    </row>
    <row r="31" spans="1:5" ht="13.75" customHeight="1" x14ac:dyDescent="0.2">
      <c r="A31" s="5" t="s">
        <v>113</v>
      </c>
      <c r="B31" s="11">
        <v>1.85</v>
      </c>
      <c r="C31" s="14">
        <v>18469.560000000001</v>
      </c>
      <c r="D31" s="14">
        <v>26899.919999999998</v>
      </c>
      <c r="E31" s="14">
        <v>52690.9</v>
      </c>
    </row>
    <row r="32" spans="1:5" ht="13.75" customHeight="1" x14ac:dyDescent="0.2">
      <c r="A32" s="5" t="s">
        <v>38</v>
      </c>
      <c r="B32" s="11">
        <v>0.89</v>
      </c>
      <c r="C32" s="14">
        <v>29337.41</v>
      </c>
      <c r="D32" s="14">
        <v>36195.64</v>
      </c>
      <c r="E32" s="14">
        <v>55417.95</v>
      </c>
    </row>
    <row r="33" spans="1:6" ht="13.75" customHeight="1" x14ac:dyDescent="0.2">
      <c r="A33" s="5" t="s">
        <v>3</v>
      </c>
      <c r="B33" s="11">
        <v>0.94</v>
      </c>
      <c r="C33" s="14">
        <v>19456.97</v>
      </c>
      <c r="D33" s="14">
        <v>30326.74</v>
      </c>
      <c r="E33" s="14">
        <v>37840.51</v>
      </c>
    </row>
    <row r="34" spans="1:6" ht="13.75" customHeight="1" x14ac:dyDescent="0.2">
      <c r="A34" s="5" t="s">
        <v>59</v>
      </c>
      <c r="B34" s="11">
        <v>1.4</v>
      </c>
      <c r="C34" s="14">
        <v>20401.37</v>
      </c>
      <c r="D34" s="14">
        <v>31166.1</v>
      </c>
      <c r="E34" s="14">
        <v>48960.9</v>
      </c>
    </row>
    <row r="35" spans="1:6" ht="13.75" customHeight="1" x14ac:dyDescent="0.2">
      <c r="A35" s="5" t="s">
        <v>9</v>
      </c>
      <c r="B35" s="11">
        <v>0.2</v>
      </c>
      <c r="C35" s="14">
        <v>29148.11</v>
      </c>
      <c r="D35" s="14">
        <v>32913.03</v>
      </c>
      <c r="E35" s="14">
        <v>35102.199999999997</v>
      </c>
    </row>
    <row r="36" spans="1:6" ht="13.75" customHeight="1" x14ac:dyDescent="0.2">
      <c r="A36" s="5" t="s">
        <v>109</v>
      </c>
      <c r="B36" s="11">
        <v>0.08</v>
      </c>
      <c r="C36" s="14">
        <v>32991.64</v>
      </c>
      <c r="D36" s="14">
        <v>34329.43</v>
      </c>
      <c r="E36" s="14">
        <v>35667.21</v>
      </c>
    </row>
    <row r="37" spans="1:6" ht="13.75" customHeight="1" x14ac:dyDescent="0.2">
      <c r="A37" s="5" t="s">
        <v>95</v>
      </c>
      <c r="B37" s="11">
        <v>0.51</v>
      </c>
      <c r="C37" s="14">
        <v>29597.64</v>
      </c>
      <c r="D37" s="14">
        <v>38191.839999999997</v>
      </c>
      <c r="E37" s="14">
        <v>44761.88</v>
      </c>
    </row>
    <row r="38" spans="1:6" ht="13.75" customHeight="1" x14ac:dyDescent="0.2">
      <c r="A38" s="5" t="s">
        <v>34</v>
      </c>
      <c r="B38" s="11">
        <v>0.67</v>
      </c>
      <c r="C38" s="14">
        <v>27771.17</v>
      </c>
      <c r="D38" s="14">
        <v>34929.31</v>
      </c>
      <c r="E38" s="14">
        <v>46248.25</v>
      </c>
    </row>
    <row r="39" spans="1:6" ht="13.75" customHeight="1" x14ac:dyDescent="0.2">
      <c r="A39" s="5" t="s">
        <v>23</v>
      </c>
      <c r="B39" s="11">
        <v>0.34</v>
      </c>
      <c r="C39" s="14">
        <v>23688.85</v>
      </c>
      <c r="D39" s="14">
        <v>26501.68</v>
      </c>
      <c r="E39" s="14">
        <v>31800.13</v>
      </c>
    </row>
    <row r="40" spans="1:6" ht="13.75" customHeight="1" x14ac:dyDescent="0.2">
      <c r="A40" s="6" t="s">
        <v>7</v>
      </c>
      <c r="B40" s="11">
        <v>0.27</v>
      </c>
      <c r="C40" s="14">
        <v>29393.57</v>
      </c>
      <c r="D40" s="14">
        <v>32626.11</v>
      </c>
      <c r="E40" s="14">
        <v>37306.800000000003</v>
      </c>
      <c r="F40" s="7"/>
    </row>
    <row r="41" spans="1:6" ht="13.75" customHeight="1" x14ac:dyDescent="0.2">
      <c r="A41" s="6" t="s">
        <v>94</v>
      </c>
      <c r="B41" s="11">
        <v>0.53</v>
      </c>
      <c r="C41" s="14">
        <v>23803.47</v>
      </c>
      <c r="D41" s="14">
        <v>30498.82</v>
      </c>
      <c r="E41" s="14">
        <v>36514.21</v>
      </c>
      <c r="F41" s="7"/>
    </row>
    <row r="42" spans="1:6" ht="13.75" customHeight="1" x14ac:dyDescent="0.2">
      <c r="A42" s="6" t="s">
        <v>107</v>
      </c>
      <c r="B42" s="11">
        <v>0.18</v>
      </c>
      <c r="C42" s="14">
        <v>25298.32</v>
      </c>
      <c r="D42" s="14">
        <v>27808.06</v>
      </c>
      <c r="E42" s="14">
        <v>29841.48</v>
      </c>
      <c r="F42" s="7"/>
    </row>
    <row r="43" spans="1:6" ht="13.75" customHeight="1" x14ac:dyDescent="0.2">
      <c r="A43" s="6" t="s">
        <v>101</v>
      </c>
      <c r="B43" s="11">
        <v>0.22</v>
      </c>
      <c r="C43" s="14">
        <v>56945.17</v>
      </c>
      <c r="D43" s="14">
        <v>61266.080000000002</v>
      </c>
      <c r="E43" s="14">
        <v>69654.039999999994</v>
      </c>
      <c r="F43" s="7"/>
    </row>
    <row r="44" spans="1:6" ht="13.75" customHeight="1" x14ac:dyDescent="0.2">
      <c r="A44" s="6" t="s">
        <v>42</v>
      </c>
      <c r="B44" s="11">
        <v>0.66</v>
      </c>
      <c r="C44" s="14">
        <v>25305.39</v>
      </c>
      <c r="D44" s="14">
        <v>33575.269999999997</v>
      </c>
      <c r="E44" s="14">
        <v>41887.25</v>
      </c>
      <c r="F44" s="7"/>
    </row>
    <row r="45" spans="1:6" ht="13.75" customHeight="1" x14ac:dyDescent="0.2">
      <c r="A45" s="6" t="s">
        <v>110</v>
      </c>
      <c r="B45" s="11">
        <v>0.08</v>
      </c>
      <c r="C45" s="14">
        <v>24948.080000000002</v>
      </c>
      <c r="D45" s="14">
        <v>25759.29</v>
      </c>
      <c r="E45" s="14">
        <v>26865</v>
      </c>
      <c r="F45" s="7"/>
    </row>
    <row r="46" spans="1:6" ht="13.75" customHeight="1" x14ac:dyDescent="0.2">
      <c r="A46" s="6" t="s">
        <v>33</v>
      </c>
      <c r="B46" s="11">
        <v>0.84</v>
      </c>
      <c r="C46" s="14">
        <v>20689.939999999999</v>
      </c>
      <c r="D46" s="14">
        <v>27307.64</v>
      </c>
      <c r="E46" s="14">
        <v>38155.49</v>
      </c>
      <c r="F46" s="7"/>
    </row>
    <row r="47" spans="1:6" x14ac:dyDescent="0.2">
      <c r="A47" s="6" t="s">
        <v>41</v>
      </c>
      <c r="B47" s="11">
        <v>0.2</v>
      </c>
      <c r="C47" s="14">
        <v>26071.91</v>
      </c>
      <c r="D47" s="14">
        <v>28777.51</v>
      </c>
      <c r="E47" s="14">
        <v>31317.51</v>
      </c>
      <c r="F47" s="7"/>
    </row>
    <row r="48" spans="1:6" x14ac:dyDescent="0.2">
      <c r="A48" s="6" t="s">
        <v>57</v>
      </c>
      <c r="B48" s="11">
        <v>1.08</v>
      </c>
      <c r="C48" s="14">
        <v>22103.39</v>
      </c>
      <c r="D48" s="14">
        <v>30076.77</v>
      </c>
      <c r="E48" s="14">
        <v>45895.35</v>
      </c>
      <c r="F48" s="7"/>
    </row>
    <row r="49" spans="1:6" x14ac:dyDescent="0.2">
      <c r="A49" s="6" t="s">
        <v>24</v>
      </c>
      <c r="B49" s="11">
        <v>1.63</v>
      </c>
      <c r="C49" s="14">
        <v>17659.36</v>
      </c>
      <c r="D49" s="14">
        <v>30564.67</v>
      </c>
      <c r="E49" s="14">
        <v>46460.93</v>
      </c>
      <c r="F49" s="7"/>
    </row>
    <row r="50" spans="1:6" x14ac:dyDescent="0.2">
      <c r="A50" s="6" t="s">
        <v>78</v>
      </c>
      <c r="B50" s="11">
        <v>0.4</v>
      </c>
      <c r="C50" s="14">
        <v>19307.04</v>
      </c>
      <c r="D50" s="14">
        <v>23751.03</v>
      </c>
      <c r="E50" s="14">
        <v>26973.11</v>
      </c>
      <c r="F50" s="7"/>
    </row>
    <row r="51" spans="1:6" x14ac:dyDescent="0.2">
      <c r="A51" s="6" t="s">
        <v>61</v>
      </c>
      <c r="B51" s="11">
        <v>0.24</v>
      </c>
      <c r="C51" s="14">
        <v>26613.78</v>
      </c>
      <c r="D51" s="14">
        <v>29858.84</v>
      </c>
      <c r="E51" s="14">
        <v>33017.56</v>
      </c>
      <c r="F51" s="7"/>
    </row>
    <row r="52" spans="1:6" x14ac:dyDescent="0.2">
      <c r="A52" s="6" t="s">
        <v>88</v>
      </c>
      <c r="B52" s="11">
        <v>1.1399999999999999</v>
      </c>
      <c r="C52" s="14">
        <v>27255.51</v>
      </c>
      <c r="D52" s="14">
        <v>40169.56</v>
      </c>
      <c r="E52" s="14">
        <v>58418</v>
      </c>
      <c r="F52" s="7"/>
    </row>
    <row r="53" spans="1:6" x14ac:dyDescent="0.2">
      <c r="A53" s="6" t="s">
        <v>99</v>
      </c>
      <c r="B53" s="11">
        <v>0.3</v>
      </c>
      <c r="C53" s="14">
        <v>24939.41</v>
      </c>
      <c r="D53" s="14">
        <v>29006.45</v>
      </c>
      <c r="E53" s="14">
        <v>32312.7</v>
      </c>
      <c r="F53" s="7"/>
    </row>
    <row r="54" spans="1:6" x14ac:dyDescent="0.2">
      <c r="A54" s="6" t="s">
        <v>28</v>
      </c>
      <c r="B54" s="11">
        <v>0.77</v>
      </c>
      <c r="C54" s="14">
        <v>27752.78</v>
      </c>
      <c r="D54" s="14">
        <v>37859.089999999997</v>
      </c>
      <c r="E54" s="14">
        <v>49138.48</v>
      </c>
      <c r="F54" s="7"/>
    </row>
    <row r="55" spans="1:6" x14ac:dyDescent="0.2">
      <c r="A55" s="6" t="s">
        <v>89</v>
      </c>
      <c r="B55" s="11">
        <v>1.1100000000000001</v>
      </c>
      <c r="C55" s="14">
        <v>21581.53</v>
      </c>
      <c r="D55" s="14">
        <v>37308.94</v>
      </c>
      <c r="E55" s="14">
        <v>45640.43</v>
      </c>
      <c r="F55" s="7"/>
    </row>
    <row r="56" spans="1:6" x14ac:dyDescent="0.2">
      <c r="A56" s="6" t="s">
        <v>86</v>
      </c>
      <c r="B56" s="11">
        <v>2.67</v>
      </c>
      <c r="C56" s="14">
        <v>16772.02</v>
      </c>
      <c r="D56" s="14">
        <v>39622.959999999999</v>
      </c>
      <c r="E56" s="14">
        <v>61584.86</v>
      </c>
      <c r="F56" s="7"/>
    </row>
    <row r="57" spans="1:6" x14ac:dyDescent="0.2">
      <c r="A57" s="6" t="s">
        <v>87</v>
      </c>
      <c r="B57" s="11">
        <v>1.45</v>
      </c>
      <c r="C57" s="14">
        <v>17413.32</v>
      </c>
      <c r="D57" s="14">
        <v>33724.42</v>
      </c>
      <c r="E57" s="14">
        <v>42704.18</v>
      </c>
      <c r="F57" s="7"/>
    </row>
    <row r="58" spans="1:6" x14ac:dyDescent="0.2">
      <c r="A58" s="6" t="s">
        <v>80</v>
      </c>
      <c r="B58" s="11">
        <v>0.37</v>
      </c>
      <c r="C58" s="14">
        <v>31152.52</v>
      </c>
      <c r="D58" s="14">
        <v>36762.03</v>
      </c>
      <c r="E58" s="14">
        <v>42586.06</v>
      </c>
      <c r="F58" s="7"/>
    </row>
    <row r="59" spans="1:6" x14ac:dyDescent="0.2">
      <c r="A59" s="6" t="s">
        <v>6</v>
      </c>
      <c r="B59" s="11">
        <v>1.49</v>
      </c>
      <c r="C59" s="14">
        <v>15372.94</v>
      </c>
      <c r="D59" s="14">
        <v>29617.34</v>
      </c>
      <c r="E59" s="14">
        <v>38206.629999999997</v>
      </c>
      <c r="F59" s="7"/>
    </row>
    <row r="60" spans="1:6" x14ac:dyDescent="0.2">
      <c r="A60" s="6" t="s">
        <v>93</v>
      </c>
      <c r="B60" s="11">
        <v>0.66</v>
      </c>
      <c r="C60" s="14">
        <v>25296.5</v>
      </c>
      <c r="D60" s="14">
        <v>33888.06</v>
      </c>
      <c r="E60" s="14">
        <v>42037.4</v>
      </c>
      <c r="F60" s="7"/>
    </row>
    <row r="61" spans="1:6" x14ac:dyDescent="0.2">
      <c r="A61" s="6" t="s">
        <v>67</v>
      </c>
      <c r="B61" s="11">
        <v>0.69</v>
      </c>
      <c r="C61" s="14">
        <v>26059.53</v>
      </c>
      <c r="D61" s="14">
        <v>33512.199999999997</v>
      </c>
      <c r="E61" s="14">
        <v>44063.62</v>
      </c>
      <c r="F61" s="7"/>
    </row>
    <row r="62" spans="1:6" x14ac:dyDescent="0.2">
      <c r="A62" s="6" t="s">
        <v>40</v>
      </c>
      <c r="B62" s="11">
        <v>1.73</v>
      </c>
      <c r="C62" s="14">
        <v>22570.21</v>
      </c>
      <c r="D62" s="14">
        <v>33949.629999999997</v>
      </c>
      <c r="E62" s="14">
        <v>61609.86</v>
      </c>
      <c r="F62" s="7"/>
    </row>
    <row r="63" spans="1:6" x14ac:dyDescent="0.2">
      <c r="A63" s="6" t="s">
        <v>91</v>
      </c>
      <c r="B63" s="11">
        <v>0.94</v>
      </c>
      <c r="C63" s="14">
        <v>25325.17</v>
      </c>
      <c r="D63" s="14">
        <v>35954.629999999997</v>
      </c>
      <c r="E63" s="14">
        <v>49045.86</v>
      </c>
      <c r="F63" s="7"/>
    </row>
    <row r="64" spans="1:6" x14ac:dyDescent="0.2">
      <c r="A64" s="6" t="s">
        <v>97</v>
      </c>
      <c r="B64" s="11">
        <v>0.36</v>
      </c>
      <c r="C64" s="14">
        <v>32828.18</v>
      </c>
      <c r="D64" s="14">
        <v>37638.239999999998</v>
      </c>
      <c r="E64" s="14">
        <v>44503.74</v>
      </c>
      <c r="F64" s="7"/>
    </row>
    <row r="65" spans="1:6" x14ac:dyDescent="0.2">
      <c r="A65" s="6" t="s">
        <v>103</v>
      </c>
      <c r="B65" s="11">
        <v>0.22</v>
      </c>
      <c r="C65" s="14">
        <v>47570.34</v>
      </c>
      <c r="D65" s="14">
        <v>52541.279999999999</v>
      </c>
      <c r="E65" s="14">
        <v>58036.24</v>
      </c>
      <c r="F65" s="7"/>
    </row>
  </sheetData>
  <autoFilter ref="A1:E1" xr:uid="{00000000-0009-0000-0000-000002000000}">
    <sortState ref="A2:E65">
      <sortCondition ref="A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65"/>
  <sheetViews>
    <sheetView zoomScale="125" zoomScaleNormal="125" workbookViewId="0">
      <selection activeCell="H18" sqref="H18"/>
    </sheetView>
  </sheetViews>
  <sheetFormatPr baseColWidth="10" defaultColWidth="8.6640625" defaultRowHeight="15" x14ac:dyDescent="0.2"/>
  <cols>
    <col min="1" max="1" width="28.83203125" style="7" customWidth="1"/>
    <col min="2" max="2" width="14.5" style="7" customWidth="1"/>
    <col min="3" max="3" width="14.33203125" style="7" customWidth="1"/>
    <col min="4" max="5" width="14.5" style="7" customWidth="1"/>
    <col min="11" max="16384" width="8.6640625" style="7"/>
  </cols>
  <sheetData>
    <row r="1" spans="1:5" ht="13.75" customHeight="1" x14ac:dyDescent="0.2">
      <c r="A1" s="2" t="s">
        <v>18</v>
      </c>
      <c r="B1" s="2" t="s">
        <v>19</v>
      </c>
      <c r="C1" s="2" t="s">
        <v>20</v>
      </c>
      <c r="D1" s="2" t="s">
        <v>22</v>
      </c>
      <c r="E1" s="2" t="s">
        <v>21</v>
      </c>
    </row>
    <row r="2" spans="1:5" ht="13.75" customHeight="1" x14ac:dyDescent="0.2">
      <c r="A2" s="12" t="s">
        <v>11</v>
      </c>
      <c r="B2" s="11">
        <v>0.93</v>
      </c>
      <c r="C2" s="14">
        <v>11327.43</v>
      </c>
      <c r="D2" s="14">
        <v>17515.16</v>
      </c>
      <c r="E2" s="14">
        <v>21817.01</v>
      </c>
    </row>
    <row r="3" spans="1:5" ht="13.75" customHeight="1" x14ac:dyDescent="0.2">
      <c r="A3" s="8" t="s">
        <v>92</v>
      </c>
      <c r="B3" s="11">
        <v>0.66</v>
      </c>
      <c r="C3" s="14">
        <v>11943.22</v>
      </c>
      <c r="D3" s="9">
        <v>16398.95</v>
      </c>
      <c r="E3" s="14">
        <v>19864.3</v>
      </c>
    </row>
    <row r="4" spans="1:5" ht="13.75" customHeight="1" x14ac:dyDescent="0.2">
      <c r="A4" s="8" t="s">
        <v>96</v>
      </c>
      <c r="B4" s="11">
        <v>0.66</v>
      </c>
      <c r="C4" s="14">
        <v>39063.410000000003</v>
      </c>
      <c r="D4" s="14">
        <v>49555.69</v>
      </c>
      <c r="E4" s="14">
        <v>64695.89</v>
      </c>
    </row>
    <row r="5" spans="1:5" ht="13.75" customHeight="1" x14ac:dyDescent="0.2">
      <c r="A5" s="8" t="s">
        <v>31</v>
      </c>
      <c r="B5" s="11">
        <v>1.4</v>
      </c>
      <c r="C5" s="14">
        <v>18605.22</v>
      </c>
      <c r="D5" s="14">
        <v>29767.96</v>
      </c>
      <c r="E5" s="14">
        <v>44682.71</v>
      </c>
    </row>
    <row r="6" spans="1:5" ht="13.75" customHeight="1" x14ac:dyDescent="0.2">
      <c r="A6" s="8" t="s">
        <v>72</v>
      </c>
      <c r="B6" s="11">
        <v>0.2</v>
      </c>
      <c r="C6" s="14">
        <v>21945.26</v>
      </c>
      <c r="D6" s="14">
        <v>24547.35</v>
      </c>
      <c r="E6" s="14">
        <v>26332.74</v>
      </c>
    </row>
    <row r="7" spans="1:5" ht="13.75" customHeight="1" x14ac:dyDescent="0.2">
      <c r="A7" s="8" t="s">
        <v>106</v>
      </c>
      <c r="B7" s="11">
        <v>0.61</v>
      </c>
      <c r="C7" s="14">
        <v>16958.13</v>
      </c>
      <c r="D7" s="14">
        <v>23424.55</v>
      </c>
      <c r="E7" s="14">
        <v>27364.9</v>
      </c>
    </row>
    <row r="8" spans="1:5" ht="13.75" customHeight="1" x14ac:dyDescent="0.2">
      <c r="A8" s="8" t="s">
        <v>66</v>
      </c>
      <c r="B8" s="11">
        <v>0.08</v>
      </c>
      <c r="C8" s="14">
        <v>18531.09</v>
      </c>
      <c r="D8" s="9">
        <v>19250.98</v>
      </c>
      <c r="E8" s="14">
        <v>19970.88</v>
      </c>
    </row>
    <row r="9" spans="1:5" ht="13.75" customHeight="1" x14ac:dyDescent="0.2">
      <c r="A9" s="8" t="s">
        <v>0</v>
      </c>
      <c r="B9" s="11">
        <v>1.69</v>
      </c>
      <c r="C9" s="14">
        <v>17260.37</v>
      </c>
      <c r="D9" s="14">
        <v>26434.66</v>
      </c>
      <c r="E9" s="14">
        <v>46447.62</v>
      </c>
    </row>
    <row r="10" spans="1:5" ht="13.75" customHeight="1" x14ac:dyDescent="0.2">
      <c r="A10" s="8" t="s">
        <v>90</v>
      </c>
      <c r="B10" s="11">
        <v>0.46</v>
      </c>
      <c r="C10" s="14">
        <v>19607.59</v>
      </c>
      <c r="D10" s="14">
        <v>25154.6</v>
      </c>
      <c r="E10" s="14">
        <v>28657.7</v>
      </c>
    </row>
    <row r="11" spans="1:5" ht="13.75" customHeight="1" x14ac:dyDescent="0.2">
      <c r="A11" s="8" t="s">
        <v>65</v>
      </c>
      <c r="B11" s="11">
        <v>0.23</v>
      </c>
      <c r="C11" s="14">
        <v>19214.48</v>
      </c>
      <c r="D11" s="14">
        <v>21381.58</v>
      </c>
      <c r="E11" s="14">
        <v>23718.55</v>
      </c>
    </row>
    <row r="12" spans="1:5" ht="13.75" customHeight="1" x14ac:dyDescent="0.2">
      <c r="A12" s="8" t="s">
        <v>4</v>
      </c>
      <c r="B12" s="11">
        <v>1</v>
      </c>
      <c r="C12" s="14">
        <v>23696.63</v>
      </c>
      <c r="D12" s="14">
        <v>34235.97</v>
      </c>
      <c r="E12" s="14">
        <v>47386.69</v>
      </c>
    </row>
    <row r="13" spans="1:5" ht="13.75" customHeight="1" x14ac:dyDescent="0.2">
      <c r="A13" s="8" t="s">
        <v>71</v>
      </c>
      <c r="B13" s="11">
        <v>0.48</v>
      </c>
      <c r="C13" s="14">
        <v>22861.38</v>
      </c>
      <c r="D13" s="14">
        <v>30390.38</v>
      </c>
      <c r="E13" s="14">
        <v>33848.120000000003</v>
      </c>
    </row>
    <row r="14" spans="1:5" ht="13.75" customHeight="1" x14ac:dyDescent="0.2">
      <c r="A14" s="8" t="s">
        <v>112</v>
      </c>
      <c r="B14" s="11">
        <v>0.16</v>
      </c>
      <c r="C14" s="14">
        <v>50212.6</v>
      </c>
      <c r="D14" s="14">
        <v>55412.639999999999</v>
      </c>
      <c r="E14" s="14">
        <v>58188.66</v>
      </c>
    </row>
    <row r="15" spans="1:5" ht="13.75" customHeight="1" x14ac:dyDescent="0.2">
      <c r="A15" s="8" t="s">
        <v>13</v>
      </c>
      <c r="B15" s="11">
        <v>0.02</v>
      </c>
      <c r="C15" s="14">
        <v>32031.93</v>
      </c>
      <c r="D15" s="14">
        <v>32385.599999999999</v>
      </c>
      <c r="E15" s="14">
        <v>32579.84</v>
      </c>
    </row>
    <row r="16" spans="1:5" ht="13.75" customHeight="1" x14ac:dyDescent="0.2">
      <c r="A16" s="8" t="s">
        <v>82</v>
      </c>
      <c r="B16" s="11">
        <v>1.04</v>
      </c>
      <c r="C16" s="14">
        <v>22495.06</v>
      </c>
      <c r="D16" s="14">
        <v>31294.74</v>
      </c>
      <c r="E16" s="14">
        <v>45779.49</v>
      </c>
    </row>
    <row r="17" spans="1:5" ht="13.75" customHeight="1" x14ac:dyDescent="0.2">
      <c r="A17" s="8" t="s">
        <v>98</v>
      </c>
      <c r="B17" s="11">
        <v>0.23</v>
      </c>
      <c r="C17" s="14">
        <v>25790.87</v>
      </c>
      <c r="D17" s="14">
        <v>28872.39</v>
      </c>
      <c r="E17" s="14">
        <v>31644.16</v>
      </c>
    </row>
    <row r="18" spans="1:5" ht="13.75" customHeight="1" x14ac:dyDescent="0.2">
      <c r="A18" s="8" t="s">
        <v>75</v>
      </c>
      <c r="B18" s="11">
        <v>0.56000000000000005</v>
      </c>
      <c r="C18" s="14">
        <v>23371.43</v>
      </c>
      <c r="D18" s="14">
        <v>30222.81</v>
      </c>
      <c r="E18" s="14">
        <v>36454.230000000003</v>
      </c>
    </row>
    <row r="19" spans="1:5" ht="13.75" customHeight="1" x14ac:dyDescent="0.2">
      <c r="A19" s="13" t="s">
        <v>81</v>
      </c>
      <c r="B19" s="11">
        <v>0.89</v>
      </c>
      <c r="C19" s="14">
        <v>19781.39</v>
      </c>
      <c r="D19" s="14">
        <v>27447.72</v>
      </c>
      <c r="E19" s="14">
        <v>37449.03</v>
      </c>
    </row>
    <row r="20" spans="1:5" ht="13.75" customHeight="1" x14ac:dyDescent="0.2">
      <c r="A20" s="12" t="s">
        <v>111</v>
      </c>
      <c r="B20" s="11">
        <v>0.02</v>
      </c>
      <c r="C20" s="14">
        <v>29890.28</v>
      </c>
      <c r="D20" s="14">
        <v>30200.32</v>
      </c>
      <c r="E20" s="14">
        <v>30510.37</v>
      </c>
    </row>
    <row r="21" spans="1:5" ht="13.75" customHeight="1" x14ac:dyDescent="0.2">
      <c r="A21" s="12" t="s">
        <v>46</v>
      </c>
      <c r="B21" s="11">
        <v>0.34</v>
      </c>
      <c r="C21" s="14">
        <v>26802.23</v>
      </c>
      <c r="D21" s="14">
        <v>30652.34</v>
      </c>
      <c r="E21" s="14">
        <v>35993.269999999997</v>
      </c>
    </row>
    <row r="22" spans="1:5" ht="13.75" customHeight="1" x14ac:dyDescent="0.2">
      <c r="A22" s="12" t="s">
        <v>30</v>
      </c>
      <c r="B22" s="11">
        <v>0.89</v>
      </c>
      <c r="C22" s="14">
        <v>25104.07</v>
      </c>
      <c r="D22" s="14">
        <v>32845.46</v>
      </c>
      <c r="E22" s="14">
        <v>47460.36</v>
      </c>
    </row>
    <row r="23" spans="1:5" ht="13.75" customHeight="1" x14ac:dyDescent="0.2">
      <c r="A23" s="12" t="s">
        <v>105</v>
      </c>
      <c r="B23" s="11">
        <v>0.08</v>
      </c>
      <c r="C23" s="14">
        <v>29256.67</v>
      </c>
      <c r="D23" s="14">
        <v>30438.55</v>
      </c>
      <c r="E23" s="14">
        <v>31620.42</v>
      </c>
    </row>
    <row r="24" spans="1:5" ht="13.75" customHeight="1" x14ac:dyDescent="0.2">
      <c r="A24" s="12" t="s">
        <v>44</v>
      </c>
      <c r="B24" s="11">
        <v>0.46</v>
      </c>
      <c r="C24" s="14">
        <v>22961.29</v>
      </c>
      <c r="D24" s="14">
        <v>28128.45</v>
      </c>
      <c r="E24" s="14">
        <v>33558.15</v>
      </c>
    </row>
    <row r="25" spans="1:5" ht="13.75" customHeight="1" x14ac:dyDescent="0.2">
      <c r="A25" s="12" t="s">
        <v>108</v>
      </c>
      <c r="B25" s="11">
        <v>0.14000000000000001</v>
      </c>
      <c r="C25" s="14">
        <v>31701.37</v>
      </c>
      <c r="D25" s="14">
        <v>33949.339999999997</v>
      </c>
      <c r="E25" s="14">
        <v>36197.300000000003</v>
      </c>
    </row>
    <row r="26" spans="1:5" ht="13.75" customHeight="1" x14ac:dyDescent="0.2">
      <c r="A26" s="12" t="s">
        <v>74</v>
      </c>
      <c r="B26" s="11">
        <v>0.19</v>
      </c>
      <c r="C26" s="14">
        <v>21315.200000000001</v>
      </c>
      <c r="D26" s="14">
        <v>23701.27</v>
      </c>
      <c r="E26" s="14">
        <v>25420.86</v>
      </c>
    </row>
    <row r="27" spans="1:5" ht="13.75" customHeight="1" x14ac:dyDescent="0.2">
      <c r="A27" s="12" t="s">
        <v>52</v>
      </c>
      <c r="B27" s="11">
        <v>0.4</v>
      </c>
      <c r="C27" s="14">
        <v>23556.43</v>
      </c>
      <c r="D27" s="14">
        <v>29588.26</v>
      </c>
      <c r="E27" s="14">
        <v>33034.36</v>
      </c>
    </row>
    <row r="28" spans="1:5" ht="13.75" customHeight="1" x14ac:dyDescent="0.2">
      <c r="A28" s="12" t="s">
        <v>102</v>
      </c>
      <c r="B28" s="11">
        <v>0.15</v>
      </c>
      <c r="C28" s="14">
        <v>21860.06</v>
      </c>
      <c r="D28" s="14">
        <v>23366.93</v>
      </c>
      <c r="E28" s="14">
        <v>25089.21</v>
      </c>
    </row>
    <row r="29" spans="1:5" ht="13.75" customHeight="1" x14ac:dyDescent="0.2">
      <c r="A29" s="12" t="s">
        <v>100</v>
      </c>
      <c r="B29" s="11">
        <v>7.0000000000000007E-2</v>
      </c>
      <c r="C29" s="14">
        <v>26363.17</v>
      </c>
      <c r="D29" s="14">
        <v>27250.67</v>
      </c>
      <c r="E29" s="14">
        <v>28138.17</v>
      </c>
    </row>
    <row r="30" spans="1:5" ht="13.75" customHeight="1" x14ac:dyDescent="0.2">
      <c r="A30" s="12" t="s">
        <v>104</v>
      </c>
      <c r="B30" s="11">
        <v>0.28000000000000003</v>
      </c>
      <c r="C30" s="14">
        <v>26223.66</v>
      </c>
      <c r="D30" s="14">
        <v>29933.11</v>
      </c>
      <c r="E30" s="14">
        <v>33642.550000000003</v>
      </c>
    </row>
    <row r="31" spans="1:5" ht="13.75" customHeight="1" x14ac:dyDescent="0.2">
      <c r="A31" s="12" t="s">
        <v>113</v>
      </c>
      <c r="B31" s="11">
        <v>3.13</v>
      </c>
      <c r="C31" s="14">
        <v>17910.25</v>
      </c>
      <c r="D31" s="14">
        <v>26591.55</v>
      </c>
      <c r="E31" s="14">
        <v>73987.05</v>
      </c>
    </row>
    <row r="32" spans="1:5" ht="13.75" customHeight="1" x14ac:dyDescent="0.2">
      <c r="A32" s="12" t="s">
        <v>38</v>
      </c>
      <c r="B32" s="11">
        <v>0.6</v>
      </c>
      <c r="C32" s="14">
        <v>28655.48</v>
      </c>
      <c r="D32" s="14">
        <v>35381.26</v>
      </c>
      <c r="E32" s="14">
        <v>45918.99</v>
      </c>
    </row>
    <row r="33" spans="1:5" ht="13.75" customHeight="1" x14ac:dyDescent="0.2">
      <c r="A33" s="12" t="s">
        <v>3</v>
      </c>
      <c r="B33" s="11">
        <v>1.1100000000000001</v>
      </c>
      <c r="C33" s="14">
        <v>18294.490000000002</v>
      </c>
      <c r="D33" s="14">
        <v>28651.99</v>
      </c>
      <c r="E33" s="14">
        <v>38640.43</v>
      </c>
    </row>
    <row r="34" spans="1:5" ht="13.75" customHeight="1" x14ac:dyDescent="0.2">
      <c r="A34" s="12" t="s">
        <v>59</v>
      </c>
      <c r="B34" s="11">
        <v>1.35</v>
      </c>
      <c r="C34" s="14">
        <v>19246.57</v>
      </c>
      <c r="D34" s="14">
        <v>27905.71</v>
      </c>
      <c r="E34" s="14">
        <v>45150.46</v>
      </c>
    </row>
    <row r="35" spans="1:5" ht="13.75" customHeight="1" x14ac:dyDescent="0.2">
      <c r="A35" s="12" t="s">
        <v>9</v>
      </c>
      <c r="B35" s="11">
        <v>0.05</v>
      </c>
      <c r="C35" s="14">
        <v>32687.48</v>
      </c>
      <c r="D35" s="14">
        <v>33483.49</v>
      </c>
      <c r="E35" s="14">
        <v>34279.5</v>
      </c>
    </row>
    <row r="36" spans="1:5" ht="13.75" customHeight="1" x14ac:dyDescent="0.2">
      <c r="A36" s="12" t="s">
        <v>109</v>
      </c>
      <c r="B36" s="11">
        <v>0.04</v>
      </c>
      <c r="C36" s="14">
        <v>32123.09</v>
      </c>
      <c r="D36" s="14">
        <v>32688.57</v>
      </c>
      <c r="E36" s="14">
        <v>33254.04</v>
      </c>
    </row>
    <row r="37" spans="1:5" ht="13.75" customHeight="1" x14ac:dyDescent="0.2">
      <c r="A37" s="12" t="s">
        <v>95</v>
      </c>
      <c r="B37" s="11">
        <v>0.38</v>
      </c>
      <c r="C37" s="14">
        <v>26557.85</v>
      </c>
      <c r="D37" s="14">
        <v>31571.06</v>
      </c>
      <c r="E37" s="14">
        <v>36656.97</v>
      </c>
    </row>
    <row r="38" spans="1:5" ht="13.75" customHeight="1" x14ac:dyDescent="0.2">
      <c r="A38" s="12" t="s">
        <v>34</v>
      </c>
      <c r="B38" s="11">
        <v>1.24</v>
      </c>
      <c r="C38" s="14">
        <v>25187.46</v>
      </c>
      <c r="D38" s="14">
        <v>33821.19</v>
      </c>
      <c r="E38" s="14">
        <v>56460.35</v>
      </c>
    </row>
    <row r="39" spans="1:5" ht="13.75" customHeight="1" x14ac:dyDescent="0.2">
      <c r="A39" s="12" t="s">
        <v>23</v>
      </c>
      <c r="B39" s="11">
        <v>0.1</v>
      </c>
      <c r="C39" s="14">
        <v>22103.27</v>
      </c>
      <c r="D39" s="14">
        <v>23529.85</v>
      </c>
      <c r="E39" s="14">
        <v>24300.95</v>
      </c>
    </row>
    <row r="40" spans="1:5" ht="13.75" customHeight="1" x14ac:dyDescent="0.2">
      <c r="A40" s="12" t="s">
        <v>7</v>
      </c>
      <c r="B40" s="11">
        <v>0.3</v>
      </c>
      <c r="C40" s="14">
        <v>29452.720000000001</v>
      </c>
      <c r="D40" s="14">
        <v>32038.94</v>
      </c>
      <c r="E40" s="14">
        <v>38340.5</v>
      </c>
    </row>
    <row r="41" spans="1:5" ht="13.75" customHeight="1" x14ac:dyDescent="0.2">
      <c r="A41" s="12" t="s">
        <v>94</v>
      </c>
      <c r="B41" s="11">
        <v>0.16</v>
      </c>
      <c r="C41" s="14">
        <v>30637.83</v>
      </c>
      <c r="D41" s="14">
        <v>33163.660000000003</v>
      </c>
      <c r="E41" s="14">
        <v>35689.480000000003</v>
      </c>
    </row>
    <row r="42" spans="1:5" ht="13.75" customHeight="1" x14ac:dyDescent="0.2">
      <c r="A42" s="12" t="s">
        <v>107</v>
      </c>
      <c r="B42" s="11">
        <v>0.09</v>
      </c>
      <c r="C42" s="14">
        <v>28218.79</v>
      </c>
      <c r="D42" s="14">
        <v>29385.040000000001</v>
      </c>
      <c r="E42" s="14">
        <v>30694.83</v>
      </c>
    </row>
    <row r="43" spans="1:5" ht="13.75" customHeight="1" x14ac:dyDescent="0.2">
      <c r="A43" s="12" t="s">
        <v>101</v>
      </c>
      <c r="B43" s="11">
        <v>0.48</v>
      </c>
      <c r="C43" s="14">
        <v>46889.74</v>
      </c>
      <c r="D43" s="14">
        <v>59447.86</v>
      </c>
      <c r="E43" s="14">
        <v>69235.92</v>
      </c>
    </row>
    <row r="44" spans="1:5" ht="13.75" customHeight="1" x14ac:dyDescent="0.2">
      <c r="A44" s="12" t="s">
        <v>42</v>
      </c>
      <c r="B44" s="11">
        <v>0.78</v>
      </c>
      <c r="C44" s="14">
        <v>24207.5</v>
      </c>
      <c r="D44" s="14">
        <v>33205.440000000002</v>
      </c>
      <c r="E44" s="14">
        <v>43030.95</v>
      </c>
    </row>
    <row r="45" spans="1:5" ht="13.75" customHeight="1" x14ac:dyDescent="0.2">
      <c r="A45" s="12" t="s">
        <v>110</v>
      </c>
      <c r="B45" s="11">
        <v>0.02</v>
      </c>
      <c r="C45" s="14">
        <v>23798.54</v>
      </c>
      <c r="D45" s="14">
        <v>24091.919999999998</v>
      </c>
      <c r="E45" s="14">
        <v>24385.29</v>
      </c>
    </row>
    <row r="46" spans="1:5" ht="13.75" customHeight="1" x14ac:dyDescent="0.2">
      <c r="A46" s="12" t="s">
        <v>33</v>
      </c>
      <c r="B46" s="11">
        <v>0.53</v>
      </c>
      <c r="C46" s="14">
        <v>22167.97</v>
      </c>
      <c r="D46" s="14">
        <v>27088.58</v>
      </c>
      <c r="E46" s="14">
        <v>33937.25</v>
      </c>
    </row>
    <row r="47" spans="1:5" x14ac:dyDescent="0.2">
      <c r="A47" s="12" t="s">
        <v>41</v>
      </c>
      <c r="B47" s="11">
        <v>0.54</v>
      </c>
      <c r="C47" s="14">
        <v>24305.22</v>
      </c>
      <c r="D47" s="14">
        <v>27422.69</v>
      </c>
      <c r="E47" s="14">
        <v>37501.550000000003</v>
      </c>
    </row>
    <row r="48" spans="1:5" x14ac:dyDescent="0.2">
      <c r="A48" s="12" t="s">
        <v>57</v>
      </c>
      <c r="B48" s="11">
        <v>1</v>
      </c>
      <c r="C48" s="14">
        <v>20751.3</v>
      </c>
      <c r="D48" s="14">
        <v>30408.85</v>
      </c>
      <c r="E48" s="14">
        <v>41422.160000000003</v>
      </c>
    </row>
    <row r="49" spans="1:5" x14ac:dyDescent="0.2">
      <c r="A49" s="12" t="s">
        <v>24</v>
      </c>
      <c r="B49" s="11">
        <v>1.1200000000000001</v>
      </c>
      <c r="C49" s="14">
        <v>21490.6</v>
      </c>
      <c r="D49" s="14">
        <v>31066.57</v>
      </c>
      <c r="E49" s="14">
        <v>45559.94</v>
      </c>
    </row>
    <row r="50" spans="1:5" x14ac:dyDescent="0.2">
      <c r="A50" s="12" t="s">
        <v>78</v>
      </c>
      <c r="B50" s="11">
        <v>0.32</v>
      </c>
      <c r="C50" s="14">
        <v>19456.490000000002</v>
      </c>
      <c r="D50" s="14">
        <v>22134.59</v>
      </c>
      <c r="E50" s="14">
        <v>25696.54</v>
      </c>
    </row>
    <row r="51" spans="1:5" x14ac:dyDescent="0.2">
      <c r="A51" s="12" t="s">
        <v>61</v>
      </c>
      <c r="B51" s="11">
        <v>0.25</v>
      </c>
      <c r="C51" s="14">
        <v>26819.4</v>
      </c>
      <c r="D51" s="14">
        <v>29806.47</v>
      </c>
      <c r="E51" s="14">
        <v>33456.230000000003</v>
      </c>
    </row>
    <row r="52" spans="1:5" x14ac:dyDescent="0.2">
      <c r="A52" s="12" t="s">
        <v>88</v>
      </c>
      <c r="B52" s="11">
        <v>0.68</v>
      </c>
      <c r="C52" s="14">
        <v>27506.73</v>
      </c>
      <c r="D52" s="9">
        <v>36617.42</v>
      </c>
      <c r="E52" s="14">
        <v>46281.22</v>
      </c>
    </row>
    <row r="53" spans="1:5" x14ac:dyDescent="0.2">
      <c r="A53" s="12" t="s">
        <v>99</v>
      </c>
      <c r="B53" s="11">
        <v>0.43</v>
      </c>
      <c r="C53" s="14">
        <v>23979.11</v>
      </c>
      <c r="D53" s="14">
        <v>27248.560000000001</v>
      </c>
      <c r="E53" s="14">
        <v>34408.019999999997</v>
      </c>
    </row>
    <row r="54" spans="1:5" x14ac:dyDescent="0.2">
      <c r="A54" s="12" t="s">
        <v>28</v>
      </c>
      <c r="B54" s="11">
        <v>0.66</v>
      </c>
      <c r="C54" s="14">
        <v>26911.78</v>
      </c>
      <c r="D54" s="14">
        <v>35899.32</v>
      </c>
      <c r="E54" s="14">
        <v>44753.06</v>
      </c>
    </row>
    <row r="55" spans="1:5" x14ac:dyDescent="0.2">
      <c r="A55" s="12" t="s">
        <v>89</v>
      </c>
      <c r="B55" s="11">
        <v>0.83</v>
      </c>
      <c r="C55" s="14">
        <v>23579.53</v>
      </c>
      <c r="D55" s="14">
        <v>35633.96</v>
      </c>
      <c r="E55" s="14">
        <v>43135.18</v>
      </c>
    </row>
    <row r="56" spans="1:5" x14ac:dyDescent="0.2">
      <c r="A56" s="12" t="s">
        <v>86</v>
      </c>
      <c r="B56" s="11">
        <v>1.51</v>
      </c>
      <c r="C56" s="14">
        <v>25906.97</v>
      </c>
      <c r="D56" s="14">
        <v>39263.15</v>
      </c>
      <c r="E56" s="14">
        <v>64933.84</v>
      </c>
    </row>
    <row r="57" spans="1:5" x14ac:dyDescent="0.2">
      <c r="A57" s="12" t="s">
        <v>87</v>
      </c>
      <c r="B57" s="11">
        <v>1.48</v>
      </c>
      <c r="C57" s="14">
        <v>18124.55</v>
      </c>
      <c r="D57" s="14">
        <v>32139.31</v>
      </c>
      <c r="E57" s="14">
        <v>45022.09</v>
      </c>
    </row>
    <row r="58" spans="1:5" x14ac:dyDescent="0.2">
      <c r="A58" s="12" t="s">
        <v>80</v>
      </c>
      <c r="B58" s="11">
        <v>0.45</v>
      </c>
      <c r="C58" s="14">
        <v>28702.560000000001</v>
      </c>
      <c r="D58" s="14">
        <v>34400.61</v>
      </c>
      <c r="E58" s="14">
        <v>41716.300000000003</v>
      </c>
    </row>
    <row r="59" spans="1:5" x14ac:dyDescent="0.2">
      <c r="A59" s="12" t="s">
        <v>6</v>
      </c>
      <c r="B59" s="11">
        <v>0.26</v>
      </c>
      <c r="C59" s="14">
        <v>28090.39</v>
      </c>
      <c r="D59" s="14">
        <v>30865.14</v>
      </c>
      <c r="E59" s="14">
        <v>35354.57</v>
      </c>
    </row>
    <row r="60" spans="1:5" x14ac:dyDescent="0.2">
      <c r="A60" s="12" t="s">
        <v>93</v>
      </c>
      <c r="B60" s="11">
        <v>0.41</v>
      </c>
      <c r="C60" s="14">
        <v>22723.919999999998</v>
      </c>
      <c r="D60" s="14">
        <v>27380.15</v>
      </c>
      <c r="E60" s="14">
        <v>32036.38</v>
      </c>
    </row>
    <row r="61" spans="1:5" x14ac:dyDescent="0.2">
      <c r="A61" s="12" t="s">
        <v>67</v>
      </c>
      <c r="B61" s="11">
        <v>0.46</v>
      </c>
      <c r="C61" s="14">
        <v>28887.11</v>
      </c>
      <c r="D61" s="14">
        <v>32890.6</v>
      </c>
      <c r="E61" s="14">
        <v>42055.32</v>
      </c>
    </row>
    <row r="62" spans="1:5" x14ac:dyDescent="0.2">
      <c r="A62" s="12" t="s">
        <v>40</v>
      </c>
      <c r="B62" s="11">
        <v>0.98</v>
      </c>
      <c r="C62" s="14">
        <v>18509.91</v>
      </c>
      <c r="D62" s="14">
        <v>30469.9</v>
      </c>
      <c r="E62" s="14">
        <v>36634.379999999997</v>
      </c>
    </row>
    <row r="63" spans="1:5" x14ac:dyDescent="0.2">
      <c r="A63" s="12" t="s">
        <v>91</v>
      </c>
      <c r="B63" s="11">
        <v>1.01</v>
      </c>
      <c r="C63" s="14">
        <v>23030.99</v>
      </c>
      <c r="D63" s="14">
        <v>33776.230000000003</v>
      </c>
      <c r="E63" s="14">
        <v>46301.23</v>
      </c>
    </row>
    <row r="64" spans="1:5" x14ac:dyDescent="0.2">
      <c r="A64" s="12" t="s">
        <v>97</v>
      </c>
      <c r="B64" s="11">
        <v>0.3</v>
      </c>
      <c r="C64" s="14">
        <v>28389.43</v>
      </c>
      <c r="D64" s="14">
        <v>32783.49</v>
      </c>
      <c r="E64" s="14">
        <v>36959.89</v>
      </c>
    </row>
    <row r="65" spans="1:5" x14ac:dyDescent="0.2">
      <c r="A65" s="12" t="s">
        <v>103</v>
      </c>
      <c r="B65" s="11">
        <v>0.28000000000000003</v>
      </c>
      <c r="C65" s="14">
        <v>38569.879999999997</v>
      </c>
      <c r="D65" s="14">
        <v>44022.75</v>
      </c>
      <c r="E65" s="14">
        <v>49475.63</v>
      </c>
    </row>
  </sheetData>
  <autoFilter ref="A1:E1" xr:uid="{00000000-0009-0000-0000-000003000000}">
    <sortState ref="A2:E65">
      <sortCondition ref="A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8FCC7-DF20-3645-8493-C90E4A2D2431}">
  <dimension ref="A1:K65"/>
  <sheetViews>
    <sheetView tabSelected="1" zoomScale="125" zoomScaleNormal="125" workbookViewId="0">
      <selection activeCell="G7" sqref="G7"/>
    </sheetView>
  </sheetViews>
  <sheetFormatPr baseColWidth="10" defaultRowHeight="15" x14ac:dyDescent="0.2"/>
  <cols>
    <col min="1" max="1" width="38.5" style="10" customWidth="1"/>
    <col min="2" max="3" width="5.33203125" style="10" customWidth="1"/>
    <col min="4" max="4" width="14.33203125" style="10" customWidth="1"/>
    <col min="5" max="6" width="14.5" style="10" customWidth="1"/>
    <col min="7" max="7" width="14.33203125" style="10" customWidth="1"/>
    <col min="8" max="9" width="14.5" style="10" customWidth="1"/>
    <col min="10" max="10" width="22.5" customWidth="1"/>
  </cols>
  <sheetData>
    <row r="1" spans="1:11" x14ac:dyDescent="0.2">
      <c r="A1" s="2" t="s">
        <v>18</v>
      </c>
      <c r="B1" s="2"/>
      <c r="C1" s="2"/>
      <c r="D1" s="2" t="s">
        <v>706</v>
      </c>
      <c r="E1" s="2" t="s">
        <v>707</v>
      </c>
      <c r="F1" s="2" t="s">
        <v>708</v>
      </c>
      <c r="G1" s="2" t="s">
        <v>709</v>
      </c>
      <c r="H1" s="2" t="s">
        <v>710</v>
      </c>
      <c r="I1" s="2" t="s">
        <v>711</v>
      </c>
      <c r="J1" s="27" t="s">
        <v>712</v>
      </c>
    </row>
    <row r="2" spans="1:11" x14ac:dyDescent="0.2">
      <c r="A2" s="12" t="s">
        <v>11</v>
      </c>
      <c r="B2" s="8" t="s">
        <v>713</v>
      </c>
      <c r="C2" s="8"/>
      <c r="D2" s="14">
        <v>11327.43</v>
      </c>
      <c r="E2" s="14">
        <v>17515.16</v>
      </c>
      <c r="F2" s="14">
        <v>21817.01</v>
      </c>
      <c r="G2" s="14">
        <v>16445.47</v>
      </c>
      <c r="H2" s="14">
        <v>19133.13</v>
      </c>
      <c r="I2" s="14">
        <v>23541.4</v>
      </c>
      <c r="J2" s="41">
        <f>AVERAGE(E2,H2)</f>
        <v>18324.145</v>
      </c>
    </row>
    <row r="3" spans="1:11" x14ac:dyDescent="0.2">
      <c r="A3" s="8" t="s">
        <v>92</v>
      </c>
      <c r="B3" s="8" t="s">
        <v>713</v>
      </c>
      <c r="C3" s="8"/>
      <c r="D3" s="14">
        <v>11943.22</v>
      </c>
      <c r="E3" s="9">
        <v>16398.95</v>
      </c>
      <c r="F3" s="14">
        <v>19864.3</v>
      </c>
      <c r="G3" s="14">
        <v>11316.88</v>
      </c>
      <c r="H3" s="14">
        <v>16096.87</v>
      </c>
      <c r="I3" s="14">
        <v>20984.43</v>
      </c>
      <c r="J3" s="41">
        <f>AVERAGE(E3,H3)</f>
        <v>16247.91</v>
      </c>
      <c r="K3" s="41">
        <f>AVERAGE(J2:J3)</f>
        <v>17286.0275</v>
      </c>
    </row>
    <row r="4" spans="1:11" x14ac:dyDescent="0.2">
      <c r="A4" s="8" t="s">
        <v>96</v>
      </c>
      <c r="B4" s="8" t="s">
        <v>714</v>
      </c>
      <c r="C4" s="8"/>
      <c r="D4" s="14">
        <v>39063.410000000003</v>
      </c>
      <c r="E4" s="14">
        <v>49555.69</v>
      </c>
      <c r="F4" s="14">
        <v>64695.89</v>
      </c>
      <c r="G4" s="14">
        <v>44901.88</v>
      </c>
      <c r="H4" s="14">
        <v>54008.45</v>
      </c>
      <c r="I4" s="14">
        <v>63115.02</v>
      </c>
      <c r="J4" s="41">
        <f>AVERAGE(E4,H4)</f>
        <v>51782.07</v>
      </c>
      <c r="K4" s="41"/>
    </row>
    <row r="5" spans="1:11" x14ac:dyDescent="0.2">
      <c r="A5" s="8" t="s">
        <v>31</v>
      </c>
      <c r="B5" s="8" t="s">
        <v>715</v>
      </c>
      <c r="C5" s="8"/>
      <c r="D5" s="14">
        <v>18605.22</v>
      </c>
      <c r="E5" s="14">
        <v>29767.96</v>
      </c>
      <c r="F5" s="14">
        <v>44682.71</v>
      </c>
      <c r="G5" s="14">
        <v>19982.349999999999</v>
      </c>
      <c r="H5" s="14">
        <v>30270.73</v>
      </c>
      <c r="I5" s="14">
        <v>39059.300000000003</v>
      </c>
      <c r="J5" s="41">
        <f>AVERAGE(E5,H5)</f>
        <v>30019.345000000001</v>
      </c>
    </row>
    <row r="6" spans="1:11" x14ac:dyDescent="0.2">
      <c r="A6" s="8" t="s">
        <v>72</v>
      </c>
      <c r="B6" s="8" t="s">
        <v>715</v>
      </c>
      <c r="C6" s="8"/>
      <c r="D6" s="14">
        <v>21945.26</v>
      </c>
      <c r="E6" s="14">
        <v>24547.35</v>
      </c>
      <c r="F6" s="14">
        <v>26332.74</v>
      </c>
      <c r="G6" s="14">
        <v>23329.81</v>
      </c>
      <c r="H6" s="14">
        <v>24823.39</v>
      </c>
      <c r="I6" s="14">
        <v>26861.26</v>
      </c>
      <c r="J6" s="41">
        <f>AVERAGE(E6,H6)</f>
        <v>24685.37</v>
      </c>
      <c r="K6" s="41">
        <f>AVERAGE(J5:J6)</f>
        <v>27352.357499999998</v>
      </c>
    </row>
    <row r="7" spans="1:11" x14ac:dyDescent="0.2">
      <c r="A7" s="8" t="s">
        <v>106</v>
      </c>
      <c r="B7" s="8" t="s">
        <v>716</v>
      </c>
      <c r="C7" s="8"/>
      <c r="D7" s="14">
        <v>16958.13</v>
      </c>
      <c r="E7" s="14">
        <v>23424.55</v>
      </c>
      <c r="F7" s="14">
        <v>27364.9</v>
      </c>
      <c r="G7" s="14">
        <v>23365.93</v>
      </c>
      <c r="H7" s="14">
        <v>26129.040000000001</v>
      </c>
      <c r="I7" s="14">
        <v>27698.1</v>
      </c>
      <c r="J7" s="41">
        <f>AVERAGE(E7,H7)</f>
        <v>24776.794999999998</v>
      </c>
    </row>
    <row r="8" spans="1:11" x14ac:dyDescent="0.2">
      <c r="A8" s="8" t="s">
        <v>66</v>
      </c>
      <c r="B8" s="8" t="s">
        <v>717</v>
      </c>
      <c r="C8" s="8"/>
      <c r="D8" s="14">
        <v>18531.09</v>
      </c>
      <c r="E8" s="9">
        <v>19250.98</v>
      </c>
      <c r="F8" s="14">
        <v>19970.88</v>
      </c>
      <c r="G8" s="14">
        <v>19581.79</v>
      </c>
      <c r="H8" s="14">
        <v>19653.060000000001</v>
      </c>
      <c r="I8" s="14">
        <v>19724.34</v>
      </c>
      <c r="J8" s="41">
        <f>AVERAGE(E8,H8)</f>
        <v>19452.02</v>
      </c>
    </row>
    <row r="9" spans="1:11" x14ac:dyDescent="0.2">
      <c r="A9" s="8" t="s">
        <v>0</v>
      </c>
      <c r="B9" s="8" t="s">
        <v>717</v>
      </c>
      <c r="C9" s="8"/>
      <c r="D9" s="14">
        <v>17260.37</v>
      </c>
      <c r="E9" s="14">
        <v>26434.66</v>
      </c>
      <c r="F9" s="14">
        <v>46447.62</v>
      </c>
      <c r="G9" s="14">
        <v>20868.759999999998</v>
      </c>
      <c r="H9" s="14">
        <v>25989.89</v>
      </c>
      <c r="I9" s="14">
        <v>33924.47</v>
      </c>
      <c r="J9" s="41">
        <f>AVERAGE(E9,H9)</f>
        <v>26212.275000000001</v>
      </c>
    </row>
    <row r="10" spans="1:11" x14ac:dyDescent="0.2">
      <c r="A10" s="8" t="s">
        <v>90</v>
      </c>
      <c r="B10" s="8" t="s">
        <v>717</v>
      </c>
      <c r="C10" s="8"/>
      <c r="D10" s="14">
        <v>19607.59</v>
      </c>
      <c r="E10" s="14">
        <v>25154.6</v>
      </c>
      <c r="F10" s="14">
        <v>28657.7</v>
      </c>
      <c r="G10" s="14">
        <v>18179.150000000001</v>
      </c>
      <c r="H10" s="14">
        <v>27228.7</v>
      </c>
      <c r="I10" s="14">
        <v>36388.629999999997</v>
      </c>
      <c r="J10" s="41">
        <f>AVERAGE(E10,H10)</f>
        <v>26191.65</v>
      </c>
    </row>
    <row r="11" spans="1:11" x14ac:dyDescent="0.2">
      <c r="A11" s="8" t="s">
        <v>65</v>
      </c>
      <c r="B11" s="8" t="s">
        <v>717</v>
      </c>
      <c r="C11" s="8"/>
      <c r="D11" s="14">
        <v>19214.48</v>
      </c>
      <c r="E11" s="14">
        <v>21381.58</v>
      </c>
      <c r="F11" s="14">
        <v>23718.55</v>
      </c>
      <c r="G11" s="14">
        <v>22795.58</v>
      </c>
      <c r="H11" s="14">
        <v>24543.4</v>
      </c>
      <c r="I11" s="14">
        <v>28222.58</v>
      </c>
      <c r="J11" s="41">
        <f>AVERAGE(E11,H11)</f>
        <v>22962.49</v>
      </c>
    </row>
    <row r="12" spans="1:11" x14ac:dyDescent="0.2">
      <c r="A12" s="8" t="s">
        <v>4</v>
      </c>
      <c r="B12" s="8" t="s">
        <v>717</v>
      </c>
      <c r="C12" s="8"/>
      <c r="D12" s="14">
        <v>23696.63</v>
      </c>
      <c r="E12" s="14">
        <v>34235.97</v>
      </c>
      <c r="F12" s="14">
        <v>47386.69</v>
      </c>
      <c r="G12" s="14">
        <v>37662.79</v>
      </c>
      <c r="H12" s="14">
        <v>41042.22</v>
      </c>
      <c r="I12" s="14">
        <v>43133.27</v>
      </c>
      <c r="J12" s="41">
        <f>AVERAGE(E12,H12)</f>
        <v>37639.095000000001</v>
      </c>
      <c r="K12" s="41">
        <f>AVERAGE(J8:J12)</f>
        <v>26491.506000000005</v>
      </c>
    </row>
    <row r="13" spans="1:11" x14ac:dyDescent="0.2">
      <c r="A13" s="8" t="s">
        <v>71</v>
      </c>
      <c r="B13" s="8" t="s">
        <v>718</v>
      </c>
      <c r="C13" s="8"/>
      <c r="D13" s="14">
        <v>22861.38</v>
      </c>
      <c r="E13" s="14">
        <v>30390.38</v>
      </c>
      <c r="F13" s="14">
        <v>33848.120000000003</v>
      </c>
      <c r="G13" s="14">
        <v>26112.63</v>
      </c>
      <c r="H13" s="14">
        <v>31522.07</v>
      </c>
      <c r="I13" s="14">
        <v>39103.56</v>
      </c>
      <c r="J13" s="41">
        <f>AVERAGE(E13,H13)</f>
        <v>30956.224999999999</v>
      </c>
    </row>
    <row r="14" spans="1:11" x14ac:dyDescent="0.2">
      <c r="A14" s="8" t="s">
        <v>112</v>
      </c>
      <c r="B14" s="8" t="s">
        <v>718</v>
      </c>
      <c r="C14" s="8"/>
      <c r="D14" s="14">
        <v>50212.6</v>
      </c>
      <c r="E14" s="14">
        <v>55412.639999999999</v>
      </c>
      <c r="F14" s="14">
        <v>58188.66</v>
      </c>
      <c r="G14" s="14">
        <v>55521.99</v>
      </c>
      <c r="H14" s="14">
        <v>55604.1</v>
      </c>
      <c r="I14" s="14">
        <v>55686.21</v>
      </c>
      <c r="J14" s="41">
        <f>AVERAGE(E14,H14)</f>
        <v>55508.369999999995</v>
      </c>
      <c r="K14" s="41">
        <f>AVERAGE(J13:J14)</f>
        <v>43232.297500000001</v>
      </c>
    </row>
    <row r="15" spans="1:11" x14ac:dyDescent="0.2">
      <c r="A15" s="8" t="s">
        <v>13</v>
      </c>
      <c r="B15" s="8" t="s">
        <v>719</v>
      </c>
      <c r="C15" s="8"/>
      <c r="D15" s="14">
        <v>32031.93</v>
      </c>
      <c r="E15" s="14">
        <v>32385.599999999999</v>
      </c>
      <c r="F15" s="14">
        <v>32579.84</v>
      </c>
      <c r="G15" s="14">
        <v>31080.34</v>
      </c>
      <c r="H15" s="14">
        <v>32067.9</v>
      </c>
      <c r="I15" s="14">
        <v>34243.050000000003</v>
      </c>
      <c r="J15" s="41">
        <f>AVERAGE(E15,H15)</f>
        <v>32226.75</v>
      </c>
    </row>
    <row r="16" spans="1:11" x14ac:dyDescent="0.2">
      <c r="A16" s="8" t="s">
        <v>82</v>
      </c>
      <c r="B16" s="8" t="s">
        <v>720</v>
      </c>
      <c r="C16" s="8"/>
      <c r="D16" s="14">
        <v>22495.06</v>
      </c>
      <c r="E16" s="14">
        <v>31294.74</v>
      </c>
      <c r="F16" s="14">
        <v>45779.49</v>
      </c>
      <c r="G16" s="14">
        <v>25259.13</v>
      </c>
      <c r="H16" s="14">
        <v>31660.27</v>
      </c>
      <c r="I16" s="14">
        <v>39212.400000000001</v>
      </c>
      <c r="J16" s="41">
        <f>AVERAGE(E16,H16)</f>
        <v>31477.505000000001</v>
      </c>
    </row>
    <row r="17" spans="1:11" x14ac:dyDescent="0.2">
      <c r="A17" s="8" t="s">
        <v>98</v>
      </c>
      <c r="B17" s="8" t="s">
        <v>721</v>
      </c>
      <c r="C17" s="8"/>
      <c r="D17" s="14">
        <v>25790.87</v>
      </c>
      <c r="E17" s="14">
        <v>28872.39</v>
      </c>
      <c r="F17" s="14">
        <v>31644.16</v>
      </c>
      <c r="G17" s="14">
        <v>23265.85</v>
      </c>
      <c r="H17" s="14">
        <v>28099.93</v>
      </c>
      <c r="I17" s="14">
        <v>31406.240000000002</v>
      </c>
      <c r="J17" s="41">
        <f>AVERAGE(E17,H17)</f>
        <v>28486.16</v>
      </c>
    </row>
    <row r="18" spans="1:11" x14ac:dyDescent="0.2">
      <c r="A18" s="8" t="s">
        <v>75</v>
      </c>
      <c r="B18" s="8" t="s">
        <v>721</v>
      </c>
      <c r="C18" s="8"/>
      <c r="D18" s="14">
        <v>23371.43</v>
      </c>
      <c r="E18" s="14">
        <v>30222.81</v>
      </c>
      <c r="F18" s="14">
        <v>36454.230000000003</v>
      </c>
      <c r="G18" s="14">
        <v>23440.11</v>
      </c>
      <c r="H18" s="14">
        <v>32205.74</v>
      </c>
      <c r="I18" s="14">
        <v>40748.78</v>
      </c>
      <c r="J18" s="41">
        <f>AVERAGE(E18,H18)</f>
        <v>31214.275000000001</v>
      </c>
    </row>
    <row r="19" spans="1:11" x14ac:dyDescent="0.2">
      <c r="A19" s="13" t="s">
        <v>81</v>
      </c>
      <c r="B19" s="8" t="s">
        <v>721</v>
      </c>
      <c r="C19" s="8"/>
      <c r="D19" s="14">
        <v>19781.39</v>
      </c>
      <c r="E19" s="14">
        <v>27447.72</v>
      </c>
      <c r="F19" s="14">
        <v>37449.03</v>
      </c>
      <c r="G19" s="14">
        <v>23219.18</v>
      </c>
      <c r="H19" s="14">
        <v>30853.759999999998</v>
      </c>
      <c r="I19" s="14">
        <v>43583.37</v>
      </c>
      <c r="J19" s="41">
        <f>AVERAGE(E19,H19)</f>
        <v>29150.739999999998</v>
      </c>
    </row>
    <row r="20" spans="1:11" x14ac:dyDescent="0.2">
      <c r="A20" s="12" t="s">
        <v>111</v>
      </c>
      <c r="B20" s="8" t="s">
        <v>721</v>
      </c>
      <c r="C20" s="8"/>
      <c r="D20" s="14">
        <v>29890.28</v>
      </c>
      <c r="E20" s="14">
        <v>30200.32</v>
      </c>
      <c r="F20" s="14">
        <v>30510.37</v>
      </c>
      <c r="G20" s="14">
        <v>31539.05</v>
      </c>
      <c r="H20" s="14">
        <v>32551.09</v>
      </c>
      <c r="I20" s="14">
        <v>33563.129999999997</v>
      </c>
      <c r="J20" s="41">
        <f>AVERAGE(E20,H20)</f>
        <v>31375.705000000002</v>
      </c>
      <c r="K20" s="41">
        <f>AVERAGE(J17:J20)</f>
        <v>30056.719999999998</v>
      </c>
    </row>
    <row r="21" spans="1:11" x14ac:dyDescent="0.2">
      <c r="A21" s="12" t="s">
        <v>46</v>
      </c>
      <c r="B21" s="8" t="s">
        <v>722</v>
      </c>
      <c r="C21" s="8"/>
      <c r="D21" s="14">
        <v>26802.23</v>
      </c>
      <c r="E21" s="14">
        <v>30652.34</v>
      </c>
      <c r="F21" s="14">
        <v>35993.269999999997</v>
      </c>
      <c r="G21" s="14">
        <v>31212.59</v>
      </c>
      <c r="H21" s="14">
        <v>33840.230000000003</v>
      </c>
      <c r="I21" s="14">
        <v>37070.25</v>
      </c>
      <c r="J21" s="41">
        <f>AVERAGE(E21,H21)</f>
        <v>32246.285000000003</v>
      </c>
    </row>
    <row r="22" spans="1:11" x14ac:dyDescent="0.2">
      <c r="A22" s="12" t="s">
        <v>30</v>
      </c>
      <c r="B22" s="8" t="s">
        <v>723</v>
      </c>
      <c r="C22" s="8"/>
      <c r="D22" s="14">
        <v>25104.07</v>
      </c>
      <c r="E22" s="14">
        <v>32845.46</v>
      </c>
      <c r="F22" s="14">
        <v>47460.36</v>
      </c>
      <c r="G22" s="14">
        <v>23579.62</v>
      </c>
      <c r="H22" s="14">
        <v>34701.279999999999</v>
      </c>
      <c r="I22" s="14">
        <v>47255.15</v>
      </c>
      <c r="J22" s="41">
        <f>AVERAGE(E22,H22)</f>
        <v>33773.369999999995</v>
      </c>
    </row>
    <row r="23" spans="1:11" x14ac:dyDescent="0.2">
      <c r="A23" s="12" t="s">
        <v>105</v>
      </c>
      <c r="B23" s="8" t="s">
        <v>723</v>
      </c>
      <c r="C23" s="8"/>
      <c r="D23" s="14">
        <v>29256.67</v>
      </c>
      <c r="E23" s="14">
        <v>30438.55</v>
      </c>
      <c r="F23" s="14">
        <v>31620.42</v>
      </c>
      <c r="G23" s="14">
        <v>29308.58</v>
      </c>
      <c r="H23" s="14">
        <v>31463.15</v>
      </c>
      <c r="I23" s="14">
        <v>35019.230000000003</v>
      </c>
      <c r="J23" s="41">
        <f>AVERAGE(E23,H23)</f>
        <v>30950.85</v>
      </c>
      <c r="K23" s="41">
        <f>AVERAGE(J22:J23)</f>
        <v>32362.109999999997</v>
      </c>
    </row>
    <row r="24" spans="1:11" x14ac:dyDescent="0.2">
      <c r="A24" s="12" t="s">
        <v>44</v>
      </c>
      <c r="B24" s="8" t="s">
        <v>724</v>
      </c>
      <c r="C24" s="8"/>
      <c r="D24" s="14">
        <v>22961.29</v>
      </c>
      <c r="E24" s="14">
        <v>28128.45</v>
      </c>
      <c r="F24" s="14">
        <v>33558.15</v>
      </c>
      <c r="G24" s="14">
        <v>25171.79</v>
      </c>
      <c r="H24" s="14">
        <v>30452.799999999999</v>
      </c>
      <c r="I24" s="14">
        <v>37707.279999999999</v>
      </c>
      <c r="J24" s="41">
        <f>AVERAGE(E24,H24)</f>
        <v>29290.625</v>
      </c>
    </row>
    <row r="25" spans="1:11" x14ac:dyDescent="0.2">
      <c r="A25" s="12" t="s">
        <v>108</v>
      </c>
      <c r="B25" s="8" t="s">
        <v>724</v>
      </c>
      <c r="C25" s="8"/>
      <c r="D25" s="14">
        <v>31701.37</v>
      </c>
      <c r="E25" s="14">
        <v>33949.339999999997</v>
      </c>
      <c r="F25" s="14">
        <v>36197.300000000003</v>
      </c>
      <c r="G25" s="14">
        <v>34120.160000000003</v>
      </c>
      <c r="H25" s="14">
        <v>36583.480000000003</v>
      </c>
      <c r="I25" s="14">
        <v>39046.800000000003</v>
      </c>
      <c r="J25" s="41">
        <f>AVERAGE(E25,H25)</f>
        <v>35266.410000000003</v>
      </c>
    </row>
    <row r="26" spans="1:11" x14ac:dyDescent="0.2">
      <c r="A26" s="12" t="s">
        <v>74</v>
      </c>
      <c r="B26" s="8" t="s">
        <v>725</v>
      </c>
      <c r="C26" s="8"/>
      <c r="D26" s="14">
        <v>21315.200000000001</v>
      </c>
      <c r="E26" s="14">
        <v>23701.27</v>
      </c>
      <c r="F26" s="14">
        <v>25420.86</v>
      </c>
      <c r="G26" s="14">
        <v>23621.360000000001</v>
      </c>
      <c r="H26" s="14">
        <v>26334.43</v>
      </c>
      <c r="I26" s="14">
        <v>28322.1</v>
      </c>
      <c r="J26" s="41">
        <f>AVERAGE(E26,H26)</f>
        <v>25017.85</v>
      </c>
    </row>
    <row r="27" spans="1:11" x14ac:dyDescent="0.2">
      <c r="A27" s="12" t="s">
        <v>52</v>
      </c>
      <c r="B27" s="8" t="s">
        <v>726</v>
      </c>
      <c r="C27" s="8"/>
      <c r="D27" s="14">
        <v>23556.43</v>
      </c>
      <c r="E27" s="14">
        <v>29588.26</v>
      </c>
      <c r="F27" s="14">
        <v>33034.36</v>
      </c>
      <c r="G27" s="14">
        <v>25011.3</v>
      </c>
      <c r="H27" s="14">
        <v>30864.63</v>
      </c>
      <c r="I27" s="14">
        <v>34885.25</v>
      </c>
      <c r="J27" s="41">
        <f>AVERAGE(E27,H27)</f>
        <v>30226.445</v>
      </c>
    </row>
    <row r="28" spans="1:11" x14ac:dyDescent="0.2">
      <c r="A28" s="12" t="s">
        <v>102</v>
      </c>
      <c r="B28" s="8" t="s">
        <v>727</v>
      </c>
      <c r="C28" s="8"/>
      <c r="D28" s="14">
        <v>21860.06</v>
      </c>
      <c r="E28" s="14">
        <v>23366.93</v>
      </c>
      <c r="F28" s="14">
        <v>25089.21</v>
      </c>
      <c r="G28" s="14">
        <v>23078.17</v>
      </c>
      <c r="H28" s="14">
        <v>26175.48</v>
      </c>
      <c r="I28" s="14">
        <v>28183.52</v>
      </c>
      <c r="J28" s="41">
        <f>AVERAGE(E28,H28)</f>
        <v>24771.205000000002</v>
      </c>
    </row>
    <row r="29" spans="1:11" x14ac:dyDescent="0.2">
      <c r="A29" s="12" t="s">
        <v>100</v>
      </c>
      <c r="B29" s="8" t="s">
        <v>728</v>
      </c>
      <c r="C29" s="8"/>
      <c r="D29" s="14">
        <v>26363.17</v>
      </c>
      <c r="E29" s="14">
        <v>27250.67</v>
      </c>
      <c r="F29" s="14">
        <v>28138.17</v>
      </c>
      <c r="G29" s="14">
        <v>26408.55</v>
      </c>
      <c r="H29" s="14">
        <v>29626.14</v>
      </c>
      <c r="I29" s="14">
        <v>33072.730000000003</v>
      </c>
      <c r="J29" s="41">
        <f>AVERAGE(E29,H29)</f>
        <v>28438.404999999999</v>
      </c>
    </row>
    <row r="30" spans="1:11" x14ac:dyDescent="0.2">
      <c r="A30" s="12" t="s">
        <v>104</v>
      </c>
      <c r="B30" s="8" t="s">
        <v>729</v>
      </c>
      <c r="C30" s="8"/>
      <c r="D30" s="14">
        <v>26223.66</v>
      </c>
      <c r="E30" s="14">
        <v>29933.11</v>
      </c>
      <c r="F30" s="14">
        <v>33642.550000000003</v>
      </c>
      <c r="G30" s="14">
        <v>26924.05</v>
      </c>
      <c r="H30" s="14">
        <v>29638.84</v>
      </c>
      <c r="I30" s="14">
        <v>32353.63</v>
      </c>
      <c r="J30" s="41">
        <f>AVERAGE(E30,H30)</f>
        <v>29785.974999999999</v>
      </c>
    </row>
    <row r="31" spans="1:11" x14ac:dyDescent="0.2">
      <c r="A31" s="12" t="s">
        <v>113</v>
      </c>
      <c r="B31" s="8" t="s">
        <v>730</v>
      </c>
      <c r="C31" s="8"/>
      <c r="D31" s="14">
        <v>17910.25</v>
      </c>
      <c r="E31" s="14">
        <v>26591.55</v>
      </c>
      <c r="F31" s="14">
        <v>73987.05</v>
      </c>
      <c r="G31" s="14">
        <v>18469.560000000001</v>
      </c>
      <c r="H31" s="14">
        <v>26899.919999999998</v>
      </c>
      <c r="I31" s="14">
        <v>52690.9</v>
      </c>
      <c r="J31" s="41">
        <f>AVERAGE(E31,H31)</f>
        <v>26745.735000000001</v>
      </c>
    </row>
    <row r="32" spans="1:11" x14ac:dyDescent="0.2">
      <c r="A32" s="12" t="s">
        <v>38</v>
      </c>
      <c r="B32" s="8" t="s">
        <v>731</v>
      </c>
      <c r="C32" s="8"/>
      <c r="D32" s="14">
        <v>28655.48</v>
      </c>
      <c r="E32" s="14">
        <v>35381.26</v>
      </c>
      <c r="F32" s="14">
        <v>45918.99</v>
      </c>
      <c r="G32" s="14">
        <v>29337.41</v>
      </c>
      <c r="H32" s="14">
        <v>36195.64</v>
      </c>
      <c r="I32" s="14">
        <v>55417.95</v>
      </c>
      <c r="J32" s="41">
        <f>AVERAGE(E32,H32)</f>
        <v>35788.449999999997</v>
      </c>
    </row>
    <row r="33" spans="1:11" x14ac:dyDescent="0.2">
      <c r="A33" s="12" t="s">
        <v>3</v>
      </c>
      <c r="B33" s="8" t="s">
        <v>731</v>
      </c>
      <c r="C33" s="8"/>
      <c r="D33" s="14">
        <v>18294.490000000002</v>
      </c>
      <c r="E33" s="14">
        <v>28651.99</v>
      </c>
      <c r="F33" s="14">
        <v>38640.43</v>
      </c>
      <c r="G33" s="14">
        <v>19456.97</v>
      </c>
      <c r="H33" s="14">
        <v>30326.74</v>
      </c>
      <c r="I33" s="14">
        <v>37840.51</v>
      </c>
      <c r="J33" s="41">
        <f>AVERAGE(E33,H33)</f>
        <v>29489.365000000002</v>
      </c>
      <c r="K33" s="41">
        <f>AVERAGE(J32:J33)</f>
        <v>32638.907500000001</v>
      </c>
    </row>
    <row r="34" spans="1:11" x14ac:dyDescent="0.2">
      <c r="A34" s="12" t="s">
        <v>59</v>
      </c>
      <c r="B34" s="8" t="s">
        <v>732</v>
      </c>
      <c r="C34" s="8"/>
      <c r="D34" s="14">
        <v>19246.57</v>
      </c>
      <c r="E34" s="14">
        <v>27905.71</v>
      </c>
      <c r="F34" s="14">
        <v>45150.46</v>
      </c>
      <c r="G34" s="14">
        <v>20401.37</v>
      </c>
      <c r="H34" s="14">
        <v>31166.1</v>
      </c>
      <c r="I34" s="14">
        <v>48960.9</v>
      </c>
      <c r="J34" s="41">
        <f>AVERAGE(E34,H34)</f>
        <v>29535.904999999999</v>
      </c>
    </row>
    <row r="35" spans="1:11" x14ac:dyDescent="0.2">
      <c r="A35" s="12" t="s">
        <v>9</v>
      </c>
      <c r="B35" s="8" t="s">
        <v>733</v>
      </c>
      <c r="C35" s="8"/>
      <c r="D35" s="14">
        <v>32687.48</v>
      </c>
      <c r="E35" s="14">
        <v>33483.49</v>
      </c>
      <c r="F35" s="14">
        <v>34279.5</v>
      </c>
      <c r="G35" s="14">
        <v>29148.11</v>
      </c>
      <c r="H35" s="14">
        <v>32913.03</v>
      </c>
      <c r="I35" s="14">
        <v>35102.199999999997</v>
      </c>
      <c r="J35" s="41">
        <f>AVERAGE(E35,H35)</f>
        <v>33198.259999999995</v>
      </c>
    </row>
    <row r="36" spans="1:11" x14ac:dyDescent="0.2">
      <c r="A36" s="12" t="s">
        <v>109</v>
      </c>
      <c r="B36" s="8" t="s">
        <v>734</v>
      </c>
      <c r="C36" s="8"/>
      <c r="D36" s="14">
        <v>32123.09</v>
      </c>
      <c r="E36" s="14">
        <v>32688.57</v>
      </c>
      <c r="F36" s="14">
        <v>33254.04</v>
      </c>
      <c r="G36" s="14">
        <v>32991.64</v>
      </c>
      <c r="H36" s="14">
        <v>34329.43</v>
      </c>
      <c r="I36" s="14">
        <v>35667.21</v>
      </c>
      <c r="J36" s="41">
        <f>AVERAGE(E36,H36)</f>
        <v>33509</v>
      </c>
    </row>
    <row r="37" spans="1:11" x14ac:dyDescent="0.2">
      <c r="A37" s="12" t="s">
        <v>95</v>
      </c>
      <c r="B37" s="8" t="s">
        <v>735</v>
      </c>
      <c r="C37" s="8"/>
      <c r="D37" s="14">
        <v>26557.85</v>
      </c>
      <c r="E37" s="14">
        <v>31571.06</v>
      </c>
      <c r="F37" s="14">
        <v>36656.97</v>
      </c>
      <c r="G37" s="14">
        <v>29597.64</v>
      </c>
      <c r="H37" s="14">
        <v>38191.839999999997</v>
      </c>
      <c r="I37" s="14">
        <v>44761.88</v>
      </c>
      <c r="J37" s="41">
        <f>AVERAGE(E37,H37)</f>
        <v>34881.449999999997</v>
      </c>
    </row>
    <row r="38" spans="1:11" x14ac:dyDescent="0.2">
      <c r="A38" s="12" t="s">
        <v>34</v>
      </c>
      <c r="B38" s="8" t="s">
        <v>735</v>
      </c>
      <c r="C38" s="8"/>
      <c r="D38" s="14">
        <v>25187.46</v>
      </c>
      <c r="E38" s="14">
        <v>33821.19</v>
      </c>
      <c r="F38" s="14">
        <v>56460.35</v>
      </c>
      <c r="G38" s="14">
        <v>27771.17</v>
      </c>
      <c r="H38" s="14">
        <v>34929.31</v>
      </c>
      <c r="I38" s="14">
        <v>46248.25</v>
      </c>
      <c r="J38" s="41">
        <f>AVERAGE(E38,H38)</f>
        <v>34375.25</v>
      </c>
      <c r="K38" s="41">
        <f>AVERAGE(J37:J38)</f>
        <v>34628.35</v>
      </c>
    </row>
    <row r="39" spans="1:11" x14ac:dyDescent="0.2">
      <c r="A39" s="12" t="s">
        <v>23</v>
      </c>
      <c r="B39" s="8" t="s">
        <v>736</v>
      </c>
      <c r="C39" s="8"/>
      <c r="D39" s="14">
        <v>22103.27</v>
      </c>
      <c r="E39" s="14">
        <v>23529.85</v>
      </c>
      <c r="F39" s="14">
        <v>24300.95</v>
      </c>
      <c r="G39" s="14">
        <v>23688.85</v>
      </c>
      <c r="H39" s="14">
        <v>26501.68</v>
      </c>
      <c r="I39" s="14">
        <v>31800.13</v>
      </c>
      <c r="J39" s="41">
        <f>AVERAGE(E39,H39)</f>
        <v>25015.764999999999</v>
      </c>
    </row>
    <row r="40" spans="1:11" x14ac:dyDescent="0.2">
      <c r="A40" s="12" t="s">
        <v>7</v>
      </c>
      <c r="B40" s="8" t="s">
        <v>737</v>
      </c>
      <c r="C40" s="8"/>
      <c r="D40" s="14">
        <v>29452.720000000001</v>
      </c>
      <c r="E40" s="14">
        <v>32038.94</v>
      </c>
      <c r="F40" s="14">
        <v>38340.5</v>
      </c>
      <c r="G40" s="14">
        <v>29393.57</v>
      </c>
      <c r="H40" s="14">
        <v>32626.11</v>
      </c>
      <c r="I40" s="14">
        <v>37306.800000000003</v>
      </c>
      <c r="J40" s="41">
        <f>AVERAGE(E40,H40)</f>
        <v>32332.525000000001</v>
      </c>
    </row>
    <row r="41" spans="1:11" x14ac:dyDescent="0.2">
      <c r="A41" s="12" t="s">
        <v>94</v>
      </c>
      <c r="B41" s="8" t="s">
        <v>737</v>
      </c>
      <c r="C41" s="8"/>
      <c r="D41" s="14">
        <v>30637.83</v>
      </c>
      <c r="E41" s="14">
        <v>33163.660000000003</v>
      </c>
      <c r="F41" s="14">
        <v>35689.480000000003</v>
      </c>
      <c r="G41" s="14">
        <v>23803.47</v>
      </c>
      <c r="H41" s="14">
        <v>30498.82</v>
      </c>
      <c r="I41" s="14">
        <v>36514.21</v>
      </c>
      <c r="J41" s="41">
        <f>AVERAGE(E41,H41)</f>
        <v>31831.24</v>
      </c>
      <c r="K41" s="41">
        <f>AVERAGE(J40:J41)</f>
        <v>32081.8825</v>
      </c>
    </row>
    <row r="42" spans="1:11" x14ac:dyDescent="0.2">
      <c r="A42" s="12" t="s">
        <v>107</v>
      </c>
      <c r="B42" s="8" t="s">
        <v>738</v>
      </c>
      <c r="C42" s="8"/>
      <c r="D42" s="14">
        <v>28218.79</v>
      </c>
      <c r="E42" s="14">
        <v>29385.040000000001</v>
      </c>
      <c r="F42" s="14">
        <v>30694.83</v>
      </c>
      <c r="G42" s="14">
        <v>25298.32</v>
      </c>
      <c r="H42" s="14">
        <v>27808.06</v>
      </c>
      <c r="I42" s="14">
        <v>29841.48</v>
      </c>
      <c r="J42" s="41">
        <f>AVERAGE(E42,H42)</f>
        <v>28596.550000000003</v>
      </c>
    </row>
    <row r="43" spans="1:11" x14ac:dyDescent="0.2">
      <c r="A43" s="12" t="s">
        <v>101</v>
      </c>
      <c r="B43" s="8" t="s">
        <v>738</v>
      </c>
      <c r="C43" s="8"/>
      <c r="D43" s="14">
        <v>46889.74</v>
      </c>
      <c r="E43" s="14">
        <v>59447.86</v>
      </c>
      <c r="F43" s="14">
        <v>69235.92</v>
      </c>
      <c r="G43" s="14">
        <v>56945.17</v>
      </c>
      <c r="H43" s="14">
        <v>61266.080000000002</v>
      </c>
      <c r="I43" s="14">
        <v>69654.039999999994</v>
      </c>
      <c r="J43" s="41">
        <f>AVERAGE(E43,H43)</f>
        <v>60356.97</v>
      </c>
      <c r="K43" s="41">
        <f>AVERAGE(J42:J43)</f>
        <v>44476.76</v>
      </c>
    </row>
    <row r="44" spans="1:11" x14ac:dyDescent="0.2">
      <c r="A44" s="12" t="s">
        <v>42</v>
      </c>
      <c r="B44" s="8" t="s">
        <v>739</v>
      </c>
      <c r="C44" s="8"/>
      <c r="D44" s="14">
        <v>24207.5</v>
      </c>
      <c r="E44" s="14">
        <v>33205.440000000002</v>
      </c>
      <c r="F44" s="14">
        <v>43030.95</v>
      </c>
      <c r="G44" s="14">
        <v>25305.39</v>
      </c>
      <c r="H44" s="14">
        <v>33575.269999999997</v>
      </c>
      <c r="I44" s="14">
        <v>41887.25</v>
      </c>
      <c r="J44" s="41">
        <f>AVERAGE(E44,H44)</f>
        <v>33390.354999999996</v>
      </c>
    </row>
    <row r="45" spans="1:11" x14ac:dyDescent="0.2">
      <c r="A45" s="12" t="s">
        <v>110</v>
      </c>
      <c r="B45" s="8" t="s">
        <v>740</v>
      </c>
      <c r="C45" s="8"/>
      <c r="D45" s="14">
        <v>23798.54</v>
      </c>
      <c r="E45" s="14">
        <v>24091.919999999998</v>
      </c>
      <c r="F45" s="14">
        <v>24385.29</v>
      </c>
      <c r="G45" s="14">
        <v>24948.080000000002</v>
      </c>
      <c r="H45" s="14">
        <v>25759.29</v>
      </c>
      <c r="I45" s="14">
        <v>26865</v>
      </c>
      <c r="J45" s="41">
        <f>AVERAGE(E45,H45)</f>
        <v>24925.605</v>
      </c>
    </row>
    <row r="46" spans="1:11" x14ac:dyDescent="0.2">
      <c r="A46" s="12" t="s">
        <v>33</v>
      </c>
      <c r="B46" s="8" t="s">
        <v>741</v>
      </c>
      <c r="C46" s="8"/>
      <c r="D46" s="14">
        <v>22167.97</v>
      </c>
      <c r="E46" s="14">
        <v>27088.58</v>
      </c>
      <c r="F46" s="14">
        <v>33937.25</v>
      </c>
      <c r="G46" s="14">
        <v>20689.939999999999</v>
      </c>
      <c r="H46" s="14">
        <v>27307.64</v>
      </c>
      <c r="I46" s="14">
        <v>38155.49</v>
      </c>
      <c r="J46" s="41">
        <f>AVERAGE(E46,H46)</f>
        <v>27198.11</v>
      </c>
    </row>
    <row r="47" spans="1:11" x14ac:dyDescent="0.2">
      <c r="A47" s="12" t="s">
        <v>41</v>
      </c>
      <c r="B47" s="8" t="s">
        <v>741</v>
      </c>
      <c r="C47" s="8"/>
      <c r="D47" s="14">
        <v>24305.22</v>
      </c>
      <c r="E47" s="14">
        <v>27422.69</v>
      </c>
      <c r="F47" s="14">
        <v>37501.550000000003</v>
      </c>
      <c r="G47" s="14">
        <v>26071.91</v>
      </c>
      <c r="H47" s="14">
        <v>28777.51</v>
      </c>
      <c r="I47" s="14">
        <v>31317.51</v>
      </c>
      <c r="J47" s="41">
        <f>AVERAGE(E47,H47)</f>
        <v>28100.1</v>
      </c>
      <c r="K47" s="41">
        <f>AVERAGE(J46:J47)</f>
        <v>27649.105</v>
      </c>
    </row>
    <row r="48" spans="1:11" x14ac:dyDescent="0.2">
      <c r="A48" s="12" t="s">
        <v>57</v>
      </c>
      <c r="B48" s="8" t="s">
        <v>742</v>
      </c>
      <c r="C48" s="8"/>
      <c r="D48" s="14">
        <v>20751.3</v>
      </c>
      <c r="E48" s="14">
        <v>30408.85</v>
      </c>
      <c r="F48" s="14">
        <v>41422.160000000003</v>
      </c>
      <c r="G48" s="14">
        <v>22103.39</v>
      </c>
      <c r="H48" s="14">
        <v>30076.77</v>
      </c>
      <c r="I48" s="14">
        <v>45895.35</v>
      </c>
      <c r="J48" s="41">
        <f>AVERAGE(E48,H48)</f>
        <v>30242.809999999998</v>
      </c>
    </row>
    <row r="49" spans="1:11" x14ac:dyDescent="0.2">
      <c r="A49" s="12" t="s">
        <v>24</v>
      </c>
      <c r="B49" s="8" t="s">
        <v>743</v>
      </c>
      <c r="C49" s="8"/>
      <c r="D49" s="14">
        <v>21490.6</v>
      </c>
      <c r="E49" s="14">
        <v>31066.57</v>
      </c>
      <c r="F49" s="14">
        <v>45559.94</v>
      </c>
      <c r="G49" s="14">
        <v>17659.36</v>
      </c>
      <c r="H49" s="14">
        <v>30564.67</v>
      </c>
      <c r="I49" s="14">
        <v>46460.93</v>
      </c>
      <c r="J49" s="41">
        <f>AVERAGE(E49,H49)</f>
        <v>30815.62</v>
      </c>
    </row>
    <row r="50" spans="1:11" x14ac:dyDescent="0.2">
      <c r="A50" s="12" t="s">
        <v>78</v>
      </c>
      <c r="B50" s="8" t="s">
        <v>743</v>
      </c>
      <c r="C50" s="8"/>
      <c r="D50" s="14">
        <v>19456.490000000002</v>
      </c>
      <c r="E50" s="14">
        <v>22134.59</v>
      </c>
      <c r="F50" s="14">
        <v>25696.54</v>
      </c>
      <c r="G50" s="14">
        <v>19307.04</v>
      </c>
      <c r="H50" s="14">
        <v>23751.03</v>
      </c>
      <c r="I50" s="14">
        <v>26973.11</v>
      </c>
      <c r="J50" s="41">
        <f>AVERAGE(E50,H50)</f>
        <v>22942.809999999998</v>
      </c>
      <c r="K50" s="41">
        <f>AVERAGE(J49:J50)</f>
        <v>26879.214999999997</v>
      </c>
    </row>
    <row r="51" spans="1:11" x14ac:dyDescent="0.2">
      <c r="A51" s="12" t="s">
        <v>61</v>
      </c>
      <c r="B51" s="8" t="s">
        <v>744</v>
      </c>
      <c r="C51" s="8"/>
      <c r="D51" s="14">
        <v>26819.4</v>
      </c>
      <c r="E51" s="14">
        <v>29806.47</v>
      </c>
      <c r="F51" s="14">
        <v>33456.230000000003</v>
      </c>
      <c r="G51" s="14">
        <v>26613.78</v>
      </c>
      <c r="H51" s="14">
        <v>29858.84</v>
      </c>
      <c r="I51" s="14">
        <v>33017.56</v>
      </c>
      <c r="J51" s="41">
        <f>AVERAGE(E51,H51)</f>
        <v>29832.654999999999</v>
      </c>
    </row>
    <row r="52" spans="1:11" x14ac:dyDescent="0.2">
      <c r="A52" s="12" t="s">
        <v>88</v>
      </c>
      <c r="B52" s="8" t="s">
        <v>745</v>
      </c>
      <c r="C52" s="8"/>
      <c r="D52" s="14">
        <v>27506.73</v>
      </c>
      <c r="E52" s="9">
        <v>36617.42</v>
      </c>
      <c r="F52" s="14">
        <v>46281.22</v>
      </c>
      <c r="G52" s="14">
        <v>27255.51</v>
      </c>
      <c r="H52" s="14">
        <v>40169.56</v>
      </c>
      <c r="I52" s="14">
        <v>58418</v>
      </c>
      <c r="J52" s="41">
        <f>AVERAGE(E52,H52)</f>
        <v>38393.49</v>
      </c>
    </row>
    <row r="53" spans="1:11" x14ac:dyDescent="0.2">
      <c r="A53" s="12" t="s">
        <v>99</v>
      </c>
      <c r="B53" s="8" t="s">
        <v>746</v>
      </c>
      <c r="C53" s="8"/>
      <c r="D53" s="14">
        <v>23979.11</v>
      </c>
      <c r="E53" s="14">
        <v>27248.560000000001</v>
      </c>
      <c r="F53" s="14">
        <v>34408.019999999997</v>
      </c>
      <c r="G53" s="14">
        <v>24939.41</v>
      </c>
      <c r="H53" s="14">
        <v>29006.45</v>
      </c>
      <c r="I53" s="14">
        <v>32312.7</v>
      </c>
      <c r="J53" s="41">
        <f>AVERAGE(E53,H53)</f>
        <v>28127.505000000001</v>
      </c>
    </row>
    <row r="54" spans="1:11" x14ac:dyDescent="0.2">
      <c r="A54" s="12" t="s">
        <v>28</v>
      </c>
      <c r="B54" s="8" t="s">
        <v>747</v>
      </c>
      <c r="C54" s="8"/>
      <c r="D54" s="14">
        <v>26911.78</v>
      </c>
      <c r="E54" s="14">
        <v>35899.32</v>
      </c>
      <c r="F54" s="14">
        <v>44753.06</v>
      </c>
      <c r="G54" s="14">
        <v>27752.78</v>
      </c>
      <c r="H54" s="14">
        <v>37859.089999999997</v>
      </c>
      <c r="I54" s="14">
        <v>49138.48</v>
      </c>
      <c r="J54" s="41">
        <f>AVERAGE(E54,H54)</f>
        <v>36879.205000000002</v>
      </c>
    </row>
    <row r="55" spans="1:11" x14ac:dyDescent="0.2">
      <c r="A55" s="12" t="s">
        <v>89</v>
      </c>
      <c r="B55" s="8" t="s">
        <v>748</v>
      </c>
      <c r="C55" s="8"/>
      <c r="D55" s="14">
        <v>23579.53</v>
      </c>
      <c r="E55" s="14">
        <v>35633.96</v>
      </c>
      <c r="F55" s="14">
        <v>43135.18</v>
      </c>
      <c r="G55" s="14">
        <v>21581.53</v>
      </c>
      <c r="H55" s="14">
        <v>37308.94</v>
      </c>
      <c r="I55" s="14">
        <v>45640.43</v>
      </c>
      <c r="J55" s="41">
        <f>AVERAGE(E55,H55)</f>
        <v>36471.449999999997</v>
      </c>
    </row>
    <row r="56" spans="1:11" x14ac:dyDescent="0.2">
      <c r="A56" s="12" t="s">
        <v>86</v>
      </c>
      <c r="B56" s="8" t="s">
        <v>748</v>
      </c>
      <c r="C56" s="8"/>
      <c r="D56" s="14">
        <v>25906.97</v>
      </c>
      <c r="E56" s="14">
        <v>39263.15</v>
      </c>
      <c r="F56" s="14">
        <v>64933.84</v>
      </c>
      <c r="G56" s="14">
        <v>16772.02</v>
      </c>
      <c r="H56" s="14">
        <v>39622.959999999999</v>
      </c>
      <c r="I56" s="14">
        <v>61584.86</v>
      </c>
      <c r="J56" s="41">
        <f>AVERAGE(E56,H56)</f>
        <v>39443.055</v>
      </c>
    </row>
    <row r="57" spans="1:11" x14ac:dyDescent="0.2">
      <c r="A57" s="12" t="s">
        <v>87</v>
      </c>
      <c r="B57" s="8" t="s">
        <v>748</v>
      </c>
      <c r="C57" s="8"/>
      <c r="D57" s="14">
        <v>18124.55</v>
      </c>
      <c r="E57" s="14">
        <v>32139.31</v>
      </c>
      <c r="F57" s="14">
        <v>45022.09</v>
      </c>
      <c r="G57" s="14">
        <v>17413.32</v>
      </c>
      <c r="H57" s="14">
        <v>33724.42</v>
      </c>
      <c r="I57" s="14">
        <v>42704.18</v>
      </c>
      <c r="J57" s="41">
        <f>AVERAGE(E57,H57)</f>
        <v>32931.864999999998</v>
      </c>
      <c r="K57" s="41">
        <f>AVERAGE(J55:J57)</f>
        <v>36282.123333333329</v>
      </c>
    </row>
    <row r="58" spans="1:11" x14ac:dyDescent="0.2">
      <c r="A58" s="12" t="s">
        <v>80</v>
      </c>
      <c r="B58" s="8" t="s">
        <v>749</v>
      </c>
      <c r="C58" s="8"/>
      <c r="D58" s="14">
        <v>28702.560000000001</v>
      </c>
      <c r="E58" s="14">
        <v>34400.61</v>
      </c>
      <c r="F58" s="14">
        <v>41716.300000000003</v>
      </c>
      <c r="G58" s="14">
        <v>31152.52</v>
      </c>
      <c r="H58" s="14">
        <v>36762.03</v>
      </c>
      <c r="I58" s="14">
        <v>42586.06</v>
      </c>
      <c r="J58" s="41">
        <f>AVERAGE(E58,H58)</f>
        <v>35581.32</v>
      </c>
    </row>
    <row r="59" spans="1:11" x14ac:dyDescent="0.2">
      <c r="A59" s="12" t="s">
        <v>6</v>
      </c>
      <c r="B59" s="8" t="s">
        <v>750</v>
      </c>
      <c r="C59" s="8"/>
      <c r="D59" s="14">
        <v>28090.39</v>
      </c>
      <c r="E59" s="14">
        <v>30865.14</v>
      </c>
      <c r="F59" s="14">
        <v>35354.57</v>
      </c>
      <c r="G59" s="14">
        <v>15372.94</v>
      </c>
      <c r="H59" s="14">
        <v>29617.34</v>
      </c>
      <c r="I59" s="14">
        <v>38206.629999999997</v>
      </c>
      <c r="J59" s="41">
        <f>AVERAGE(E59,H59)</f>
        <v>30241.239999999998</v>
      </c>
    </row>
    <row r="60" spans="1:11" x14ac:dyDescent="0.2">
      <c r="A60" s="12" t="s">
        <v>93</v>
      </c>
      <c r="B60" s="8" t="s">
        <v>751</v>
      </c>
      <c r="C60" s="8"/>
      <c r="D60" s="14">
        <v>22723.919999999998</v>
      </c>
      <c r="E60" s="14">
        <v>27380.15</v>
      </c>
      <c r="F60" s="14">
        <v>32036.38</v>
      </c>
      <c r="G60" s="14">
        <v>25296.5</v>
      </c>
      <c r="H60" s="14">
        <v>33888.06</v>
      </c>
      <c r="I60" s="14">
        <v>42037.4</v>
      </c>
      <c r="J60" s="41">
        <f>AVERAGE(E60,H60)</f>
        <v>30634.105</v>
      </c>
    </row>
    <row r="61" spans="1:11" x14ac:dyDescent="0.2">
      <c r="A61" s="12" t="s">
        <v>67</v>
      </c>
      <c r="B61" s="8" t="s">
        <v>751</v>
      </c>
      <c r="C61" s="8"/>
      <c r="D61" s="14">
        <v>28887.11</v>
      </c>
      <c r="E61" s="14">
        <v>32890.6</v>
      </c>
      <c r="F61" s="14">
        <v>42055.32</v>
      </c>
      <c r="G61" s="14">
        <v>26059.53</v>
      </c>
      <c r="H61" s="14">
        <v>33512.199999999997</v>
      </c>
      <c r="I61" s="14">
        <v>44063.62</v>
      </c>
      <c r="J61" s="41">
        <f>AVERAGE(E61,H61)</f>
        <v>33201.399999999994</v>
      </c>
    </row>
    <row r="62" spans="1:11" x14ac:dyDescent="0.2">
      <c r="A62" s="12" t="s">
        <v>40</v>
      </c>
      <c r="B62" s="8" t="s">
        <v>751</v>
      </c>
      <c r="C62" s="8"/>
      <c r="D62" s="14">
        <v>18509.91</v>
      </c>
      <c r="E62" s="14">
        <v>30469.9</v>
      </c>
      <c r="F62" s="14">
        <v>36634.379999999997</v>
      </c>
      <c r="G62" s="14">
        <v>22570.21</v>
      </c>
      <c r="H62" s="14">
        <v>33949.629999999997</v>
      </c>
      <c r="I62" s="14">
        <v>61609.86</v>
      </c>
      <c r="J62" s="41">
        <f>AVERAGE(E62,H62)</f>
        <v>32209.764999999999</v>
      </c>
      <c r="K62" s="41">
        <f>AVERAGE(J60:J62)</f>
        <v>32015.089999999997</v>
      </c>
    </row>
    <row r="63" spans="1:11" x14ac:dyDescent="0.2">
      <c r="A63" s="12" t="s">
        <v>91</v>
      </c>
      <c r="B63" s="8" t="s">
        <v>752</v>
      </c>
      <c r="C63" s="8"/>
      <c r="D63" s="14">
        <v>23030.99</v>
      </c>
      <c r="E63" s="14">
        <v>33776.230000000003</v>
      </c>
      <c r="F63" s="14">
        <v>46301.23</v>
      </c>
      <c r="G63" s="14">
        <v>25325.17</v>
      </c>
      <c r="H63" s="14">
        <v>35954.629999999997</v>
      </c>
      <c r="I63" s="14">
        <v>49045.86</v>
      </c>
      <c r="J63" s="41">
        <f>AVERAGE(E63,H63)</f>
        <v>34865.43</v>
      </c>
    </row>
    <row r="64" spans="1:11" x14ac:dyDescent="0.2">
      <c r="A64" s="12" t="s">
        <v>97</v>
      </c>
      <c r="B64" s="8" t="s">
        <v>753</v>
      </c>
      <c r="C64" s="8"/>
      <c r="D64" s="14">
        <v>28389.43</v>
      </c>
      <c r="E64" s="14">
        <v>32783.49</v>
      </c>
      <c r="F64" s="14">
        <v>36959.89</v>
      </c>
      <c r="G64" s="14">
        <v>32828.18</v>
      </c>
      <c r="H64" s="14">
        <v>37638.239999999998</v>
      </c>
      <c r="I64" s="14">
        <v>44503.74</v>
      </c>
      <c r="J64" s="41">
        <f>AVERAGE(E64,H64)</f>
        <v>35210.864999999998</v>
      </c>
    </row>
    <row r="65" spans="1:10" x14ac:dyDescent="0.2">
      <c r="A65" s="12" t="s">
        <v>103</v>
      </c>
      <c r="B65" s="8" t="s">
        <v>754</v>
      </c>
      <c r="C65" s="8"/>
      <c r="D65" s="14">
        <v>38569.879999999997</v>
      </c>
      <c r="E65" s="14">
        <v>44022.75</v>
      </c>
      <c r="F65" s="14">
        <v>49475.63</v>
      </c>
      <c r="G65" s="14">
        <v>47570.34</v>
      </c>
      <c r="H65" s="14">
        <v>52541.279999999999</v>
      </c>
      <c r="I65" s="14">
        <v>58036.24</v>
      </c>
      <c r="J65" s="41">
        <f>AVERAGE(E65,H65)</f>
        <v>48282.014999999999</v>
      </c>
    </row>
  </sheetData>
  <sortState ref="A2:J65">
    <sortCondition ref="A2:A65"/>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511"/>
  <sheetViews>
    <sheetView topLeftCell="A247" workbookViewId="0">
      <selection activeCell="F464" sqref="F464"/>
    </sheetView>
  </sheetViews>
  <sheetFormatPr baseColWidth="10" defaultColWidth="8.6640625" defaultRowHeight="15" x14ac:dyDescent="0.2"/>
  <cols>
    <col min="1" max="1" width="8.6640625" style="20"/>
    <col min="2" max="2" width="39.33203125" style="20" customWidth="1"/>
    <col min="3" max="3" width="19.83203125" style="20" customWidth="1"/>
    <col min="4" max="4" width="70" style="20" customWidth="1"/>
    <col min="5" max="10" width="15" style="20" customWidth="1"/>
    <col min="11" max="16384" width="8.6640625" style="20"/>
  </cols>
  <sheetData>
    <row r="1" spans="1:10" x14ac:dyDescent="0.2">
      <c r="D1" s="37" t="s">
        <v>125</v>
      </c>
      <c r="E1" s="38"/>
      <c r="F1" s="38"/>
      <c r="G1" s="38"/>
      <c r="H1" s="38"/>
      <c r="I1" s="38"/>
      <c r="J1" s="38"/>
    </row>
    <row r="2" spans="1:10" x14ac:dyDescent="0.2">
      <c r="D2" s="37" t="s">
        <v>126</v>
      </c>
      <c r="E2" s="38"/>
      <c r="F2" s="38"/>
      <c r="G2" s="38"/>
      <c r="H2" s="38"/>
      <c r="I2" s="38"/>
      <c r="J2" s="38"/>
    </row>
    <row r="3" spans="1:10" x14ac:dyDescent="0.2">
      <c r="D3" s="39" t="s">
        <v>127</v>
      </c>
      <c r="E3" s="38"/>
      <c r="F3" s="38"/>
      <c r="G3" s="38"/>
      <c r="H3" s="38"/>
      <c r="I3" s="38"/>
      <c r="J3" s="38"/>
    </row>
    <row r="4" spans="1:10" x14ac:dyDescent="0.2">
      <c r="D4" s="40" t="s">
        <v>128</v>
      </c>
      <c r="E4" s="40" t="s">
        <v>129</v>
      </c>
      <c r="F4" s="38"/>
      <c r="G4" s="40" t="s">
        <v>130</v>
      </c>
      <c r="H4" s="38"/>
      <c r="I4" s="40" t="s">
        <v>131</v>
      </c>
      <c r="J4" s="38"/>
    </row>
    <row r="5" spans="1:10" ht="16" x14ac:dyDescent="0.2">
      <c r="A5" s="20" t="s">
        <v>132</v>
      </c>
      <c r="D5" s="38"/>
      <c r="E5" s="21" t="s">
        <v>133</v>
      </c>
      <c r="F5" s="21" t="s">
        <v>134</v>
      </c>
      <c r="G5" s="21" t="s">
        <v>133</v>
      </c>
      <c r="H5" s="21" t="s">
        <v>135</v>
      </c>
      <c r="I5" s="21" t="s">
        <v>136</v>
      </c>
      <c r="J5" s="21" t="s">
        <v>137</v>
      </c>
    </row>
    <row r="6" spans="1:10" x14ac:dyDescent="0.2">
      <c r="D6" s="37" t="s">
        <v>138</v>
      </c>
      <c r="E6" s="38"/>
      <c r="F6" s="38"/>
      <c r="G6" s="38"/>
      <c r="H6" s="38"/>
      <c r="I6" s="38"/>
      <c r="J6" s="38"/>
    </row>
    <row r="7" spans="1:10" ht="16" x14ac:dyDescent="0.2">
      <c r="D7" s="22" t="s">
        <v>139</v>
      </c>
      <c r="E7" s="23">
        <v>1922.4</v>
      </c>
      <c r="F7" s="23">
        <v>1948.7</v>
      </c>
      <c r="G7" s="23">
        <v>1927.6</v>
      </c>
      <c r="H7" s="23">
        <v>1958.1</v>
      </c>
      <c r="I7" s="23">
        <v>30.5</v>
      </c>
      <c r="J7" s="23">
        <v>1.6</v>
      </c>
    </row>
    <row r="8" spans="1:10" ht="16" x14ac:dyDescent="0.2">
      <c r="B8" s="22" t="str">
        <f>CONCATENATE(C8,", ",D8)</f>
        <v>Alabama, Anniston-Oxford-Jacksonville</v>
      </c>
      <c r="C8" s="22" t="s">
        <v>139</v>
      </c>
      <c r="D8" s="24" t="s">
        <v>140</v>
      </c>
      <c r="E8" s="23">
        <v>46.4</v>
      </c>
      <c r="F8" s="23">
        <v>46.6</v>
      </c>
      <c r="G8" s="23">
        <v>46.3</v>
      </c>
      <c r="H8" s="23">
        <v>46.4</v>
      </c>
      <c r="I8" s="23">
        <v>0.1</v>
      </c>
      <c r="J8" s="23">
        <v>0.2</v>
      </c>
    </row>
    <row r="9" spans="1:10" ht="16" x14ac:dyDescent="0.2">
      <c r="B9" s="22" t="str">
        <f t="shared" ref="B9:B72" si="0">CONCATENATE(C9,", ",D9)</f>
        <v>Alabama, Auburn-Opelika</v>
      </c>
      <c r="C9" s="22" t="s">
        <v>139</v>
      </c>
      <c r="D9" s="24" t="s">
        <v>141</v>
      </c>
      <c r="E9" s="23">
        <v>59.1</v>
      </c>
      <c r="F9" s="23">
        <v>60.9</v>
      </c>
      <c r="G9" s="23">
        <v>59.1</v>
      </c>
      <c r="H9" s="23">
        <v>60.7</v>
      </c>
      <c r="I9" s="23">
        <v>1.6</v>
      </c>
      <c r="J9" s="23">
        <v>2.7</v>
      </c>
    </row>
    <row r="10" spans="1:10" ht="16" x14ac:dyDescent="0.2">
      <c r="B10" s="22" t="str">
        <f t="shared" si="0"/>
        <v>Alabama, Birmingham</v>
      </c>
      <c r="C10" s="22" t="s">
        <v>139</v>
      </c>
      <c r="D10" s="24" t="s">
        <v>533</v>
      </c>
      <c r="E10" s="23">
        <v>510.3</v>
      </c>
      <c r="F10" s="23">
        <v>517.5</v>
      </c>
      <c r="G10" s="23">
        <v>511.7</v>
      </c>
      <c r="H10" s="23">
        <v>522</v>
      </c>
      <c r="I10" s="23">
        <v>10.3</v>
      </c>
      <c r="J10" s="23">
        <v>2</v>
      </c>
    </row>
    <row r="11" spans="1:10" ht="16" x14ac:dyDescent="0.2">
      <c r="B11" s="22" t="str">
        <f t="shared" si="0"/>
        <v>Alabama, Daphne-Fairhope-Foley</v>
      </c>
      <c r="C11" s="22" t="s">
        <v>139</v>
      </c>
      <c r="D11" s="24" t="s">
        <v>142</v>
      </c>
      <c r="E11" s="23">
        <v>68.3</v>
      </c>
      <c r="F11" s="23">
        <v>69.3</v>
      </c>
      <c r="G11" s="23">
        <v>69.7</v>
      </c>
      <c r="H11" s="23">
        <v>70.900000000000006</v>
      </c>
      <c r="I11" s="23">
        <v>1.2</v>
      </c>
      <c r="J11" s="23">
        <v>1.7</v>
      </c>
    </row>
    <row r="12" spans="1:10" ht="16" x14ac:dyDescent="0.2">
      <c r="B12" s="22" t="str">
        <f t="shared" si="0"/>
        <v>Alabama, Decatur</v>
      </c>
      <c r="C12" s="22" t="s">
        <v>139</v>
      </c>
      <c r="D12" s="24" t="s">
        <v>143</v>
      </c>
      <c r="E12" s="23">
        <v>54</v>
      </c>
      <c r="F12" s="23">
        <v>53.5</v>
      </c>
      <c r="G12" s="23">
        <v>54.5</v>
      </c>
      <c r="H12" s="23">
        <v>54</v>
      </c>
      <c r="I12" s="23">
        <v>-0.5</v>
      </c>
      <c r="J12" s="23">
        <v>-0.9</v>
      </c>
    </row>
    <row r="13" spans="1:10" ht="16" x14ac:dyDescent="0.2">
      <c r="B13" s="22" t="str">
        <f t="shared" si="0"/>
        <v>Alabama, Dothan</v>
      </c>
      <c r="C13" s="22" t="s">
        <v>139</v>
      </c>
      <c r="D13" s="24" t="s">
        <v>144</v>
      </c>
      <c r="E13" s="23">
        <v>56.6</v>
      </c>
      <c r="F13" s="23">
        <v>57.7</v>
      </c>
      <c r="G13" s="23">
        <v>56.6</v>
      </c>
      <c r="H13" s="23">
        <v>57</v>
      </c>
      <c r="I13" s="23">
        <v>0.4</v>
      </c>
      <c r="J13" s="23">
        <v>0.7</v>
      </c>
    </row>
    <row r="14" spans="1:10" ht="16" x14ac:dyDescent="0.2">
      <c r="B14" s="22" t="str">
        <f t="shared" si="0"/>
        <v>Alabama, Florence-Muscle Shoals</v>
      </c>
      <c r="C14" s="22" t="s">
        <v>139</v>
      </c>
      <c r="D14" s="24" t="s">
        <v>145</v>
      </c>
      <c r="E14" s="23">
        <v>56.5</v>
      </c>
      <c r="F14" s="23">
        <v>55.5</v>
      </c>
      <c r="G14" s="23">
        <v>56.9</v>
      </c>
      <c r="H14" s="23">
        <v>55.6</v>
      </c>
      <c r="I14" s="23">
        <v>-1.3</v>
      </c>
      <c r="J14" s="23">
        <v>-2.2999999999999998</v>
      </c>
    </row>
    <row r="15" spans="1:10" ht="16" x14ac:dyDescent="0.2">
      <c r="B15" s="22" t="str">
        <f t="shared" si="0"/>
        <v>Alabama, Gadsden</v>
      </c>
      <c r="C15" s="22" t="s">
        <v>139</v>
      </c>
      <c r="D15" s="24" t="s">
        <v>146</v>
      </c>
      <c r="E15" s="23">
        <v>36.9</v>
      </c>
      <c r="F15" s="23">
        <v>37.4</v>
      </c>
      <c r="G15" s="23">
        <v>37.200000000000003</v>
      </c>
      <c r="H15" s="23">
        <v>37.700000000000003</v>
      </c>
      <c r="I15" s="23">
        <v>0.5</v>
      </c>
      <c r="J15" s="23">
        <v>1.3</v>
      </c>
    </row>
    <row r="16" spans="1:10" ht="16" x14ac:dyDescent="0.2">
      <c r="B16" s="22" t="str">
        <f t="shared" si="0"/>
        <v>Alabama, Huntsville</v>
      </c>
      <c r="C16" s="22" t="s">
        <v>139</v>
      </c>
      <c r="D16" s="24" t="s">
        <v>147</v>
      </c>
      <c r="E16" s="23">
        <v>214.7</v>
      </c>
      <c r="F16" s="23">
        <v>218.7</v>
      </c>
      <c r="G16" s="23">
        <v>214.9</v>
      </c>
      <c r="H16" s="23">
        <v>220.3</v>
      </c>
      <c r="I16" s="23">
        <v>5.4</v>
      </c>
      <c r="J16" s="23">
        <v>2.5</v>
      </c>
    </row>
    <row r="17" spans="1:10" ht="16" x14ac:dyDescent="0.2">
      <c r="B17" s="22" t="str">
        <f t="shared" si="0"/>
        <v>Alabama, Mobile</v>
      </c>
      <c r="C17" s="22" t="s">
        <v>139</v>
      </c>
      <c r="D17" s="24" t="s">
        <v>148</v>
      </c>
      <c r="E17" s="23">
        <v>176.4</v>
      </c>
      <c r="F17" s="23">
        <v>177.4</v>
      </c>
      <c r="G17" s="23">
        <v>176.8</v>
      </c>
      <c r="H17" s="23">
        <v>178.7</v>
      </c>
      <c r="I17" s="23">
        <v>1.9</v>
      </c>
      <c r="J17" s="23">
        <v>1.1000000000000001</v>
      </c>
    </row>
    <row r="18" spans="1:10" ht="16" x14ac:dyDescent="0.2">
      <c r="B18" s="22" t="str">
        <f t="shared" si="0"/>
        <v>Alabama, Montgomery</v>
      </c>
      <c r="C18" s="22" t="s">
        <v>139</v>
      </c>
      <c r="D18" s="24" t="s">
        <v>149</v>
      </c>
      <c r="E18" s="23">
        <v>169.1</v>
      </c>
      <c r="F18" s="23">
        <v>171.3</v>
      </c>
      <c r="G18" s="23">
        <v>169.6</v>
      </c>
      <c r="H18" s="23">
        <v>171.1</v>
      </c>
      <c r="I18" s="23">
        <v>1.5</v>
      </c>
      <c r="J18" s="23">
        <v>0.9</v>
      </c>
    </row>
    <row r="19" spans="1:10" ht="16" x14ac:dyDescent="0.2">
      <c r="B19" s="22" t="str">
        <f t="shared" si="0"/>
        <v>Alabama, Tuscaloosa</v>
      </c>
      <c r="C19" s="22" t="s">
        <v>139</v>
      </c>
      <c r="D19" s="24" t="s">
        <v>150</v>
      </c>
      <c r="E19" s="23">
        <v>101.1</v>
      </c>
      <c r="F19" s="23">
        <v>105.1</v>
      </c>
      <c r="G19" s="23">
        <v>101.4</v>
      </c>
      <c r="H19" s="23">
        <v>104.1</v>
      </c>
      <c r="I19" s="23">
        <v>2.7</v>
      </c>
      <c r="J19" s="23">
        <v>2.7</v>
      </c>
    </row>
    <row r="20" spans="1:10" ht="16" x14ac:dyDescent="0.2">
      <c r="B20" s="22" t="str">
        <f t="shared" si="0"/>
        <v xml:space="preserve">, </v>
      </c>
      <c r="D20" s="22" t="s">
        <v>138</v>
      </c>
    </row>
    <row r="21" spans="1:10" ht="16" x14ac:dyDescent="0.2">
      <c r="B21" s="22" t="str">
        <f t="shared" si="0"/>
        <v>, Alaska</v>
      </c>
      <c r="D21" s="22" t="s">
        <v>151</v>
      </c>
      <c r="E21" s="23">
        <v>330.6</v>
      </c>
      <c r="F21" s="23">
        <v>333.5</v>
      </c>
      <c r="G21" s="23">
        <v>343.2</v>
      </c>
      <c r="H21" s="23">
        <v>342.7</v>
      </c>
      <c r="I21" s="23">
        <v>-0.5</v>
      </c>
      <c r="J21" s="23">
        <v>-0.1</v>
      </c>
    </row>
    <row r="22" spans="1:10" ht="16" x14ac:dyDescent="0.2">
      <c r="B22" s="22" t="str">
        <f t="shared" si="0"/>
        <v>Alaska, Anchorage</v>
      </c>
      <c r="C22" s="22" t="s">
        <v>151</v>
      </c>
      <c r="D22" s="24" t="s">
        <v>152</v>
      </c>
      <c r="E22" s="23">
        <v>178</v>
      </c>
      <c r="F22" s="23">
        <v>179.4</v>
      </c>
      <c r="G22" s="23">
        <v>182.8</v>
      </c>
      <c r="H22" s="23">
        <v>183.3</v>
      </c>
      <c r="I22" s="23">
        <v>0.5</v>
      </c>
      <c r="J22" s="23">
        <v>0.3</v>
      </c>
    </row>
    <row r="23" spans="1:10" ht="16" x14ac:dyDescent="0.2">
      <c r="B23" s="22" t="str">
        <f t="shared" si="0"/>
        <v>Alaska, Fairbanks</v>
      </c>
      <c r="C23" s="22" t="s">
        <v>151</v>
      </c>
      <c r="D23" s="24" t="s">
        <v>153</v>
      </c>
      <c r="E23" s="23">
        <v>38</v>
      </c>
      <c r="F23" s="23">
        <v>38.4</v>
      </c>
      <c r="G23" s="23">
        <v>39.6</v>
      </c>
      <c r="H23" s="23">
        <v>40</v>
      </c>
      <c r="I23" s="23">
        <v>0.4</v>
      </c>
      <c r="J23" s="23">
        <v>1</v>
      </c>
    </row>
    <row r="24" spans="1:10" ht="16" x14ac:dyDescent="0.2">
      <c r="B24" s="22" t="str">
        <f t="shared" si="0"/>
        <v xml:space="preserve">, </v>
      </c>
      <c r="D24" s="22" t="s">
        <v>138</v>
      </c>
    </row>
    <row r="25" spans="1:10" ht="16" x14ac:dyDescent="0.2">
      <c r="B25" s="22" t="str">
        <f t="shared" si="0"/>
        <v>, Arizona</v>
      </c>
      <c r="D25" s="22" t="s">
        <v>154</v>
      </c>
      <c r="E25" s="23">
        <v>2575.3000000000002</v>
      </c>
      <c r="F25" s="23">
        <v>2634.2</v>
      </c>
      <c r="G25" s="23">
        <v>2562.6</v>
      </c>
      <c r="H25" s="23">
        <v>2623.7</v>
      </c>
      <c r="I25" s="23">
        <v>61.1</v>
      </c>
      <c r="J25" s="23">
        <v>2.4</v>
      </c>
    </row>
    <row r="26" spans="1:10" ht="16" x14ac:dyDescent="0.2">
      <c r="B26" s="22" t="str">
        <f t="shared" si="0"/>
        <v>Arizona, Flagstaff</v>
      </c>
      <c r="C26" s="22" t="s">
        <v>154</v>
      </c>
      <c r="D26" s="24" t="s">
        <v>155</v>
      </c>
      <c r="E26" s="23">
        <v>64</v>
      </c>
      <c r="F26" s="23">
        <v>66.2</v>
      </c>
      <c r="G26" s="23">
        <v>64.3</v>
      </c>
      <c r="H26" s="23">
        <v>65.7</v>
      </c>
      <c r="I26" s="23">
        <v>1.4</v>
      </c>
      <c r="J26" s="23">
        <v>2.2000000000000002</v>
      </c>
    </row>
    <row r="27" spans="1:10" ht="16" x14ac:dyDescent="0.2">
      <c r="B27" s="22" t="str">
        <f t="shared" si="0"/>
        <v>Arizona, Lake Havasu City-Kingman</v>
      </c>
      <c r="C27" s="22" t="s">
        <v>154</v>
      </c>
      <c r="D27" s="24" t="s">
        <v>156</v>
      </c>
      <c r="E27" s="23">
        <v>46.9</v>
      </c>
      <c r="F27" s="23">
        <v>47</v>
      </c>
      <c r="G27" s="23">
        <v>46.9</v>
      </c>
      <c r="H27" s="23">
        <v>46.7</v>
      </c>
      <c r="I27" s="23">
        <v>-0.2</v>
      </c>
      <c r="J27" s="23">
        <v>-0.4</v>
      </c>
    </row>
    <row r="28" spans="1:10" ht="16" x14ac:dyDescent="0.2">
      <c r="A28" s="20" t="s">
        <v>157</v>
      </c>
      <c r="B28" s="22" t="str">
        <f t="shared" si="0"/>
        <v>Arizona, Phoenix-Mesa</v>
      </c>
      <c r="C28" s="22" t="s">
        <v>154</v>
      </c>
      <c r="D28" s="24" t="s">
        <v>534</v>
      </c>
      <c r="E28" s="23">
        <v>1855.3</v>
      </c>
      <c r="F28" s="23">
        <v>1904.3</v>
      </c>
      <c r="G28" s="23">
        <v>1844.2</v>
      </c>
      <c r="H28" s="23">
        <v>1899.4</v>
      </c>
      <c r="I28" s="23">
        <v>55.2</v>
      </c>
      <c r="J28" s="23">
        <v>3</v>
      </c>
    </row>
    <row r="29" spans="1:10" ht="16" x14ac:dyDescent="0.2">
      <c r="B29" s="22" t="str">
        <f t="shared" si="0"/>
        <v>Arizona, Prescott</v>
      </c>
      <c r="C29" s="22" t="s">
        <v>154</v>
      </c>
      <c r="D29" s="24" t="s">
        <v>158</v>
      </c>
      <c r="E29" s="23">
        <v>59.2</v>
      </c>
      <c r="F29" s="23">
        <v>61.9</v>
      </c>
      <c r="G29" s="23">
        <v>59.7</v>
      </c>
      <c r="H29" s="23">
        <v>60.6</v>
      </c>
      <c r="I29" s="23">
        <v>0.9</v>
      </c>
      <c r="J29" s="23">
        <v>1.5</v>
      </c>
    </row>
    <row r="30" spans="1:10" ht="16" x14ac:dyDescent="0.2">
      <c r="B30" s="22" t="str">
        <f t="shared" si="0"/>
        <v>Arizona, Sierra Vista-Douglas</v>
      </c>
      <c r="C30" s="22" t="s">
        <v>154</v>
      </c>
      <c r="D30" s="24" t="s">
        <v>159</v>
      </c>
      <c r="E30" s="23">
        <v>34.200000000000003</v>
      </c>
      <c r="F30" s="23">
        <v>34.299999999999997</v>
      </c>
      <c r="G30" s="23">
        <v>34.6</v>
      </c>
      <c r="H30" s="23">
        <v>34.4</v>
      </c>
      <c r="I30" s="23">
        <v>-0.2</v>
      </c>
      <c r="J30" s="23">
        <v>-0.6</v>
      </c>
    </row>
    <row r="31" spans="1:10" ht="16" x14ac:dyDescent="0.2">
      <c r="B31" s="22" t="str">
        <f t="shared" si="0"/>
        <v>Arizona, Tucson</v>
      </c>
      <c r="C31" s="22" t="s">
        <v>154</v>
      </c>
      <c r="D31" s="24" t="s">
        <v>160</v>
      </c>
      <c r="E31" s="23">
        <v>368.1</v>
      </c>
      <c r="F31" s="23">
        <v>372.2</v>
      </c>
      <c r="G31" s="23">
        <v>366.3</v>
      </c>
      <c r="H31" s="23">
        <v>369.1</v>
      </c>
      <c r="I31" s="23">
        <v>2.8</v>
      </c>
      <c r="J31" s="23">
        <v>0.8</v>
      </c>
    </row>
    <row r="32" spans="1:10" ht="16" x14ac:dyDescent="0.2">
      <c r="B32" s="22" t="str">
        <f t="shared" si="0"/>
        <v>Arizona, Yuma</v>
      </c>
      <c r="C32" s="22" t="s">
        <v>154</v>
      </c>
      <c r="D32" s="24" t="s">
        <v>161</v>
      </c>
      <c r="E32" s="23">
        <v>52.4</v>
      </c>
      <c r="F32" s="23">
        <v>51.2</v>
      </c>
      <c r="G32" s="23">
        <v>51.8</v>
      </c>
      <c r="H32" s="23">
        <v>50.8</v>
      </c>
      <c r="I32" s="23">
        <v>-1</v>
      </c>
      <c r="J32" s="23">
        <v>-1.9</v>
      </c>
    </row>
    <row r="33" spans="1:10" ht="16" x14ac:dyDescent="0.2">
      <c r="B33" s="22" t="str">
        <f t="shared" si="0"/>
        <v xml:space="preserve">, </v>
      </c>
      <c r="D33" s="22" t="s">
        <v>138</v>
      </c>
    </row>
    <row r="34" spans="1:10" ht="16" x14ac:dyDescent="0.2">
      <c r="B34" s="22" t="str">
        <f t="shared" si="0"/>
        <v>, Arkansas</v>
      </c>
      <c r="D34" s="22" t="s">
        <v>162</v>
      </c>
      <c r="E34" s="23">
        <v>1189.9000000000001</v>
      </c>
      <c r="F34" s="23">
        <v>1215.3</v>
      </c>
      <c r="G34" s="23">
        <v>1196.8</v>
      </c>
      <c r="H34" s="23">
        <v>1218.3</v>
      </c>
      <c r="I34" s="23">
        <v>21.5</v>
      </c>
      <c r="J34" s="23">
        <v>1.8</v>
      </c>
    </row>
    <row r="35" spans="1:10" ht="16" x14ac:dyDescent="0.2">
      <c r="B35" s="22" t="str">
        <f t="shared" si="0"/>
        <v>Arkansas, Fayetteville-Springdale</v>
      </c>
      <c r="C35" s="22" t="s">
        <v>162</v>
      </c>
      <c r="D35" s="24" t="s">
        <v>535</v>
      </c>
      <c r="E35" s="23">
        <v>223.1</v>
      </c>
      <c r="F35" s="23">
        <v>230.8</v>
      </c>
      <c r="G35" s="23">
        <v>225.1</v>
      </c>
      <c r="H35" s="23">
        <v>231.4</v>
      </c>
      <c r="I35" s="23">
        <v>6.3</v>
      </c>
      <c r="J35" s="23">
        <v>2.8</v>
      </c>
    </row>
    <row r="36" spans="1:10" ht="16" x14ac:dyDescent="0.2">
      <c r="B36" s="22" t="str">
        <f t="shared" si="0"/>
        <v>Arkansas, Fort Smith</v>
      </c>
      <c r="C36" s="22" t="s">
        <v>162</v>
      </c>
      <c r="D36" s="24" t="s">
        <v>163</v>
      </c>
      <c r="E36" s="23">
        <v>113</v>
      </c>
      <c r="F36" s="23">
        <v>113.5</v>
      </c>
      <c r="G36" s="23">
        <v>113.6</v>
      </c>
      <c r="H36" s="23">
        <v>113.5</v>
      </c>
      <c r="I36" s="23">
        <v>-0.1</v>
      </c>
      <c r="J36" s="23">
        <v>-0.1</v>
      </c>
    </row>
    <row r="37" spans="1:10" ht="16" x14ac:dyDescent="0.2">
      <c r="B37" s="22" t="str">
        <f t="shared" si="0"/>
        <v>Arkansas, Hot Springs</v>
      </c>
      <c r="C37" s="22" t="s">
        <v>162</v>
      </c>
      <c r="D37" s="24" t="s">
        <v>164</v>
      </c>
      <c r="E37" s="23">
        <v>38.6</v>
      </c>
      <c r="F37" s="23">
        <v>38.6</v>
      </c>
      <c r="G37" s="23">
        <v>38.4</v>
      </c>
      <c r="H37" s="23">
        <v>38.9</v>
      </c>
      <c r="I37" s="23">
        <v>0.5</v>
      </c>
      <c r="J37" s="23">
        <v>1.3</v>
      </c>
    </row>
    <row r="38" spans="1:10" ht="16" x14ac:dyDescent="0.2">
      <c r="B38" s="22" t="str">
        <f t="shared" si="0"/>
        <v>Arkansas, Jonesboro</v>
      </c>
      <c r="C38" s="22" t="s">
        <v>162</v>
      </c>
      <c r="D38" s="24" t="s">
        <v>165</v>
      </c>
      <c r="E38" s="23">
        <v>52.8</v>
      </c>
      <c r="F38" s="23">
        <v>55.2</v>
      </c>
      <c r="G38" s="23">
        <v>52.9</v>
      </c>
      <c r="H38" s="23">
        <v>55.2</v>
      </c>
      <c r="I38" s="23">
        <v>2.2999999999999998</v>
      </c>
      <c r="J38" s="23">
        <v>4.3</v>
      </c>
    </row>
    <row r="39" spans="1:10" ht="16" x14ac:dyDescent="0.2">
      <c r="B39" s="22" t="str">
        <f t="shared" si="0"/>
        <v>Arkansas, Little Rock</v>
      </c>
      <c r="C39" s="22" t="s">
        <v>162</v>
      </c>
      <c r="D39" s="24" t="s">
        <v>536</v>
      </c>
      <c r="E39" s="23">
        <v>346.4</v>
      </c>
      <c r="F39" s="23">
        <v>350.2</v>
      </c>
      <c r="G39" s="23">
        <v>348</v>
      </c>
      <c r="H39" s="23">
        <v>351.2</v>
      </c>
      <c r="I39" s="23">
        <v>3.2</v>
      </c>
      <c r="J39" s="23">
        <v>0.9</v>
      </c>
    </row>
    <row r="40" spans="1:10" ht="16" x14ac:dyDescent="0.2">
      <c r="B40" s="22" t="str">
        <f t="shared" si="0"/>
        <v>Arkansas, Pine Bluff</v>
      </c>
      <c r="C40" s="22" t="s">
        <v>162</v>
      </c>
      <c r="D40" s="24" t="s">
        <v>166</v>
      </c>
      <c r="E40" s="23">
        <v>33.9</v>
      </c>
      <c r="F40" s="23">
        <v>33</v>
      </c>
      <c r="G40" s="23">
        <v>34.200000000000003</v>
      </c>
      <c r="H40" s="23">
        <v>32.6</v>
      </c>
      <c r="I40" s="23">
        <v>-1.6</v>
      </c>
      <c r="J40" s="23">
        <v>-4.7</v>
      </c>
    </row>
    <row r="41" spans="1:10" ht="16" x14ac:dyDescent="0.2">
      <c r="B41" s="22" t="str">
        <f t="shared" si="0"/>
        <v xml:space="preserve">, </v>
      </c>
      <c r="D41" s="22" t="s">
        <v>138</v>
      </c>
    </row>
    <row r="42" spans="1:10" ht="16" x14ac:dyDescent="0.2">
      <c r="B42" s="22" t="str">
        <f t="shared" si="0"/>
        <v>, California</v>
      </c>
      <c r="D42" s="22" t="s">
        <v>167</v>
      </c>
      <c r="E42" s="23">
        <v>15551.5</v>
      </c>
      <c r="F42" s="23">
        <v>16014</v>
      </c>
      <c r="G42" s="23">
        <v>15635.9</v>
      </c>
      <c r="H42" s="23">
        <v>16105</v>
      </c>
      <c r="I42" s="23">
        <v>469.1</v>
      </c>
      <c r="J42" s="23">
        <v>3</v>
      </c>
    </row>
    <row r="43" spans="1:10" ht="16" x14ac:dyDescent="0.2">
      <c r="B43" s="22" t="str">
        <f t="shared" si="0"/>
        <v>California, Bakersfield</v>
      </c>
      <c r="C43" s="22" t="s">
        <v>167</v>
      </c>
      <c r="D43" s="24" t="s">
        <v>168</v>
      </c>
      <c r="E43" s="23">
        <v>255.4</v>
      </c>
      <c r="F43" s="23">
        <v>259.5</v>
      </c>
      <c r="G43" s="23">
        <v>257.3</v>
      </c>
      <c r="H43" s="23">
        <v>259.89999999999998</v>
      </c>
      <c r="I43" s="23">
        <v>2.6</v>
      </c>
      <c r="J43" s="23">
        <v>1</v>
      </c>
    </row>
    <row r="44" spans="1:10" ht="16" x14ac:dyDescent="0.2">
      <c r="B44" s="22" t="str">
        <f t="shared" si="0"/>
        <v>California, Chico</v>
      </c>
      <c r="C44" s="22" t="s">
        <v>167</v>
      </c>
      <c r="D44" s="24" t="s">
        <v>169</v>
      </c>
      <c r="E44" s="23">
        <v>76.2</v>
      </c>
      <c r="F44" s="23">
        <v>78.3</v>
      </c>
      <c r="G44" s="23">
        <v>77.3</v>
      </c>
      <c r="H44" s="23">
        <v>78.5</v>
      </c>
      <c r="I44" s="23">
        <v>1.2</v>
      </c>
      <c r="J44" s="23">
        <v>1.6</v>
      </c>
    </row>
    <row r="45" spans="1:10" ht="16" x14ac:dyDescent="0.2">
      <c r="B45" s="22" t="str">
        <f t="shared" si="0"/>
        <v>California, El Centro</v>
      </c>
      <c r="C45" s="22" t="s">
        <v>167</v>
      </c>
      <c r="D45" s="24" t="s">
        <v>170</v>
      </c>
      <c r="E45" s="23">
        <v>55.2</v>
      </c>
      <c r="F45" s="23">
        <v>54.2</v>
      </c>
      <c r="G45" s="23">
        <v>54.5</v>
      </c>
      <c r="H45" s="23">
        <v>54.3</v>
      </c>
      <c r="I45" s="23">
        <v>-0.2</v>
      </c>
      <c r="J45" s="23">
        <v>-0.4</v>
      </c>
    </row>
    <row r="46" spans="1:10" ht="16" x14ac:dyDescent="0.2">
      <c r="B46" s="22" t="str">
        <f t="shared" si="0"/>
        <v>California, Fresno</v>
      </c>
      <c r="C46" s="22" t="s">
        <v>167</v>
      </c>
      <c r="D46" s="24" t="s">
        <v>171</v>
      </c>
      <c r="E46" s="23">
        <v>310.5</v>
      </c>
      <c r="F46" s="23">
        <v>322.89999999999998</v>
      </c>
      <c r="G46" s="23">
        <v>312.8</v>
      </c>
      <c r="H46" s="23">
        <v>323.3</v>
      </c>
      <c r="I46" s="23">
        <v>10.5</v>
      </c>
      <c r="J46" s="23">
        <v>3.4</v>
      </c>
    </row>
    <row r="47" spans="1:10" ht="16" x14ac:dyDescent="0.2">
      <c r="B47" s="22" t="str">
        <f t="shared" si="0"/>
        <v>California, Hanford-Corcoran</v>
      </c>
      <c r="C47" s="22" t="s">
        <v>167</v>
      </c>
      <c r="D47" s="24" t="s">
        <v>172</v>
      </c>
      <c r="E47" s="23">
        <v>36.9</v>
      </c>
      <c r="F47" s="23">
        <v>37.5</v>
      </c>
      <c r="G47" s="23">
        <v>37.200000000000003</v>
      </c>
      <c r="H47" s="23">
        <v>37.6</v>
      </c>
      <c r="I47" s="23">
        <v>0.4</v>
      </c>
      <c r="J47" s="23">
        <v>1.1000000000000001</v>
      </c>
    </row>
    <row r="48" spans="1:10" ht="16" x14ac:dyDescent="0.2">
      <c r="A48" s="20" t="s">
        <v>173</v>
      </c>
      <c r="B48" s="22" t="str">
        <f t="shared" si="0"/>
        <v>California, Los Angeles-Long Beach</v>
      </c>
      <c r="C48" s="22" t="s">
        <v>167</v>
      </c>
      <c r="D48" s="24" t="s">
        <v>537</v>
      </c>
      <c r="E48" s="23">
        <v>5694.6</v>
      </c>
      <c r="F48" s="23">
        <v>5850.9</v>
      </c>
      <c r="G48" s="23">
        <v>5716.1</v>
      </c>
      <c r="H48" s="23">
        <v>5867.3</v>
      </c>
      <c r="I48" s="23">
        <v>151.19999999999999</v>
      </c>
      <c r="J48" s="23">
        <v>2.6</v>
      </c>
    </row>
    <row r="49" spans="1:10" ht="16" x14ac:dyDescent="0.2">
      <c r="B49" s="22" t="str">
        <f t="shared" si="0"/>
        <v>California, Madera</v>
      </c>
      <c r="C49" s="22" t="s">
        <v>167</v>
      </c>
      <c r="D49" s="24" t="s">
        <v>174</v>
      </c>
      <c r="E49" s="23">
        <v>36.6</v>
      </c>
      <c r="F49" s="23">
        <v>36.6</v>
      </c>
      <c r="G49" s="23">
        <v>37.200000000000003</v>
      </c>
      <c r="H49" s="23">
        <v>37.1</v>
      </c>
      <c r="I49" s="23">
        <v>-0.1</v>
      </c>
      <c r="J49" s="23">
        <v>-0.3</v>
      </c>
    </row>
    <row r="50" spans="1:10" ht="16" x14ac:dyDescent="0.2">
      <c r="B50" s="22" t="str">
        <f t="shared" si="0"/>
        <v>California, Merced</v>
      </c>
      <c r="C50" s="22" t="s">
        <v>167</v>
      </c>
      <c r="D50" s="24" t="s">
        <v>175</v>
      </c>
      <c r="E50" s="23">
        <v>61.9</v>
      </c>
      <c r="F50" s="23">
        <v>64.3</v>
      </c>
      <c r="G50" s="23">
        <v>61.4</v>
      </c>
      <c r="H50" s="23">
        <v>63.8</v>
      </c>
      <c r="I50" s="23">
        <v>2.4</v>
      </c>
      <c r="J50" s="23">
        <v>3.9</v>
      </c>
    </row>
    <row r="51" spans="1:10" ht="16" x14ac:dyDescent="0.2">
      <c r="B51" s="22" t="str">
        <f t="shared" si="0"/>
        <v>California, Modesto</v>
      </c>
      <c r="C51" s="22" t="s">
        <v>167</v>
      </c>
      <c r="D51" s="24" t="s">
        <v>176</v>
      </c>
      <c r="E51" s="23">
        <v>160.69999999999999</v>
      </c>
      <c r="F51" s="23">
        <v>163.30000000000001</v>
      </c>
      <c r="G51" s="23">
        <v>160.69999999999999</v>
      </c>
      <c r="H51" s="23">
        <v>164.7</v>
      </c>
      <c r="I51" s="23">
        <v>4</v>
      </c>
      <c r="J51" s="23">
        <v>2.5</v>
      </c>
    </row>
    <row r="52" spans="1:10" ht="16" x14ac:dyDescent="0.2">
      <c r="A52" s="20" t="s">
        <v>177</v>
      </c>
      <c r="B52" s="22" t="str">
        <f t="shared" si="0"/>
        <v>California, Napa</v>
      </c>
      <c r="C52" s="22" t="s">
        <v>167</v>
      </c>
      <c r="D52" s="24" t="s">
        <v>178</v>
      </c>
      <c r="E52" s="23">
        <v>68.3</v>
      </c>
      <c r="F52" s="23">
        <v>69.599999999999994</v>
      </c>
      <c r="G52" s="23">
        <v>69.3</v>
      </c>
      <c r="H52" s="23">
        <v>71</v>
      </c>
      <c r="I52" s="23">
        <v>1.7</v>
      </c>
      <c r="J52" s="23">
        <v>2.5</v>
      </c>
    </row>
    <row r="53" spans="1:10" ht="16" x14ac:dyDescent="0.2">
      <c r="A53" s="20" t="s">
        <v>173</v>
      </c>
      <c r="B53" s="22" t="str">
        <f t="shared" si="0"/>
        <v>California, Ventura</v>
      </c>
      <c r="C53" s="22" t="s">
        <v>167</v>
      </c>
      <c r="D53" s="24" t="s">
        <v>542</v>
      </c>
      <c r="E53" s="23">
        <v>292.60000000000002</v>
      </c>
      <c r="F53" s="23">
        <v>296.39999999999998</v>
      </c>
      <c r="G53" s="23">
        <v>294</v>
      </c>
      <c r="H53" s="23">
        <v>298.2</v>
      </c>
      <c r="I53" s="23">
        <v>4.2</v>
      </c>
      <c r="J53" s="23">
        <v>1.4</v>
      </c>
    </row>
    <row r="54" spans="1:10" ht="16" x14ac:dyDescent="0.2">
      <c r="B54" s="22" t="str">
        <f t="shared" si="0"/>
        <v>California, Redding</v>
      </c>
      <c r="C54" s="22" t="s">
        <v>167</v>
      </c>
      <c r="D54" s="24" t="s">
        <v>179</v>
      </c>
      <c r="E54" s="23">
        <v>61.4</v>
      </c>
      <c r="F54" s="23">
        <v>62.8</v>
      </c>
      <c r="G54" s="23">
        <v>62.4</v>
      </c>
      <c r="H54" s="23">
        <v>63.8</v>
      </c>
      <c r="I54" s="23">
        <v>1.4</v>
      </c>
      <c r="J54" s="23">
        <v>2.2000000000000002</v>
      </c>
    </row>
    <row r="55" spans="1:10" ht="16" x14ac:dyDescent="0.2">
      <c r="A55" s="20" t="s">
        <v>173</v>
      </c>
      <c r="B55" s="22" t="str">
        <f t="shared" si="0"/>
        <v>California, Riverside-San Bernardino</v>
      </c>
      <c r="C55" s="22" t="s">
        <v>167</v>
      </c>
      <c r="D55" s="24" t="s">
        <v>538</v>
      </c>
      <c r="E55" s="23">
        <v>1278.7</v>
      </c>
      <c r="F55" s="23">
        <v>1328.8</v>
      </c>
      <c r="G55" s="23">
        <v>1280.4000000000001</v>
      </c>
      <c r="H55" s="23">
        <v>1332.2</v>
      </c>
      <c r="I55" s="23">
        <v>51.8</v>
      </c>
      <c r="J55" s="23">
        <v>4</v>
      </c>
    </row>
    <row r="56" spans="1:10" ht="16" x14ac:dyDescent="0.2">
      <c r="B56" s="22" t="str">
        <f t="shared" si="0"/>
        <v>California, Sacramento</v>
      </c>
      <c r="C56" s="22" t="s">
        <v>167</v>
      </c>
      <c r="D56" s="24" t="s">
        <v>539</v>
      </c>
      <c r="E56" s="23">
        <v>886.9</v>
      </c>
      <c r="F56" s="23">
        <v>907</v>
      </c>
      <c r="G56" s="23">
        <v>892.8</v>
      </c>
      <c r="H56" s="23">
        <v>916.3</v>
      </c>
      <c r="I56" s="23">
        <v>23.5</v>
      </c>
      <c r="J56" s="23">
        <v>2.6</v>
      </c>
    </row>
    <row r="57" spans="1:10" ht="16" x14ac:dyDescent="0.2">
      <c r="B57" s="22" t="str">
        <f t="shared" si="0"/>
        <v>California, Salinas</v>
      </c>
      <c r="C57" s="22" t="s">
        <v>167</v>
      </c>
      <c r="D57" s="24" t="s">
        <v>180</v>
      </c>
      <c r="E57" s="23">
        <v>129.4</v>
      </c>
      <c r="F57" s="23">
        <v>134.5</v>
      </c>
      <c r="G57" s="23">
        <v>130.69999999999999</v>
      </c>
      <c r="H57" s="23">
        <v>134.9</v>
      </c>
      <c r="I57" s="23">
        <v>4.2</v>
      </c>
      <c r="J57" s="23">
        <v>3.2</v>
      </c>
    </row>
    <row r="58" spans="1:10" ht="16" x14ac:dyDescent="0.2">
      <c r="A58" s="20" t="s">
        <v>173</v>
      </c>
      <c r="B58" s="22" t="str">
        <f t="shared" si="0"/>
        <v>California, San Diego</v>
      </c>
      <c r="C58" s="22" t="s">
        <v>167</v>
      </c>
      <c r="D58" s="24" t="s">
        <v>540</v>
      </c>
      <c r="E58" s="23">
        <v>1340</v>
      </c>
      <c r="F58" s="23">
        <v>1379.2</v>
      </c>
      <c r="G58" s="23">
        <v>1346.3</v>
      </c>
      <c r="H58" s="23">
        <v>1388.7</v>
      </c>
      <c r="I58" s="23">
        <v>42.4</v>
      </c>
      <c r="J58" s="23">
        <v>3.1</v>
      </c>
    </row>
    <row r="59" spans="1:10" ht="16" x14ac:dyDescent="0.2">
      <c r="A59" s="20" t="s">
        <v>177</v>
      </c>
      <c r="B59" s="22" t="str">
        <f t="shared" si="0"/>
        <v>California, San Francisco-Oakland-Hayward</v>
      </c>
      <c r="C59" s="22" t="s">
        <v>167</v>
      </c>
      <c r="D59" s="24" t="s">
        <v>181</v>
      </c>
      <c r="E59" s="23">
        <v>2167.8000000000002</v>
      </c>
      <c r="F59" s="23">
        <v>2238.6999999999998</v>
      </c>
      <c r="G59" s="23">
        <v>2182.1999999999998</v>
      </c>
      <c r="H59" s="23">
        <v>2248.5</v>
      </c>
      <c r="I59" s="23">
        <v>66.3</v>
      </c>
      <c r="J59" s="23">
        <v>3</v>
      </c>
    </row>
    <row r="60" spans="1:10" ht="16" x14ac:dyDescent="0.2">
      <c r="A60" s="20" t="s">
        <v>177</v>
      </c>
      <c r="B60" s="22" t="str">
        <f t="shared" si="0"/>
        <v>California, San Jose</v>
      </c>
      <c r="C60" s="22" t="s">
        <v>167</v>
      </c>
      <c r="D60" s="24" t="s">
        <v>541</v>
      </c>
      <c r="E60" s="23">
        <v>993.7</v>
      </c>
      <c r="F60" s="23">
        <v>1051.7</v>
      </c>
      <c r="G60" s="23">
        <v>1000.3</v>
      </c>
      <c r="H60" s="23">
        <v>1057.4000000000001</v>
      </c>
      <c r="I60" s="23">
        <v>57.1</v>
      </c>
      <c r="J60" s="23">
        <v>5.7</v>
      </c>
    </row>
    <row r="61" spans="1:10" ht="32" x14ac:dyDescent="0.2">
      <c r="B61" s="22" t="str">
        <f t="shared" si="0"/>
        <v>California, San Luis Obispo-Paso Robles-Arroyo Grande</v>
      </c>
      <c r="C61" s="22" t="s">
        <v>167</v>
      </c>
      <c r="D61" s="24" t="s">
        <v>182</v>
      </c>
      <c r="E61" s="23">
        <v>110.8</v>
      </c>
      <c r="F61" s="23">
        <v>113.5</v>
      </c>
      <c r="G61" s="23">
        <v>112.1</v>
      </c>
      <c r="H61" s="23">
        <v>114.4</v>
      </c>
      <c r="I61" s="23">
        <v>2.2999999999999998</v>
      </c>
      <c r="J61" s="23">
        <v>2.1</v>
      </c>
    </row>
    <row r="62" spans="1:10" ht="16" x14ac:dyDescent="0.2">
      <c r="A62" s="20" t="s">
        <v>177</v>
      </c>
      <c r="B62" s="22" t="str">
        <f t="shared" si="0"/>
        <v>California, Santa Cruz-Watsonville</v>
      </c>
      <c r="C62" s="22" t="s">
        <v>167</v>
      </c>
      <c r="D62" s="24" t="s">
        <v>183</v>
      </c>
      <c r="E62" s="23">
        <v>95.4</v>
      </c>
      <c r="F62" s="23">
        <v>96.9</v>
      </c>
      <c r="G62" s="23">
        <v>96.9</v>
      </c>
      <c r="H62" s="23">
        <v>98.2</v>
      </c>
      <c r="I62" s="23">
        <v>1.3</v>
      </c>
      <c r="J62" s="23">
        <v>1.3</v>
      </c>
    </row>
    <row r="63" spans="1:10" ht="16" x14ac:dyDescent="0.2">
      <c r="A63" s="20" t="s">
        <v>173</v>
      </c>
      <c r="B63" s="22" t="str">
        <f t="shared" si="0"/>
        <v>California, Santa Maria-Santa Barbara</v>
      </c>
      <c r="C63" s="22" t="s">
        <v>167</v>
      </c>
      <c r="D63" s="24" t="s">
        <v>184</v>
      </c>
      <c r="E63" s="23">
        <v>177.3</v>
      </c>
      <c r="F63" s="23">
        <v>182.4</v>
      </c>
      <c r="G63" s="23">
        <v>178.3</v>
      </c>
      <c r="H63" s="23">
        <v>183.7</v>
      </c>
      <c r="I63" s="23">
        <v>5.4</v>
      </c>
      <c r="J63" s="23">
        <v>3</v>
      </c>
    </row>
    <row r="64" spans="1:10" ht="16" x14ac:dyDescent="0.2">
      <c r="A64" s="20" t="s">
        <v>177</v>
      </c>
      <c r="B64" s="22" t="str">
        <f t="shared" si="0"/>
        <v>California, Santa Rosa</v>
      </c>
      <c r="C64" s="22" t="s">
        <v>167</v>
      </c>
      <c r="D64" s="24" t="s">
        <v>185</v>
      </c>
      <c r="E64" s="23">
        <v>191.4</v>
      </c>
      <c r="F64" s="23">
        <v>195.9</v>
      </c>
      <c r="G64" s="23">
        <v>192.7</v>
      </c>
      <c r="H64" s="23">
        <v>196.3</v>
      </c>
      <c r="I64" s="23">
        <v>3.6</v>
      </c>
      <c r="J64" s="23">
        <v>1.9</v>
      </c>
    </row>
    <row r="65" spans="1:10" ht="16" x14ac:dyDescent="0.2">
      <c r="B65" s="22" t="str">
        <f t="shared" si="0"/>
        <v>California, Stockton-Lodi</v>
      </c>
      <c r="C65" s="22" t="s">
        <v>167</v>
      </c>
      <c r="D65" s="24" t="s">
        <v>186</v>
      </c>
      <c r="E65" s="23">
        <v>206.3</v>
      </c>
      <c r="F65" s="23">
        <v>213.3</v>
      </c>
      <c r="G65" s="23">
        <v>208</v>
      </c>
      <c r="H65" s="23">
        <v>213.7</v>
      </c>
      <c r="I65" s="23">
        <v>5.7</v>
      </c>
      <c r="J65" s="23">
        <v>2.7</v>
      </c>
    </row>
    <row r="66" spans="1:10" ht="16" x14ac:dyDescent="0.2">
      <c r="A66" s="20" t="s">
        <v>177</v>
      </c>
      <c r="B66" s="22" t="str">
        <f t="shared" si="0"/>
        <v>California, Vallejo-Fairfield</v>
      </c>
      <c r="C66" s="22" t="s">
        <v>167</v>
      </c>
      <c r="D66" s="24" t="s">
        <v>187</v>
      </c>
      <c r="E66" s="23">
        <v>127</v>
      </c>
      <c r="F66" s="23">
        <v>131.19999999999999</v>
      </c>
      <c r="G66" s="23">
        <v>128.19999999999999</v>
      </c>
      <c r="H66" s="23">
        <v>132.19999999999999</v>
      </c>
      <c r="I66" s="23">
        <v>4</v>
      </c>
      <c r="J66" s="23">
        <v>3.1</v>
      </c>
    </row>
    <row r="67" spans="1:10" ht="16" x14ac:dyDescent="0.2">
      <c r="B67" s="22" t="str">
        <f t="shared" si="0"/>
        <v>California, Visalia-Porterville</v>
      </c>
      <c r="C67" s="22" t="s">
        <v>167</v>
      </c>
      <c r="D67" s="24" t="s">
        <v>188</v>
      </c>
      <c r="E67" s="23">
        <v>113.5</v>
      </c>
      <c r="F67" s="23">
        <v>116.3</v>
      </c>
      <c r="G67" s="23">
        <v>114.9</v>
      </c>
      <c r="H67" s="23">
        <v>117.9</v>
      </c>
      <c r="I67" s="23">
        <v>3</v>
      </c>
      <c r="J67" s="23">
        <v>2.6</v>
      </c>
    </row>
    <row r="68" spans="1:10" ht="16" x14ac:dyDescent="0.2">
      <c r="B68" s="22" t="str">
        <f t="shared" si="0"/>
        <v>California, Yuba City</v>
      </c>
      <c r="C68" s="22" t="s">
        <v>167</v>
      </c>
      <c r="D68" s="24" t="s">
        <v>189</v>
      </c>
      <c r="E68" s="23">
        <v>39.5</v>
      </c>
      <c r="F68" s="23">
        <v>40.5</v>
      </c>
      <c r="G68" s="23">
        <v>40.1</v>
      </c>
      <c r="H68" s="23">
        <v>41.2</v>
      </c>
      <c r="I68" s="23">
        <v>1.1000000000000001</v>
      </c>
      <c r="J68" s="23">
        <v>2.7</v>
      </c>
    </row>
    <row r="69" spans="1:10" ht="16" x14ac:dyDescent="0.2">
      <c r="B69" s="22" t="str">
        <f t="shared" si="0"/>
        <v xml:space="preserve">, </v>
      </c>
      <c r="D69" s="22" t="s">
        <v>138</v>
      </c>
    </row>
    <row r="70" spans="1:10" ht="16" x14ac:dyDescent="0.2">
      <c r="B70" s="22" t="str">
        <f t="shared" si="0"/>
        <v>, Colorado</v>
      </c>
      <c r="D70" s="22" t="s">
        <v>190</v>
      </c>
      <c r="E70" s="23">
        <v>2439.1</v>
      </c>
      <c r="F70" s="23">
        <v>2500.1</v>
      </c>
      <c r="G70" s="23">
        <v>2453.3000000000002</v>
      </c>
      <c r="H70" s="23">
        <v>2511.9</v>
      </c>
      <c r="I70" s="23">
        <v>58.6</v>
      </c>
      <c r="J70" s="23">
        <v>2.4</v>
      </c>
    </row>
    <row r="71" spans="1:10" ht="16" x14ac:dyDescent="0.2">
      <c r="A71" s="20" t="s">
        <v>191</v>
      </c>
      <c r="B71" s="22" t="str">
        <f t="shared" si="0"/>
        <v>Colorado, Boulder</v>
      </c>
      <c r="C71" s="22" t="s">
        <v>190</v>
      </c>
      <c r="D71" s="24" t="s">
        <v>192</v>
      </c>
      <c r="E71" s="23">
        <v>175.7</v>
      </c>
      <c r="F71" s="23">
        <v>178.5</v>
      </c>
      <c r="G71" s="23">
        <v>177.3</v>
      </c>
      <c r="H71" s="23">
        <v>180</v>
      </c>
      <c r="I71" s="23">
        <v>2.7</v>
      </c>
      <c r="J71" s="23">
        <v>1.5</v>
      </c>
    </row>
    <row r="72" spans="1:10" ht="16" x14ac:dyDescent="0.2">
      <c r="A72" s="20" t="s">
        <v>191</v>
      </c>
      <c r="B72" s="22" t="str">
        <f t="shared" si="0"/>
        <v>Colorado, Colorado Springs</v>
      </c>
      <c r="C72" s="22" t="s">
        <v>190</v>
      </c>
      <c r="D72" s="24" t="s">
        <v>193</v>
      </c>
      <c r="E72" s="23">
        <v>260.60000000000002</v>
      </c>
      <c r="F72" s="23">
        <v>266</v>
      </c>
      <c r="G72" s="23">
        <v>264.39999999999998</v>
      </c>
      <c r="H72" s="23">
        <v>268.60000000000002</v>
      </c>
      <c r="I72" s="23">
        <v>4.2</v>
      </c>
      <c r="J72" s="23">
        <v>1.6</v>
      </c>
    </row>
    <row r="73" spans="1:10" ht="16" x14ac:dyDescent="0.2">
      <c r="A73" s="20" t="s">
        <v>191</v>
      </c>
      <c r="B73" s="22" t="str">
        <f t="shared" ref="B73:B136" si="1">CONCATENATE(C73,", ",D73)</f>
        <v>Colorado, Denver</v>
      </c>
      <c r="C73" s="22" t="s">
        <v>190</v>
      </c>
      <c r="D73" s="24" t="s">
        <v>191</v>
      </c>
      <c r="E73" s="23">
        <v>1329</v>
      </c>
      <c r="F73" s="23">
        <v>1370.1</v>
      </c>
      <c r="G73" s="23">
        <v>1342.3</v>
      </c>
      <c r="H73" s="23">
        <v>1384.3</v>
      </c>
      <c r="I73" s="23">
        <v>42</v>
      </c>
      <c r="J73" s="23">
        <v>3.1</v>
      </c>
    </row>
    <row r="74" spans="1:10" ht="16" x14ac:dyDescent="0.2">
      <c r="A74" s="20" t="s">
        <v>191</v>
      </c>
      <c r="B74" s="22" t="str">
        <f t="shared" si="1"/>
        <v>Colorado, Fort Collins-Loveland</v>
      </c>
      <c r="C74" s="22" t="s">
        <v>190</v>
      </c>
      <c r="D74" s="24" t="s">
        <v>543</v>
      </c>
      <c r="E74" s="23">
        <v>147.6</v>
      </c>
      <c r="F74" s="23">
        <v>151.6</v>
      </c>
      <c r="G74" s="23">
        <v>150.1</v>
      </c>
      <c r="H74" s="23">
        <v>153.80000000000001</v>
      </c>
      <c r="I74" s="23">
        <v>3.7</v>
      </c>
      <c r="J74" s="23">
        <v>2.5</v>
      </c>
    </row>
    <row r="75" spans="1:10" ht="16" x14ac:dyDescent="0.2">
      <c r="B75" s="22" t="str">
        <f t="shared" si="1"/>
        <v>Colorado, Grand Junction</v>
      </c>
      <c r="C75" s="22" t="s">
        <v>190</v>
      </c>
      <c r="D75" s="24" t="s">
        <v>194</v>
      </c>
      <c r="E75" s="23">
        <v>61.2</v>
      </c>
      <c r="F75" s="23">
        <v>62.2</v>
      </c>
      <c r="G75" s="23">
        <v>62</v>
      </c>
      <c r="H75" s="23">
        <v>62.4</v>
      </c>
      <c r="I75" s="23">
        <v>0.4</v>
      </c>
      <c r="J75" s="23">
        <v>0.6</v>
      </c>
    </row>
    <row r="76" spans="1:10" ht="16" x14ac:dyDescent="0.2">
      <c r="A76" s="20" t="s">
        <v>191</v>
      </c>
      <c r="B76" s="22" t="str">
        <f t="shared" si="1"/>
        <v>Colorado, Greeley</v>
      </c>
      <c r="C76" s="22" t="s">
        <v>190</v>
      </c>
      <c r="D76" s="24" t="s">
        <v>195</v>
      </c>
      <c r="E76" s="23">
        <v>96.6</v>
      </c>
      <c r="F76" s="23">
        <v>101.7</v>
      </c>
      <c r="G76" s="23">
        <v>97.7</v>
      </c>
      <c r="H76" s="23">
        <v>102.7</v>
      </c>
      <c r="I76" s="23">
        <v>5</v>
      </c>
      <c r="J76" s="23">
        <v>5.0999999999999996</v>
      </c>
    </row>
    <row r="77" spans="1:10" ht="16" x14ac:dyDescent="0.2">
      <c r="A77" s="20" t="s">
        <v>191</v>
      </c>
      <c r="B77" s="22" t="str">
        <f t="shared" si="1"/>
        <v>Colorado, Pueblo</v>
      </c>
      <c r="C77" s="22" t="s">
        <v>190</v>
      </c>
      <c r="D77" s="24" t="s">
        <v>196</v>
      </c>
      <c r="E77" s="23">
        <v>59.4</v>
      </c>
      <c r="F77" s="23">
        <v>60.4</v>
      </c>
      <c r="G77" s="23">
        <v>60</v>
      </c>
      <c r="H77" s="23">
        <v>60.8</v>
      </c>
      <c r="I77" s="23">
        <v>0.8</v>
      </c>
      <c r="J77" s="23">
        <v>1.3</v>
      </c>
    </row>
    <row r="78" spans="1:10" ht="16" x14ac:dyDescent="0.2">
      <c r="B78" s="22" t="str">
        <f t="shared" si="1"/>
        <v xml:space="preserve">, </v>
      </c>
      <c r="D78" s="22" t="s">
        <v>138</v>
      </c>
    </row>
    <row r="79" spans="1:10" ht="16" x14ac:dyDescent="0.2">
      <c r="B79" s="22" t="str">
        <f t="shared" si="1"/>
        <v>, Connecticut</v>
      </c>
      <c r="D79" s="22" t="s">
        <v>197</v>
      </c>
      <c r="E79" s="23">
        <v>1663</v>
      </c>
      <c r="F79" s="23">
        <v>1683.1</v>
      </c>
      <c r="G79" s="23">
        <v>1677.8</v>
      </c>
      <c r="H79" s="23">
        <v>1702</v>
      </c>
      <c r="I79" s="23">
        <v>24.2</v>
      </c>
      <c r="J79" s="23">
        <v>1.4</v>
      </c>
    </row>
    <row r="80" spans="1:10" ht="16" x14ac:dyDescent="0.2">
      <c r="B80" s="22" t="str">
        <f t="shared" si="1"/>
        <v>Connecticut, Bridgeport-Stamford-Norwalk</v>
      </c>
      <c r="C80" s="22" t="s">
        <v>197</v>
      </c>
      <c r="D80" s="24" t="s">
        <v>198</v>
      </c>
      <c r="E80" s="23">
        <v>404.4</v>
      </c>
      <c r="F80" s="23">
        <v>409.2</v>
      </c>
      <c r="G80" s="23">
        <v>408.7</v>
      </c>
      <c r="H80" s="23">
        <v>413.6</v>
      </c>
      <c r="I80" s="23">
        <v>4.9000000000000004</v>
      </c>
      <c r="J80" s="23">
        <v>1.2</v>
      </c>
    </row>
    <row r="81" spans="2:10" ht="16" x14ac:dyDescent="0.2">
      <c r="B81" s="22" t="str">
        <f t="shared" si="1"/>
        <v>Connecticut, Danbury</v>
      </c>
      <c r="C81" s="22" t="s">
        <v>197</v>
      </c>
      <c r="D81" s="24" t="s">
        <v>199</v>
      </c>
      <c r="E81" s="23">
        <v>77.900000000000006</v>
      </c>
      <c r="F81" s="23">
        <v>78.7</v>
      </c>
      <c r="G81" s="23">
        <v>78.7</v>
      </c>
      <c r="H81" s="23">
        <v>79.599999999999994</v>
      </c>
      <c r="I81" s="23">
        <v>0.9</v>
      </c>
      <c r="J81" s="23">
        <v>1.1000000000000001</v>
      </c>
    </row>
    <row r="82" spans="2:10" ht="16" x14ac:dyDescent="0.2">
      <c r="B82" s="22" t="str">
        <f t="shared" si="1"/>
        <v>Connecticut, Hartford</v>
      </c>
      <c r="C82" s="22" t="s">
        <v>197</v>
      </c>
      <c r="D82" s="24" t="s">
        <v>544</v>
      </c>
      <c r="E82" s="23">
        <v>564.4</v>
      </c>
      <c r="F82" s="23">
        <v>573.29999999999995</v>
      </c>
      <c r="G82" s="23">
        <v>566.1</v>
      </c>
      <c r="H82" s="23">
        <v>577.4</v>
      </c>
      <c r="I82" s="23">
        <v>11.3</v>
      </c>
      <c r="J82" s="23">
        <v>2</v>
      </c>
    </row>
    <row r="83" spans="2:10" ht="16" x14ac:dyDescent="0.2">
      <c r="B83" s="22" t="str">
        <f t="shared" si="1"/>
        <v>Connecticut, New Haven-Bridgeport</v>
      </c>
      <c r="C83" s="22" t="s">
        <v>197</v>
      </c>
      <c r="D83" s="24" t="s">
        <v>545</v>
      </c>
      <c r="E83" s="23">
        <v>279.60000000000002</v>
      </c>
      <c r="F83" s="23">
        <v>283.10000000000002</v>
      </c>
      <c r="G83" s="23">
        <v>280.2</v>
      </c>
      <c r="H83" s="23">
        <v>283.3</v>
      </c>
      <c r="I83" s="23">
        <v>3.1</v>
      </c>
      <c r="J83" s="23">
        <v>1.1000000000000001</v>
      </c>
    </row>
    <row r="84" spans="2:10" ht="16" x14ac:dyDescent="0.2">
      <c r="B84" s="22" t="str">
        <f t="shared" si="1"/>
        <v>Connecticut, Norwich-New London-Westerly</v>
      </c>
      <c r="C84" s="22" t="s">
        <v>197</v>
      </c>
      <c r="D84" s="24" t="s">
        <v>200</v>
      </c>
      <c r="E84" s="23">
        <v>128</v>
      </c>
      <c r="F84" s="23">
        <v>126</v>
      </c>
      <c r="G84" s="23">
        <v>129.5</v>
      </c>
      <c r="H84" s="23">
        <v>128.6</v>
      </c>
      <c r="I84" s="23">
        <v>-0.9</v>
      </c>
      <c r="J84" s="23">
        <v>-0.7</v>
      </c>
    </row>
    <row r="85" spans="2:10" ht="16" x14ac:dyDescent="0.2">
      <c r="B85" s="22" t="str">
        <f t="shared" si="1"/>
        <v>Connecticut, Waterbury</v>
      </c>
      <c r="C85" s="22" t="s">
        <v>197</v>
      </c>
      <c r="D85" s="24" t="s">
        <v>201</v>
      </c>
      <c r="E85" s="23">
        <v>67</v>
      </c>
      <c r="F85" s="23">
        <v>67.8</v>
      </c>
      <c r="G85" s="23">
        <v>67.8</v>
      </c>
      <c r="H85" s="23">
        <v>69</v>
      </c>
      <c r="I85" s="23">
        <v>1.2</v>
      </c>
      <c r="J85" s="23">
        <v>1.8</v>
      </c>
    </row>
    <row r="86" spans="2:10" ht="16" x14ac:dyDescent="0.2">
      <c r="B86" s="22" t="str">
        <f t="shared" si="1"/>
        <v xml:space="preserve">, </v>
      </c>
      <c r="D86" s="22" t="s">
        <v>138</v>
      </c>
    </row>
    <row r="87" spans="2:10" ht="16" x14ac:dyDescent="0.2">
      <c r="B87" s="22" t="str">
        <f t="shared" si="1"/>
        <v>, Delaware</v>
      </c>
      <c r="D87" s="22" t="s">
        <v>202</v>
      </c>
      <c r="E87" s="23">
        <v>434.2</v>
      </c>
      <c r="F87" s="23">
        <v>441.6</v>
      </c>
      <c r="G87" s="23">
        <v>440.8</v>
      </c>
      <c r="H87" s="23">
        <v>447.5</v>
      </c>
      <c r="I87" s="23">
        <v>6.7</v>
      </c>
      <c r="J87" s="23">
        <v>1.5</v>
      </c>
    </row>
    <row r="88" spans="2:10" ht="16" x14ac:dyDescent="0.2">
      <c r="B88" s="22" t="str">
        <f t="shared" si="1"/>
        <v>Delaware, Dover</v>
      </c>
      <c r="C88" s="22" t="s">
        <v>202</v>
      </c>
      <c r="D88" s="24" t="s">
        <v>203</v>
      </c>
      <c r="E88" s="23">
        <v>67.599999999999994</v>
      </c>
      <c r="F88" s="23">
        <v>68</v>
      </c>
      <c r="G88" s="23">
        <v>68.099999999999994</v>
      </c>
      <c r="H88" s="23">
        <v>68.3</v>
      </c>
      <c r="I88" s="23">
        <v>0.2</v>
      </c>
      <c r="J88" s="23">
        <v>0.3</v>
      </c>
    </row>
    <row r="89" spans="2:10" ht="16" x14ac:dyDescent="0.2">
      <c r="B89" s="22" t="str">
        <f t="shared" si="1"/>
        <v>Delaware, Salisbury(1)</v>
      </c>
      <c r="C89" s="22" t="s">
        <v>202</v>
      </c>
      <c r="D89" s="24" t="s">
        <v>204</v>
      </c>
      <c r="E89" s="23">
        <v>146.69999999999999</v>
      </c>
      <c r="F89" s="23">
        <v>147.9</v>
      </c>
      <c r="G89" s="23">
        <v>154.19999999999999</v>
      </c>
      <c r="H89" s="23">
        <v>156.1</v>
      </c>
      <c r="I89" s="23">
        <v>1.9</v>
      </c>
      <c r="J89" s="23">
        <v>1.2</v>
      </c>
    </row>
    <row r="90" spans="2:10" ht="16" x14ac:dyDescent="0.2">
      <c r="B90" s="22" t="str">
        <f t="shared" si="1"/>
        <v xml:space="preserve">, </v>
      </c>
      <c r="D90" s="22" t="s">
        <v>138</v>
      </c>
    </row>
    <row r="91" spans="2:10" ht="16" x14ac:dyDescent="0.2">
      <c r="B91" s="22" t="str">
        <f t="shared" si="1"/>
        <v>, District of Columbia</v>
      </c>
      <c r="D91" s="22" t="s">
        <v>205</v>
      </c>
      <c r="E91" s="23">
        <v>752.8</v>
      </c>
      <c r="F91" s="23">
        <v>763.1</v>
      </c>
      <c r="G91" s="23">
        <v>754.5</v>
      </c>
      <c r="H91" s="23">
        <v>761.2</v>
      </c>
      <c r="I91" s="23">
        <v>6.7</v>
      </c>
      <c r="J91" s="23">
        <v>0.9</v>
      </c>
    </row>
    <row r="92" spans="2:10" ht="16" x14ac:dyDescent="0.2">
      <c r="B92" s="22" t="str">
        <f t="shared" si="1"/>
        <v>District of Columbia, Washington</v>
      </c>
      <c r="C92" s="22" t="s">
        <v>205</v>
      </c>
      <c r="D92" s="24" t="s">
        <v>486</v>
      </c>
      <c r="E92" s="23">
        <v>3101.4</v>
      </c>
      <c r="F92" s="23">
        <v>3163</v>
      </c>
      <c r="G92" s="23">
        <v>3124.1</v>
      </c>
      <c r="H92" s="23">
        <v>3181.1</v>
      </c>
      <c r="I92" s="23">
        <v>57</v>
      </c>
      <c r="J92" s="23">
        <v>1.8</v>
      </c>
    </row>
    <row r="93" spans="2:10" ht="16" x14ac:dyDescent="0.2">
      <c r="B93" s="22" t="str">
        <f t="shared" si="1"/>
        <v xml:space="preserve">, </v>
      </c>
      <c r="D93" s="22" t="s">
        <v>138</v>
      </c>
    </row>
    <row r="94" spans="2:10" ht="16" x14ac:dyDescent="0.2">
      <c r="B94" s="22" t="str">
        <f t="shared" si="1"/>
        <v>, Florida</v>
      </c>
      <c r="D94" s="22" t="s">
        <v>206</v>
      </c>
      <c r="E94" s="23">
        <v>7821.7</v>
      </c>
      <c r="F94" s="23">
        <v>8104.8</v>
      </c>
      <c r="G94" s="23">
        <v>7828.3</v>
      </c>
      <c r="H94" s="23">
        <v>8095.6</v>
      </c>
      <c r="I94" s="23">
        <v>267.3</v>
      </c>
      <c r="J94" s="23">
        <v>3.4</v>
      </c>
    </row>
    <row r="95" spans="2:10" ht="16" x14ac:dyDescent="0.2">
      <c r="B95" s="22" t="str">
        <f t="shared" si="1"/>
        <v>Florida, Cape Coral-Fort Myers</v>
      </c>
      <c r="C95" s="22" t="s">
        <v>206</v>
      </c>
      <c r="D95" s="24" t="s">
        <v>207</v>
      </c>
      <c r="E95" s="23">
        <v>232.5</v>
      </c>
      <c r="F95" s="23">
        <v>242.5</v>
      </c>
      <c r="G95" s="23">
        <v>229.8</v>
      </c>
      <c r="H95" s="23">
        <v>238.9</v>
      </c>
      <c r="I95" s="23">
        <v>9.1</v>
      </c>
      <c r="J95" s="23">
        <v>4</v>
      </c>
    </row>
    <row r="96" spans="2:10" ht="16" x14ac:dyDescent="0.2">
      <c r="B96" s="22" t="str">
        <f t="shared" si="1"/>
        <v>Florida, Crestview-Fort Walton Beach-Destin</v>
      </c>
      <c r="C96" s="22" t="s">
        <v>206</v>
      </c>
      <c r="D96" s="24" t="s">
        <v>208</v>
      </c>
      <c r="E96" s="23">
        <v>105.5</v>
      </c>
      <c r="F96" s="23">
        <v>107.6</v>
      </c>
      <c r="G96" s="23">
        <v>106.9</v>
      </c>
      <c r="H96" s="23">
        <v>108.9</v>
      </c>
      <c r="I96" s="23">
        <v>2</v>
      </c>
      <c r="J96" s="23">
        <v>1.9</v>
      </c>
    </row>
    <row r="97" spans="2:10" ht="16" x14ac:dyDescent="0.2">
      <c r="B97" s="22" t="str">
        <f t="shared" si="1"/>
        <v>Florida, Daytona Beach</v>
      </c>
      <c r="C97" s="22" t="s">
        <v>206</v>
      </c>
      <c r="D97" s="24" t="s">
        <v>546</v>
      </c>
      <c r="E97" s="23">
        <v>183</v>
      </c>
      <c r="F97" s="23">
        <v>188.6</v>
      </c>
      <c r="G97" s="23">
        <v>183</v>
      </c>
      <c r="H97" s="23">
        <v>187.9</v>
      </c>
      <c r="I97" s="23">
        <v>4.9000000000000004</v>
      </c>
      <c r="J97" s="23">
        <v>2.7</v>
      </c>
    </row>
    <row r="98" spans="2:10" ht="16" x14ac:dyDescent="0.2">
      <c r="B98" s="22" t="str">
        <f t="shared" si="1"/>
        <v>Florida, Gainesville</v>
      </c>
      <c r="C98" s="22" t="s">
        <v>206</v>
      </c>
      <c r="D98" s="24" t="s">
        <v>209</v>
      </c>
      <c r="E98" s="23">
        <v>132</v>
      </c>
      <c r="F98" s="23">
        <v>135.69999999999999</v>
      </c>
      <c r="G98" s="23">
        <v>130.30000000000001</v>
      </c>
      <c r="H98" s="23">
        <v>132.9</v>
      </c>
      <c r="I98" s="23">
        <v>2.6</v>
      </c>
      <c r="J98" s="23">
        <v>2</v>
      </c>
    </row>
    <row r="99" spans="2:10" ht="16" x14ac:dyDescent="0.2">
      <c r="B99" s="22" t="str">
        <f t="shared" si="1"/>
        <v>Florida, Homosassa Springs</v>
      </c>
      <c r="C99" s="22" t="s">
        <v>206</v>
      </c>
      <c r="D99" s="24" t="s">
        <v>210</v>
      </c>
      <c r="E99" s="23">
        <v>32.6</v>
      </c>
      <c r="F99" s="23">
        <v>33</v>
      </c>
      <c r="G99" s="23">
        <v>32.5</v>
      </c>
      <c r="H99" s="23">
        <v>32.799999999999997</v>
      </c>
      <c r="I99" s="23">
        <v>0.3</v>
      </c>
      <c r="J99" s="23">
        <v>0.9</v>
      </c>
    </row>
    <row r="100" spans="2:10" ht="16" x14ac:dyDescent="0.2">
      <c r="B100" s="22" t="str">
        <f t="shared" si="1"/>
        <v>Florida, Jacksonville</v>
      </c>
      <c r="C100" s="22" t="s">
        <v>206</v>
      </c>
      <c r="D100" s="24" t="s">
        <v>211</v>
      </c>
      <c r="E100" s="23">
        <v>621.20000000000005</v>
      </c>
      <c r="F100" s="23">
        <v>637.9</v>
      </c>
      <c r="G100" s="23">
        <v>623.79999999999995</v>
      </c>
      <c r="H100" s="23">
        <v>637</v>
      </c>
      <c r="I100" s="23">
        <v>13.2</v>
      </c>
      <c r="J100" s="23">
        <v>2.1</v>
      </c>
    </row>
    <row r="101" spans="2:10" ht="16" x14ac:dyDescent="0.2">
      <c r="B101" s="22" t="str">
        <f t="shared" si="1"/>
        <v>Florida, Lakeland-Winter Haven</v>
      </c>
      <c r="C101" s="22" t="s">
        <v>206</v>
      </c>
      <c r="D101" s="24" t="s">
        <v>212</v>
      </c>
      <c r="E101" s="23">
        <v>202.4</v>
      </c>
      <c r="F101" s="23">
        <v>209.3</v>
      </c>
      <c r="G101" s="23">
        <v>202.1</v>
      </c>
      <c r="H101" s="23">
        <v>208.7</v>
      </c>
      <c r="I101" s="23">
        <v>6.6</v>
      </c>
      <c r="J101" s="23">
        <v>3.3</v>
      </c>
    </row>
    <row r="102" spans="2:10" ht="16" x14ac:dyDescent="0.2">
      <c r="B102" s="22" t="str">
        <f t="shared" si="1"/>
        <v>Florida, Miami-Fort Lauderdale-West Palm Beach</v>
      </c>
      <c r="C102" s="22" t="s">
        <v>206</v>
      </c>
      <c r="D102" s="24" t="s">
        <v>213</v>
      </c>
      <c r="E102" s="23">
        <v>2421</v>
      </c>
      <c r="F102" s="23">
        <v>2499.8000000000002</v>
      </c>
      <c r="G102" s="23">
        <v>2425.1999999999998</v>
      </c>
      <c r="H102" s="23">
        <v>2500.6999999999998</v>
      </c>
      <c r="I102" s="23">
        <v>75.5</v>
      </c>
      <c r="J102" s="23">
        <v>3.1</v>
      </c>
    </row>
    <row r="103" spans="2:10" ht="16" x14ac:dyDescent="0.2">
      <c r="B103" s="22" t="str">
        <f t="shared" si="1"/>
        <v>Florida, Naples-Immokalee-Marco Island</v>
      </c>
      <c r="C103" s="22" t="s">
        <v>206</v>
      </c>
      <c r="D103" s="24" t="s">
        <v>214</v>
      </c>
      <c r="E103" s="23">
        <v>132</v>
      </c>
      <c r="F103" s="23">
        <v>137.69999999999999</v>
      </c>
      <c r="G103" s="23">
        <v>129.9</v>
      </c>
      <c r="H103" s="23">
        <v>135.69999999999999</v>
      </c>
      <c r="I103" s="23">
        <v>5.8</v>
      </c>
      <c r="J103" s="23">
        <v>4.5</v>
      </c>
    </row>
    <row r="104" spans="2:10" ht="16" x14ac:dyDescent="0.2">
      <c r="B104" s="22" t="str">
        <f t="shared" si="1"/>
        <v>Florida, Sarasota-Bradenton</v>
      </c>
      <c r="C104" s="22" t="s">
        <v>206</v>
      </c>
      <c r="D104" s="24" t="s">
        <v>548</v>
      </c>
      <c r="E104" s="23">
        <v>269.10000000000002</v>
      </c>
      <c r="F104" s="23">
        <v>278.2</v>
      </c>
      <c r="G104" s="23">
        <v>268.39999999999998</v>
      </c>
      <c r="H104" s="23">
        <v>277.39999999999998</v>
      </c>
      <c r="I104" s="23">
        <v>9</v>
      </c>
      <c r="J104" s="23">
        <v>3.4</v>
      </c>
    </row>
    <row r="105" spans="2:10" ht="16" x14ac:dyDescent="0.2">
      <c r="B105" s="22" t="str">
        <f t="shared" si="1"/>
        <v>Florida, Ocala</v>
      </c>
      <c r="C105" s="22" t="s">
        <v>206</v>
      </c>
      <c r="D105" s="24" t="s">
        <v>215</v>
      </c>
      <c r="E105" s="23">
        <v>95.2</v>
      </c>
      <c r="F105" s="23">
        <v>98</v>
      </c>
      <c r="G105" s="23">
        <v>95.2</v>
      </c>
      <c r="H105" s="23">
        <v>98.3</v>
      </c>
      <c r="I105" s="23">
        <v>3.1</v>
      </c>
      <c r="J105" s="23">
        <v>3.3</v>
      </c>
    </row>
    <row r="106" spans="2:10" ht="16" x14ac:dyDescent="0.2">
      <c r="B106" s="22" t="str">
        <f t="shared" si="1"/>
        <v>Florida, Orlando</v>
      </c>
      <c r="C106" s="22" t="s">
        <v>206</v>
      </c>
      <c r="D106" s="24" t="s">
        <v>547</v>
      </c>
      <c r="E106" s="23">
        <v>1103.4000000000001</v>
      </c>
      <c r="F106" s="23">
        <v>1151.0999999999999</v>
      </c>
      <c r="G106" s="23">
        <v>1109.2</v>
      </c>
      <c r="H106" s="23">
        <v>1153.2</v>
      </c>
      <c r="I106" s="23">
        <v>44</v>
      </c>
      <c r="J106" s="23">
        <v>4</v>
      </c>
    </row>
    <row r="107" spans="2:10" ht="16" x14ac:dyDescent="0.2">
      <c r="B107" s="22" t="str">
        <f t="shared" si="1"/>
        <v>Florida, Palm Bay-Melbourne-Titusville</v>
      </c>
      <c r="C107" s="22" t="s">
        <v>206</v>
      </c>
      <c r="D107" s="24" t="s">
        <v>216</v>
      </c>
      <c r="E107" s="23">
        <v>197.9</v>
      </c>
      <c r="F107" s="23">
        <v>203.2</v>
      </c>
      <c r="G107" s="23">
        <v>198.2</v>
      </c>
      <c r="H107" s="23">
        <v>202.8</v>
      </c>
      <c r="I107" s="23">
        <v>4.5999999999999996</v>
      </c>
      <c r="J107" s="23">
        <v>2.2999999999999998</v>
      </c>
    </row>
    <row r="108" spans="2:10" ht="16" x14ac:dyDescent="0.2">
      <c r="B108" s="22" t="str">
        <f t="shared" si="1"/>
        <v>Florida, Panama City</v>
      </c>
      <c r="C108" s="22" t="s">
        <v>206</v>
      </c>
      <c r="D108" s="24" t="s">
        <v>217</v>
      </c>
      <c r="E108" s="23">
        <v>81.2</v>
      </c>
      <c r="F108" s="23">
        <v>82.2</v>
      </c>
      <c r="G108" s="23">
        <v>81.5</v>
      </c>
      <c r="H108" s="23">
        <v>82.1</v>
      </c>
      <c r="I108" s="23">
        <v>0.6</v>
      </c>
      <c r="J108" s="23">
        <v>0.7</v>
      </c>
    </row>
    <row r="109" spans="2:10" ht="16" x14ac:dyDescent="0.2">
      <c r="B109" s="22" t="str">
        <f t="shared" si="1"/>
        <v>Florida, Pensacola-Ferry Pass-Brent</v>
      </c>
      <c r="C109" s="22" t="s">
        <v>206</v>
      </c>
      <c r="D109" s="24" t="s">
        <v>218</v>
      </c>
      <c r="E109" s="23">
        <v>164.4</v>
      </c>
      <c r="F109" s="23">
        <v>169.2</v>
      </c>
      <c r="G109" s="23">
        <v>164.9</v>
      </c>
      <c r="H109" s="23">
        <v>168.9</v>
      </c>
      <c r="I109" s="23">
        <v>4</v>
      </c>
      <c r="J109" s="23">
        <v>2.4</v>
      </c>
    </row>
    <row r="110" spans="2:10" ht="16" x14ac:dyDescent="0.2">
      <c r="B110" s="22" t="str">
        <f t="shared" si="1"/>
        <v>Florida, Port St. Lucie</v>
      </c>
      <c r="C110" s="22" t="s">
        <v>206</v>
      </c>
      <c r="D110" s="24" t="s">
        <v>219</v>
      </c>
      <c r="E110" s="23">
        <v>131.4</v>
      </c>
      <c r="F110" s="23">
        <v>135.80000000000001</v>
      </c>
      <c r="G110" s="23">
        <v>131.6</v>
      </c>
      <c r="H110" s="23">
        <v>135.69999999999999</v>
      </c>
      <c r="I110" s="23">
        <v>4.0999999999999996</v>
      </c>
      <c r="J110" s="23">
        <v>3.1</v>
      </c>
    </row>
    <row r="111" spans="2:10" ht="16" x14ac:dyDescent="0.2">
      <c r="B111" s="22" t="str">
        <f t="shared" si="1"/>
        <v>Florida, Punta Gorda</v>
      </c>
      <c r="C111" s="22" t="s">
        <v>206</v>
      </c>
      <c r="D111" s="24" t="s">
        <v>220</v>
      </c>
      <c r="E111" s="23">
        <v>45</v>
      </c>
      <c r="F111" s="23">
        <v>45.2</v>
      </c>
      <c r="G111" s="23">
        <v>44.2</v>
      </c>
      <c r="H111" s="23">
        <v>44.9</v>
      </c>
      <c r="I111" s="23">
        <v>0.7</v>
      </c>
      <c r="J111" s="23">
        <v>1.6</v>
      </c>
    </row>
    <row r="112" spans="2:10" ht="16" x14ac:dyDescent="0.2">
      <c r="B112" s="22" t="str">
        <f t="shared" si="1"/>
        <v>Florida, Sebastian-Vero Beach</v>
      </c>
      <c r="C112" s="22" t="s">
        <v>206</v>
      </c>
      <c r="D112" s="24" t="s">
        <v>221</v>
      </c>
      <c r="E112" s="23">
        <v>47.5</v>
      </c>
      <c r="F112" s="23">
        <v>48.6</v>
      </c>
      <c r="G112" s="23">
        <v>47.4</v>
      </c>
      <c r="H112" s="23">
        <v>48.1</v>
      </c>
      <c r="I112" s="23">
        <v>0.7</v>
      </c>
      <c r="J112" s="23">
        <v>1.5</v>
      </c>
    </row>
    <row r="113" spans="2:10" ht="16" x14ac:dyDescent="0.2">
      <c r="B113" s="22" t="str">
        <f t="shared" si="1"/>
        <v>Florida, Sebring</v>
      </c>
      <c r="C113" s="22" t="s">
        <v>206</v>
      </c>
      <c r="D113" s="24" t="s">
        <v>222</v>
      </c>
      <c r="E113" s="23">
        <v>25.2</v>
      </c>
      <c r="F113" s="23">
        <v>25.9</v>
      </c>
      <c r="G113" s="23">
        <v>25</v>
      </c>
      <c r="H113" s="23">
        <v>25.7</v>
      </c>
      <c r="I113" s="23">
        <v>0.7</v>
      </c>
      <c r="J113" s="23">
        <v>2.8</v>
      </c>
    </row>
    <row r="114" spans="2:10" ht="16" x14ac:dyDescent="0.2">
      <c r="B114" s="22" t="str">
        <f t="shared" si="1"/>
        <v>Florida, Tallahassee</v>
      </c>
      <c r="C114" s="22" t="s">
        <v>206</v>
      </c>
      <c r="D114" s="24" t="s">
        <v>223</v>
      </c>
      <c r="E114" s="23">
        <v>172.9</v>
      </c>
      <c r="F114" s="23">
        <v>176.9</v>
      </c>
      <c r="G114" s="23">
        <v>169.1</v>
      </c>
      <c r="H114" s="23">
        <v>172</v>
      </c>
      <c r="I114" s="23">
        <v>2.9</v>
      </c>
      <c r="J114" s="23">
        <v>1.7</v>
      </c>
    </row>
    <row r="115" spans="2:10" ht="16" x14ac:dyDescent="0.2">
      <c r="B115" s="22" t="str">
        <f t="shared" si="1"/>
        <v>Florida, Tampa-St. Petersburg</v>
      </c>
      <c r="C115" s="22" t="s">
        <v>206</v>
      </c>
      <c r="D115" s="24" t="s">
        <v>549</v>
      </c>
      <c r="E115" s="23">
        <v>1208.5</v>
      </c>
      <c r="F115" s="23">
        <v>1246.5999999999999</v>
      </c>
      <c r="G115" s="23">
        <v>1211.4000000000001</v>
      </c>
      <c r="H115" s="23">
        <v>1245.5</v>
      </c>
      <c r="I115" s="23">
        <v>34.1</v>
      </c>
      <c r="J115" s="23">
        <v>2.8</v>
      </c>
    </row>
    <row r="116" spans="2:10" ht="16" x14ac:dyDescent="0.2">
      <c r="B116" s="22" t="str">
        <f t="shared" si="1"/>
        <v>Florida, The Villages</v>
      </c>
      <c r="C116" s="22" t="s">
        <v>206</v>
      </c>
      <c r="D116" s="24" t="s">
        <v>224</v>
      </c>
      <c r="E116" s="23">
        <v>25.6</v>
      </c>
      <c r="F116" s="23">
        <v>25.9</v>
      </c>
      <c r="G116" s="23">
        <v>25.3</v>
      </c>
      <c r="H116" s="23">
        <v>25.9</v>
      </c>
      <c r="I116" s="23">
        <v>0.6</v>
      </c>
      <c r="J116" s="23">
        <v>2.4</v>
      </c>
    </row>
    <row r="117" spans="2:10" ht="16" x14ac:dyDescent="0.2">
      <c r="B117" s="22" t="str">
        <f t="shared" si="1"/>
        <v xml:space="preserve">, </v>
      </c>
      <c r="D117" s="22" t="s">
        <v>138</v>
      </c>
    </row>
    <row r="118" spans="2:10" ht="16" x14ac:dyDescent="0.2">
      <c r="B118" s="22" t="str">
        <f t="shared" si="1"/>
        <v>, Georgia</v>
      </c>
      <c r="D118" s="22" t="s">
        <v>225</v>
      </c>
      <c r="E118" s="23">
        <v>4138.7</v>
      </c>
      <c r="F118" s="23">
        <v>4258.6000000000004</v>
      </c>
      <c r="G118" s="23">
        <v>4163.5</v>
      </c>
      <c r="H118" s="23">
        <v>4274.3</v>
      </c>
      <c r="I118" s="23">
        <v>110.8</v>
      </c>
      <c r="J118" s="23">
        <v>2.7</v>
      </c>
    </row>
    <row r="119" spans="2:10" ht="16" x14ac:dyDescent="0.2">
      <c r="B119" s="22" t="str">
        <f t="shared" si="1"/>
        <v>Georgia, Albany</v>
      </c>
      <c r="C119" s="22" t="s">
        <v>225</v>
      </c>
      <c r="D119" s="24" t="s">
        <v>226</v>
      </c>
      <c r="E119" s="23">
        <v>61.4</v>
      </c>
      <c r="F119" s="23">
        <v>61.5</v>
      </c>
      <c r="G119" s="23">
        <v>61.7</v>
      </c>
      <c r="H119" s="23">
        <v>61</v>
      </c>
      <c r="I119" s="23">
        <v>-0.7</v>
      </c>
      <c r="J119" s="23">
        <v>-1.1000000000000001</v>
      </c>
    </row>
    <row r="120" spans="2:10" ht="16" x14ac:dyDescent="0.2">
      <c r="B120" s="22" t="str">
        <f t="shared" si="1"/>
        <v>Georgia, Athens-Clarke County</v>
      </c>
      <c r="C120" s="22" t="s">
        <v>225</v>
      </c>
      <c r="D120" s="24" t="s">
        <v>227</v>
      </c>
      <c r="E120" s="23">
        <v>90.2</v>
      </c>
      <c r="F120" s="23">
        <v>93</v>
      </c>
      <c r="G120" s="23">
        <v>90</v>
      </c>
      <c r="H120" s="23">
        <v>92.5</v>
      </c>
      <c r="I120" s="23">
        <v>2.5</v>
      </c>
      <c r="J120" s="23">
        <v>2.8</v>
      </c>
    </row>
    <row r="121" spans="2:10" ht="16" x14ac:dyDescent="0.2">
      <c r="B121" s="22" t="str">
        <f t="shared" si="1"/>
        <v>Georgia, Atlanta</v>
      </c>
      <c r="C121" s="22" t="s">
        <v>225</v>
      </c>
      <c r="D121" s="24" t="s">
        <v>550</v>
      </c>
      <c r="E121" s="23">
        <v>2483.1</v>
      </c>
      <c r="F121" s="23">
        <v>2567.1999999999998</v>
      </c>
      <c r="G121" s="23">
        <v>2503.6</v>
      </c>
      <c r="H121" s="23">
        <v>2583.1999999999998</v>
      </c>
      <c r="I121" s="23">
        <v>79.599999999999994</v>
      </c>
      <c r="J121" s="23">
        <v>3.2</v>
      </c>
    </row>
    <row r="122" spans="2:10" ht="16" x14ac:dyDescent="0.2">
      <c r="B122" s="22" t="str">
        <f t="shared" si="1"/>
        <v>Georgia, Augusta-Aiken</v>
      </c>
      <c r="C122" s="22" t="s">
        <v>225</v>
      </c>
      <c r="D122" s="24" t="s">
        <v>551</v>
      </c>
      <c r="E122" s="23">
        <v>227.2</v>
      </c>
      <c r="F122" s="23">
        <v>234</v>
      </c>
      <c r="G122" s="23">
        <v>224.9</v>
      </c>
      <c r="H122" s="23">
        <v>230.9</v>
      </c>
      <c r="I122" s="23">
        <v>6</v>
      </c>
      <c r="J122" s="23">
        <v>2.7</v>
      </c>
    </row>
    <row r="123" spans="2:10" ht="16" x14ac:dyDescent="0.2">
      <c r="B123" s="22" t="str">
        <f t="shared" si="1"/>
        <v>Georgia, Brunswick</v>
      </c>
      <c r="C123" s="22" t="s">
        <v>225</v>
      </c>
      <c r="D123" s="24" t="s">
        <v>228</v>
      </c>
      <c r="E123" s="23">
        <v>40.9</v>
      </c>
      <c r="F123" s="23">
        <v>42.3</v>
      </c>
      <c r="G123" s="23">
        <v>41.4</v>
      </c>
      <c r="H123" s="23">
        <v>42.7</v>
      </c>
      <c r="I123" s="23">
        <v>1.3</v>
      </c>
      <c r="J123" s="23">
        <v>3.1</v>
      </c>
    </row>
    <row r="124" spans="2:10" ht="16" x14ac:dyDescent="0.2">
      <c r="B124" s="22" t="str">
        <f t="shared" si="1"/>
        <v>Georgia, Columbus</v>
      </c>
      <c r="C124" s="22" t="s">
        <v>225</v>
      </c>
      <c r="D124" s="24" t="s">
        <v>229</v>
      </c>
      <c r="E124" s="23">
        <v>123.1</v>
      </c>
      <c r="F124" s="23">
        <v>124.3</v>
      </c>
      <c r="G124" s="23">
        <v>123.2</v>
      </c>
      <c r="H124" s="23">
        <v>125.4</v>
      </c>
      <c r="I124" s="23">
        <v>2.2000000000000002</v>
      </c>
      <c r="J124" s="23">
        <v>1.8</v>
      </c>
    </row>
    <row r="125" spans="2:10" ht="16" x14ac:dyDescent="0.2">
      <c r="B125" s="22" t="str">
        <f t="shared" si="1"/>
        <v>Georgia, Dalton</v>
      </c>
      <c r="C125" s="22" t="s">
        <v>225</v>
      </c>
      <c r="D125" s="24" t="s">
        <v>230</v>
      </c>
      <c r="E125" s="23">
        <v>66.099999999999994</v>
      </c>
      <c r="F125" s="23">
        <v>68.3</v>
      </c>
      <c r="G125" s="23">
        <v>66.7</v>
      </c>
      <c r="H125" s="23">
        <v>68.8</v>
      </c>
      <c r="I125" s="23">
        <v>2.1</v>
      </c>
      <c r="J125" s="23">
        <v>3.1</v>
      </c>
    </row>
    <row r="126" spans="2:10" ht="16" x14ac:dyDescent="0.2">
      <c r="B126" s="22" t="str">
        <f t="shared" si="1"/>
        <v>Georgia, Gainesville</v>
      </c>
      <c r="C126" s="22" t="s">
        <v>225</v>
      </c>
      <c r="D126" s="24" t="s">
        <v>209</v>
      </c>
      <c r="E126" s="23">
        <v>79</v>
      </c>
      <c r="F126" s="23">
        <v>82.8</v>
      </c>
      <c r="G126" s="23">
        <v>79.8</v>
      </c>
      <c r="H126" s="23">
        <v>83</v>
      </c>
      <c r="I126" s="23">
        <v>3.2</v>
      </c>
      <c r="J126" s="23">
        <v>4</v>
      </c>
    </row>
    <row r="127" spans="2:10" ht="16" x14ac:dyDescent="0.2">
      <c r="B127" s="22" t="str">
        <f t="shared" si="1"/>
        <v>Georgia, Hinesville</v>
      </c>
      <c r="C127" s="22" t="s">
        <v>225</v>
      </c>
      <c r="D127" s="24" t="s">
        <v>231</v>
      </c>
      <c r="E127" s="23">
        <v>19.7</v>
      </c>
      <c r="F127" s="23">
        <v>20</v>
      </c>
      <c r="G127" s="23">
        <v>19.8</v>
      </c>
      <c r="H127" s="23">
        <v>20.100000000000001</v>
      </c>
      <c r="I127" s="23">
        <v>0.3</v>
      </c>
      <c r="J127" s="23">
        <v>1.5</v>
      </c>
    </row>
    <row r="128" spans="2:10" ht="16" x14ac:dyDescent="0.2">
      <c r="B128" s="22" t="str">
        <f t="shared" si="1"/>
        <v>Georgia, Macon</v>
      </c>
      <c r="C128" s="22" t="s">
        <v>225</v>
      </c>
      <c r="D128" s="24" t="s">
        <v>232</v>
      </c>
      <c r="E128" s="23">
        <v>101.4</v>
      </c>
      <c r="F128" s="23">
        <v>101.4</v>
      </c>
      <c r="G128" s="23">
        <v>101.7</v>
      </c>
      <c r="H128" s="23">
        <v>102</v>
      </c>
      <c r="I128" s="23">
        <v>0.3</v>
      </c>
      <c r="J128" s="23">
        <v>0.3</v>
      </c>
    </row>
    <row r="129" spans="2:10" ht="16" x14ac:dyDescent="0.2">
      <c r="B129" s="22" t="str">
        <f t="shared" si="1"/>
        <v>Georgia, Rome</v>
      </c>
      <c r="C129" s="22" t="s">
        <v>225</v>
      </c>
      <c r="D129" s="24" t="s">
        <v>233</v>
      </c>
      <c r="E129" s="23">
        <v>39.9</v>
      </c>
      <c r="F129" s="23">
        <v>40.299999999999997</v>
      </c>
      <c r="G129" s="23">
        <v>39.9</v>
      </c>
      <c r="H129" s="23">
        <v>40.200000000000003</v>
      </c>
      <c r="I129" s="23">
        <v>0.3</v>
      </c>
      <c r="J129" s="23">
        <v>0.8</v>
      </c>
    </row>
    <row r="130" spans="2:10" ht="16" x14ac:dyDescent="0.2">
      <c r="B130" s="22" t="str">
        <f t="shared" si="1"/>
        <v>Georgia, Savannah</v>
      </c>
      <c r="C130" s="22" t="s">
        <v>225</v>
      </c>
      <c r="D130" s="24" t="s">
        <v>234</v>
      </c>
      <c r="E130" s="23">
        <v>164.2</v>
      </c>
      <c r="F130" s="23">
        <v>171.5</v>
      </c>
      <c r="G130" s="23">
        <v>165.5</v>
      </c>
      <c r="H130" s="23">
        <v>169.7</v>
      </c>
      <c r="I130" s="23">
        <v>4.2</v>
      </c>
      <c r="J130" s="23">
        <v>2.5</v>
      </c>
    </row>
    <row r="131" spans="2:10" ht="16" x14ac:dyDescent="0.2">
      <c r="B131" s="22" t="str">
        <f t="shared" si="1"/>
        <v>Georgia, Valdosta</v>
      </c>
      <c r="C131" s="22" t="s">
        <v>225</v>
      </c>
      <c r="D131" s="24" t="s">
        <v>235</v>
      </c>
      <c r="E131" s="23">
        <v>54.8</v>
      </c>
      <c r="F131" s="23">
        <v>55.5</v>
      </c>
      <c r="G131" s="23">
        <v>54.8</v>
      </c>
      <c r="H131" s="23">
        <v>54.9</v>
      </c>
      <c r="I131" s="23">
        <v>0.1</v>
      </c>
      <c r="J131" s="23">
        <v>0.2</v>
      </c>
    </row>
    <row r="132" spans="2:10" ht="16" x14ac:dyDescent="0.2">
      <c r="B132" s="22" t="str">
        <f t="shared" si="1"/>
        <v>Georgia, Warner Robins</v>
      </c>
      <c r="C132" s="22" t="s">
        <v>225</v>
      </c>
      <c r="D132" s="24" t="s">
        <v>236</v>
      </c>
      <c r="E132" s="23">
        <v>70.8</v>
      </c>
      <c r="F132" s="23">
        <v>69.900000000000006</v>
      </c>
      <c r="G132" s="23">
        <v>71</v>
      </c>
      <c r="H132" s="23">
        <v>69.8</v>
      </c>
      <c r="I132" s="23">
        <v>-1.2</v>
      </c>
      <c r="J132" s="23">
        <v>-1.7</v>
      </c>
    </row>
    <row r="133" spans="2:10" ht="16" x14ac:dyDescent="0.2">
      <c r="B133" s="22" t="str">
        <f t="shared" si="1"/>
        <v xml:space="preserve">, </v>
      </c>
      <c r="D133" s="22" t="s">
        <v>138</v>
      </c>
    </row>
    <row r="134" spans="2:10" ht="16" x14ac:dyDescent="0.2">
      <c r="B134" s="22" t="str">
        <f t="shared" si="1"/>
        <v>, Hawaii</v>
      </c>
      <c r="D134" s="22" t="s">
        <v>237</v>
      </c>
      <c r="E134" s="23">
        <v>624.5</v>
      </c>
      <c r="F134" s="23">
        <v>631.6</v>
      </c>
      <c r="G134" s="23">
        <v>627.70000000000005</v>
      </c>
      <c r="H134" s="23">
        <v>634.5</v>
      </c>
      <c r="I134" s="23">
        <v>6.8</v>
      </c>
      <c r="J134" s="23">
        <v>1.1000000000000001</v>
      </c>
    </row>
    <row r="135" spans="2:10" ht="16" x14ac:dyDescent="0.2">
      <c r="B135" s="22" t="str">
        <f t="shared" si="1"/>
        <v>Hawaii, Kahului-Wailuku-Lahaina</v>
      </c>
      <c r="C135" s="22" t="s">
        <v>237</v>
      </c>
      <c r="D135" s="24" t="s">
        <v>238</v>
      </c>
      <c r="E135" s="23">
        <v>71</v>
      </c>
      <c r="F135" s="23">
        <v>72.400000000000006</v>
      </c>
      <c r="G135" s="23">
        <v>71.099999999999994</v>
      </c>
      <c r="H135" s="23">
        <v>72</v>
      </c>
      <c r="I135" s="23">
        <v>0.9</v>
      </c>
      <c r="J135" s="23">
        <v>1.3</v>
      </c>
    </row>
    <row r="136" spans="2:10" ht="16" x14ac:dyDescent="0.2">
      <c r="B136" s="22" t="str">
        <f t="shared" si="1"/>
        <v>Hawaii, Honolulu</v>
      </c>
      <c r="C136" s="22" t="s">
        <v>237</v>
      </c>
      <c r="D136" s="24" t="s">
        <v>552</v>
      </c>
      <c r="E136" s="23">
        <v>461</v>
      </c>
      <c r="F136" s="23">
        <v>467</v>
      </c>
      <c r="G136" s="23">
        <v>463.8</v>
      </c>
      <c r="H136" s="23">
        <v>469.5</v>
      </c>
      <c r="I136" s="23">
        <v>5.7</v>
      </c>
      <c r="J136" s="23">
        <v>1.2</v>
      </c>
    </row>
    <row r="137" spans="2:10" ht="16" x14ac:dyDescent="0.2">
      <c r="B137" s="22" t="str">
        <f t="shared" ref="B137:B200" si="2">CONCATENATE(C137,", ",D137)</f>
        <v xml:space="preserve">, </v>
      </c>
      <c r="D137" s="22" t="s">
        <v>138</v>
      </c>
    </row>
    <row r="138" spans="2:10" ht="16" x14ac:dyDescent="0.2">
      <c r="B138" s="22" t="str">
        <f t="shared" si="2"/>
        <v>, Idaho</v>
      </c>
      <c r="D138" s="22" t="s">
        <v>239</v>
      </c>
      <c r="E138" s="23">
        <v>650.4</v>
      </c>
      <c r="F138" s="23">
        <v>669.4</v>
      </c>
      <c r="G138" s="23">
        <v>658.6</v>
      </c>
      <c r="H138" s="23">
        <v>679.1</v>
      </c>
      <c r="I138" s="23">
        <v>20.5</v>
      </c>
      <c r="J138" s="23">
        <v>3.1</v>
      </c>
    </row>
    <row r="139" spans="2:10" ht="16" x14ac:dyDescent="0.2">
      <c r="B139" s="22" t="str">
        <f t="shared" si="2"/>
        <v>Idaho, Boise City</v>
      </c>
      <c r="C139" s="22" t="s">
        <v>239</v>
      </c>
      <c r="D139" s="24" t="s">
        <v>240</v>
      </c>
      <c r="E139" s="23">
        <v>282.2</v>
      </c>
      <c r="F139" s="23">
        <v>286.2</v>
      </c>
      <c r="G139" s="23">
        <v>284.2</v>
      </c>
      <c r="H139" s="23">
        <v>288.89999999999998</v>
      </c>
      <c r="I139" s="23">
        <v>4.7</v>
      </c>
      <c r="J139" s="23">
        <v>1.7</v>
      </c>
    </row>
    <row r="140" spans="2:10" ht="16" x14ac:dyDescent="0.2">
      <c r="B140" s="22" t="str">
        <f t="shared" si="2"/>
        <v>Idaho, Coeur d'Alene</v>
      </c>
      <c r="C140" s="22" t="s">
        <v>239</v>
      </c>
      <c r="D140" s="24" t="s">
        <v>241</v>
      </c>
      <c r="E140" s="23">
        <v>56.6</v>
      </c>
      <c r="F140" s="23">
        <v>60.1</v>
      </c>
      <c r="G140" s="23">
        <v>58.5</v>
      </c>
      <c r="H140" s="23">
        <v>61.8</v>
      </c>
      <c r="I140" s="23">
        <v>3.3</v>
      </c>
      <c r="J140" s="23">
        <v>5.6</v>
      </c>
    </row>
    <row r="141" spans="2:10" ht="16" x14ac:dyDescent="0.2">
      <c r="B141" s="22" t="str">
        <f t="shared" si="2"/>
        <v>Idaho, Idaho Falls</v>
      </c>
      <c r="C141" s="22" t="s">
        <v>239</v>
      </c>
      <c r="D141" s="24" t="s">
        <v>242</v>
      </c>
      <c r="E141" s="23">
        <v>59.5</v>
      </c>
      <c r="F141" s="23">
        <v>61.8</v>
      </c>
      <c r="G141" s="23">
        <v>60</v>
      </c>
      <c r="H141" s="23">
        <v>62.6</v>
      </c>
      <c r="I141" s="23">
        <v>2.6</v>
      </c>
      <c r="J141" s="23">
        <v>4.3</v>
      </c>
    </row>
    <row r="142" spans="2:10" ht="16" x14ac:dyDescent="0.2">
      <c r="B142" s="22" t="str">
        <f t="shared" si="2"/>
        <v>Idaho, Lewiston</v>
      </c>
      <c r="C142" s="22" t="s">
        <v>239</v>
      </c>
      <c r="D142" s="24" t="s">
        <v>243</v>
      </c>
      <c r="E142" s="23">
        <v>27.4</v>
      </c>
      <c r="F142" s="23">
        <v>27.1</v>
      </c>
      <c r="G142" s="23">
        <v>27.5</v>
      </c>
      <c r="H142" s="23">
        <v>27.3</v>
      </c>
      <c r="I142" s="23">
        <v>-0.2</v>
      </c>
      <c r="J142" s="23">
        <v>-0.7</v>
      </c>
    </row>
    <row r="143" spans="2:10" ht="16" x14ac:dyDescent="0.2">
      <c r="B143" s="22" t="str">
        <f t="shared" si="2"/>
        <v>Idaho, Pocatello</v>
      </c>
      <c r="C143" s="22" t="s">
        <v>239</v>
      </c>
      <c r="D143" s="24" t="s">
        <v>244</v>
      </c>
      <c r="E143" s="23">
        <v>35.200000000000003</v>
      </c>
      <c r="F143" s="23">
        <v>35.799999999999997</v>
      </c>
      <c r="G143" s="23">
        <v>35.4</v>
      </c>
      <c r="H143" s="23">
        <v>36.200000000000003</v>
      </c>
      <c r="I143" s="23">
        <v>0.8</v>
      </c>
      <c r="J143" s="23">
        <v>2.2999999999999998</v>
      </c>
    </row>
    <row r="144" spans="2:10" ht="16" x14ac:dyDescent="0.2">
      <c r="B144" s="22" t="str">
        <f t="shared" si="2"/>
        <v xml:space="preserve">, </v>
      </c>
      <c r="D144" s="22" t="s">
        <v>138</v>
      </c>
    </row>
    <row r="145" spans="2:10" ht="16" x14ac:dyDescent="0.2">
      <c r="B145" s="22" t="str">
        <f t="shared" si="2"/>
        <v>, Illinois</v>
      </c>
      <c r="D145" s="22" t="s">
        <v>245</v>
      </c>
      <c r="E145" s="23">
        <v>5846</v>
      </c>
      <c r="F145" s="23">
        <v>5901.5</v>
      </c>
      <c r="G145" s="23">
        <v>5908.8</v>
      </c>
      <c r="H145" s="23">
        <v>5953.1</v>
      </c>
      <c r="I145" s="23">
        <v>44.3</v>
      </c>
      <c r="J145" s="23">
        <v>0.7</v>
      </c>
    </row>
    <row r="146" spans="2:10" ht="16" x14ac:dyDescent="0.2">
      <c r="B146" s="22" t="str">
        <f t="shared" si="2"/>
        <v>Illinois, Bloomington</v>
      </c>
      <c r="C146" s="22" t="s">
        <v>245</v>
      </c>
      <c r="D146" s="24" t="s">
        <v>246</v>
      </c>
      <c r="E146" s="23">
        <v>95.8</v>
      </c>
      <c r="F146" s="23">
        <v>94.5</v>
      </c>
      <c r="G146" s="23">
        <v>95.6</v>
      </c>
      <c r="H146" s="23">
        <v>95.2</v>
      </c>
      <c r="I146" s="23">
        <v>-0.4</v>
      </c>
      <c r="J146" s="23">
        <v>-0.4</v>
      </c>
    </row>
    <row r="147" spans="2:10" ht="16" x14ac:dyDescent="0.2">
      <c r="B147" s="22" t="str">
        <f t="shared" si="2"/>
        <v>Illinois, Carbondale-Marion</v>
      </c>
      <c r="C147" s="22" t="s">
        <v>245</v>
      </c>
      <c r="D147" s="24" t="s">
        <v>247</v>
      </c>
      <c r="E147" s="23">
        <v>55.2</v>
      </c>
      <c r="F147" s="23">
        <v>54.6</v>
      </c>
      <c r="G147" s="23">
        <v>55.9</v>
      </c>
      <c r="H147" s="23">
        <v>55.2</v>
      </c>
      <c r="I147" s="23">
        <v>-0.7</v>
      </c>
      <c r="J147" s="23">
        <v>-1.3</v>
      </c>
    </row>
    <row r="148" spans="2:10" ht="16" x14ac:dyDescent="0.2">
      <c r="B148" s="22" t="str">
        <f t="shared" si="2"/>
        <v>Illinois, Champaign-Urbana</v>
      </c>
      <c r="C148" s="22" t="s">
        <v>245</v>
      </c>
      <c r="D148" s="24" t="s">
        <v>248</v>
      </c>
      <c r="E148" s="23">
        <v>109.3</v>
      </c>
      <c r="F148" s="23">
        <v>110.3</v>
      </c>
      <c r="G148" s="23">
        <v>108.3</v>
      </c>
      <c r="H148" s="23">
        <v>109.4</v>
      </c>
      <c r="I148" s="23">
        <v>1.1000000000000001</v>
      </c>
      <c r="J148" s="23">
        <v>1</v>
      </c>
    </row>
    <row r="149" spans="2:10" ht="16" x14ac:dyDescent="0.2">
      <c r="B149" s="22" t="str">
        <f t="shared" si="2"/>
        <v>Illinois, Chicago</v>
      </c>
      <c r="C149" s="22" t="s">
        <v>245</v>
      </c>
      <c r="D149" s="24" t="s">
        <v>553</v>
      </c>
      <c r="E149" s="23">
        <v>4469.8</v>
      </c>
      <c r="F149" s="23">
        <v>4529.5</v>
      </c>
      <c r="G149" s="23">
        <v>4526.3999999999996</v>
      </c>
      <c r="H149" s="23">
        <v>4582.8999999999996</v>
      </c>
      <c r="I149" s="23">
        <v>56.5</v>
      </c>
      <c r="J149" s="23">
        <v>1.2</v>
      </c>
    </row>
    <row r="150" spans="2:10" ht="16" x14ac:dyDescent="0.2">
      <c r="B150" s="22" t="str">
        <f t="shared" si="2"/>
        <v>Illinois, Danville</v>
      </c>
      <c r="C150" s="22" t="s">
        <v>245</v>
      </c>
      <c r="D150" s="24" t="s">
        <v>249</v>
      </c>
      <c r="E150" s="23">
        <v>28.9</v>
      </c>
      <c r="F150" s="23">
        <v>29.2</v>
      </c>
      <c r="G150" s="23">
        <v>29.1</v>
      </c>
      <c r="H150" s="23">
        <v>29.7</v>
      </c>
      <c r="I150" s="23">
        <v>0.6</v>
      </c>
      <c r="J150" s="23">
        <v>2.1</v>
      </c>
    </row>
    <row r="151" spans="2:10" ht="16" x14ac:dyDescent="0.2">
      <c r="B151" s="22" t="str">
        <f t="shared" si="2"/>
        <v>Illinois, Davenport-Moline-Rock Island(1)</v>
      </c>
      <c r="C151" s="22" t="s">
        <v>245</v>
      </c>
      <c r="D151" s="24" t="s">
        <v>250</v>
      </c>
      <c r="E151" s="23">
        <v>183.1</v>
      </c>
      <c r="F151" s="23">
        <v>182.9</v>
      </c>
      <c r="G151" s="23">
        <v>185.1</v>
      </c>
      <c r="H151" s="23">
        <v>184.7</v>
      </c>
      <c r="I151" s="23">
        <v>-0.4</v>
      </c>
      <c r="J151" s="23">
        <v>-0.2</v>
      </c>
    </row>
    <row r="152" spans="2:10" ht="16" x14ac:dyDescent="0.2">
      <c r="B152" s="22" t="str">
        <f t="shared" si="2"/>
        <v>Illinois, Decatur</v>
      </c>
      <c r="C152" s="22" t="s">
        <v>245</v>
      </c>
      <c r="D152" s="24" t="s">
        <v>143</v>
      </c>
      <c r="E152" s="23">
        <v>50.9</v>
      </c>
      <c r="F152" s="23">
        <v>50.1</v>
      </c>
      <c r="G152" s="23">
        <v>51.3</v>
      </c>
      <c r="H152" s="23">
        <v>50.5</v>
      </c>
      <c r="I152" s="23">
        <v>-0.8</v>
      </c>
      <c r="J152" s="23">
        <v>-1.6</v>
      </c>
    </row>
    <row r="153" spans="2:10" ht="16" x14ac:dyDescent="0.2">
      <c r="B153" s="22" t="str">
        <f t="shared" si="2"/>
        <v>Illinois, Kankakee</v>
      </c>
      <c r="C153" s="22" t="s">
        <v>245</v>
      </c>
      <c r="D153" s="24" t="s">
        <v>251</v>
      </c>
      <c r="E153" s="23">
        <v>43.7</v>
      </c>
      <c r="F153" s="23">
        <v>45.1</v>
      </c>
      <c r="G153" s="23">
        <v>44.2</v>
      </c>
      <c r="H153" s="23">
        <v>45.3</v>
      </c>
      <c r="I153" s="23">
        <v>1.1000000000000001</v>
      </c>
      <c r="J153" s="23">
        <v>2.5</v>
      </c>
    </row>
    <row r="154" spans="2:10" ht="16" x14ac:dyDescent="0.2">
      <c r="B154" s="22" t="str">
        <f t="shared" si="2"/>
        <v>Illinois, Peoria</v>
      </c>
      <c r="C154" s="22" t="s">
        <v>245</v>
      </c>
      <c r="D154" s="24" t="s">
        <v>252</v>
      </c>
      <c r="E154" s="23">
        <v>179.8</v>
      </c>
      <c r="F154" s="23">
        <v>177</v>
      </c>
      <c r="G154" s="23">
        <v>180.9</v>
      </c>
      <c r="H154" s="23">
        <v>178.4</v>
      </c>
      <c r="I154" s="23">
        <v>-2.5</v>
      </c>
      <c r="J154" s="23">
        <v>-1.4</v>
      </c>
    </row>
    <row r="155" spans="2:10" ht="16" x14ac:dyDescent="0.2">
      <c r="B155" s="22" t="str">
        <f t="shared" si="2"/>
        <v>Illinois, Rockford</v>
      </c>
      <c r="C155" s="22" t="s">
        <v>245</v>
      </c>
      <c r="D155" s="24" t="s">
        <v>253</v>
      </c>
      <c r="E155" s="23">
        <v>148.9</v>
      </c>
      <c r="F155" s="23">
        <v>150.9</v>
      </c>
      <c r="G155" s="23">
        <v>151.30000000000001</v>
      </c>
      <c r="H155" s="23">
        <v>152.9</v>
      </c>
      <c r="I155" s="23">
        <v>1.6</v>
      </c>
      <c r="J155" s="23">
        <v>1.1000000000000001</v>
      </c>
    </row>
    <row r="156" spans="2:10" ht="16" x14ac:dyDescent="0.2">
      <c r="B156" s="22" t="str">
        <f t="shared" si="2"/>
        <v>Illinois, Springfield</v>
      </c>
      <c r="C156" s="22" t="s">
        <v>245</v>
      </c>
      <c r="D156" s="24" t="s">
        <v>254</v>
      </c>
      <c r="E156" s="23">
        <v>111.2</v>
      </c>
      <c r="F156" s="23">
        <v>111.8</v>
      </c>
      <c r="G156" s="23">
        <v>112.7</v>
      </c>
      <c r="H156" s="23">
        <v>112.6</v>
      </c>
      <c r="I156" s="23">
        <v>-0.1</v>
      </c>
      <c r="J156" s="23">
        <v>-0.1</v>
      </c>
    </row>
    <row r="157" spans="2:10" ht="16" x14ac:dyDescent="0.2">
      <c r="B157" s="22" t="str">
        <f t="shared" si="2"/>
        <v xml:space="preserve">, </v>
      </c>
      <c r="D157" s="22" t="s">
        <v>138</v>
      </c>
    </row>
    <row r="158" spans="2:10" ht="16" x14ac:dyDescent="0.2">
      <c r="B158" s="22" t="str">
        <f t="shared" si="2"/>
        <v>, Indiana</v>
      </c>
      <c r="D158" s="22" t="s">
        <v>255</v>
      </c>
      <c r="E158" s="23">
        <v>2978.9</v>
      </c>
      <c r="F158" s="23">
        <v>3036.1</v>
      </c>
      <c r="G158" s="23">
        <v>3007.6</v>
      </c>
      <c r="H158" s="23">
        <v>3064.5</v>
      </c>
      <c r="I158" s="23">
        <v>56.9</v>
      </c>
      <c r="J158" s="23">
        <v>1.9</v>
      </c>
    </row>
    <row r="159" spans="2:10" ht="16" x14ac:dyDescent="0.2">
      <c r="B159" s="22" t="str">
        <f t="shared" si="2"/>
        <v>Indiana, Bloomington</v>
      </c>
      <c r="C159" s="22" t="s">
        <v>255</v>
      </c>
      <c r="D159" s="24" t="s">
        <v>246</v>
      </c>
      <c r="E159" s="23">
        <v>77.099999999999994</v>
      </c>
      <c r="F159" s="23">
        <v>77.7</v>
      </c>
      <c r="G159" s="23">
        <v>74.2</v>
      </c>
      <c r="H159" s="23">
        <v>73.900000000000006</v>
      </c>
      <c r="I159" s="23">
        <v>-0.3</v>
      </c>
      <c r="J159" s="23">
        <v>-0.4</v>
      </c>
    </row>
    <row r="160" spans="2:10" ht="16" x14ac:dyDescent="0.2">
      <c r="B160" s="22" t="str">
        <f t="shared" si="2"/>
        <v>Indiana, Columbus</v>
      </c>
      <c r="C160" s="22" t="s">
        <v>255</v>
      </c>
      <c r="D160" s="24" t="s">
        <v>229</v>
      </c>
      <c r="E160" s="23">
        <v>50.2</v>
      </c>
      <c r="F160" s="23">
        <v>51.7</v>
      </c>
      <c r="G160" s="23">
        <v>50.9</v>
      </c>
      <c r="H160" s="23">
        <v>52.3</v>
      </c>
      <c r="I160" s="23">
        <v>1.4</v>
      </c>
      <c r="J160" s="23">
        <v>2.8</v>
      </c>
    </row>
    <row r="161" spans="2:10" ht="16" x14ac:dyDescent="0.2">
      <c r="B161" s="22" t="str">
        <f t="shared" si="2"/>
        <v>Indiana, Elkhart-Goshen</v>
      </c>
      <c r="C161" s="22" t="s">
        <v>255</v>
      </c>
      <c r="D161" s="24" t="s">
        <v>256</v>
      </c>
      <c r="E161" s="23">
        <v>122.8</v>
      </c>
      <c r="F161" s="23">
        <v>127.4</v>
      </c>
      <c r="G161" s="23">
        <v>125.1</v>
      </c>
      <c r="H161" s="23">
        <v>128.80000000000001</v>
      </c>
      <c r="I161" s="23">
        <v>3.7</v>
      </c>
      <c r="J161" s="23">
        <v>3</v>
      </c>
    </row>
    <row r="162" spans="2:10" ht="16" x14ac:dyDescent="0.2">
      <c r="B162" s="22" t="str">
        <f t="shared" si="2"/>
        <v>Indiana, Evansville</v>
      </c>
      <c r="C162" s="22" t="s">
        <v>255</v>
      </c>
      <c r="D162" s="24" t="s">
        <v>257</v>
      </c>
      <c r="E162" s="23">
        <v>155.19999999999999</v>
      </c>
      <c r="F162" s="23">
        <v>158.5</v>
      </c>
      <c r="G162" s="23">
        <v>156.69999999999999</v>
      </c>
      <c r="H162" s="23">
        <v>159.69999999999999</v>
      </c>
      <c r="I162" s="23">
        <v>3</v>
      </c>
      <c r="J162" s="23">
        <v>1.9</v>
      </c>
    </row>
    <row r="163" spans="2:10" ht="16" x14ac:dyDescent="0.2">
      <c r="B163" s="22" t="str">
        <f t="shared" si="2"/>
        <v>Indiana, Fort Wayne</v>
      </c>
      <c r="C163" s="22" t="s">
        <v>255</v>
      </c>
      <c r="D163" s="24" t="s">
        <v>258</v>
      </c>
      <c r="E163" s="23">
        <v>213.1</v>
      </c>
      <c r="F163" s="23">
        <v>214.4</v>
      </c>
      <c r="G163" s="23">
        <v>214.9</v>
      </c>
      <c r="H163" s="23">
        <v>216.7</v>
      </c>
      <c r="I163" s="23">
        <v>1.8</v>
      </c>
      <c r="J163" s="23">
        <v>0.8</v>
      </c>
    </row>
    <row r="164" spans="2:10" ht="16" x14ac:dyDescent="0.2">
      <c r="B164" s="22" t="str">
        <f t="shared" si="2"/>
        <v>Indiana, Indianapolis</v>
      </c>
      <c r="C164" s="22" t="s">
        <v>255</v>
      </c>
      <c r="D164" s="24" t="s">
        <v>554</v>
      </c>
      <c r="E164" s="23">
        <v>988</v>
      </c>
      <c r="F164" s="23">
        <v>1016.3</v>
      </c>
      <c r="G164" s="23">
        <v>1000.5</v>
      </c>
      <c r="H164" s="23">
        <v>1030.4000000000001</v>
      </c>
      <c r="I164" s="23">
        <v>29.9</v>
      </c>
      <c r="J164" s="23">
        <v>3</v>
      </c>
    </row>
    <row r="165" spans="2:10" ht="16" x14ac:dyDescent="0.2">
      <c r="B165" s="22" t="str">
        <f t="shared" si="2"/>
        <v>Indiana, Kokomo</v>
      </c>
      <c r="C165" s="22" t="s">
        <v>255</v>
      </c>
      <c r="D165" s="24" t="s">
        <v>259</v>
      </c>
      <c r="E165" s="23">
        <v>40.1</v>
      </c>
      <c r="F165" s="23">
        <v>40.9</v>
      </c>
      <c r="G165" s="23">
        <v>40.6</v>
      </c>
      <c r="H165" s="23">
        <v>41.3</v>
      </c>
      <c r="I165" s="23">
        <v>0.7</v>
      </c>
      <c r="J165" s="23">
        <v>1.7</v>
      </c>
    </row>
    <row r="166" spans="2:10" ht="16" x14ac:dyDescent="0.2">
      <c r="B166" s="22" t="str">
        <f t="shared" si="2"/>
        <v>Indiana, Lafayette-West Lafayette</v>
      </c>
      <c r="C166" s="22" t="s">
        <v>255</v>
      </c>
      <c r="D166" s="24" t="s">
        <v>260</v>
      </c>
      <c r="E166" s="23">
        <v>101.1</v>
      </c>
      <c r="F166" s="23">
        <v>102.2</v>
      </c>
      <c r="G166" s="23">
        <v>100.3</v>
      </c>
      <c r="H166" s="23">
        <v>101.1</v>
      </c>
      <c r="I166" s="23">
        <v>0.8</v>
      </c>
      <c r="J166" s="23">
        <v>0.8</v>
      </c>
    </row>
    <row r="167" spans="2:10" ht="16" x14ac:dyDescent="0.2">
      <c r="B167" s="22" t="str">
        <f t="shared" si="2"/>
        <v>Indiana, Michigan City-La Porte</v>
      </c>
      <c r="C167" s="22" t="s">
        <v>255</v>
      </c>
      <c r="D167" s="24" t="s">
        <v>261</v>
      </c>
      <c r="E167" s="23">
        <v>41.9</v>
      </c>
      <c r="F167" s="23">
        <v>41.7</v>
      </c>
      <c r="G167" s="23">
        <v>42.7</v>
      </c>
      <c r="H167" s="23">
        <v>42.7</v>
      </c>
      <c r="I167" s="23">
        <v>0</v>
      </c>
      <c r="J167" s="23">
        <v>0</v>
      </c>
    </row>
    <row r="168" spans="2:10" ht="16" x14ac:dyDescent="0.2">
      <c r="B168" s="22" t="str">
        <f t="shared" si="2"/>
        <v>Indiana, Muncie</v>
      </c>
      <c r="C168" s="22" t="s">
        <v>255</v>
      </c>
      <c r="D168" s="24" t="s">
        <v>262</v>
      </c>
      <c r="E168" s="23">
        <v>50.5</v>
      </c>
      <c r="F168" s="23">
        <v>50.9</v>
      </c>
      <c r="G168" s="23">
        <v>49.3</v>
      </c>
      <c r="H168" s="23">
        <v>50.1</v>
      </c>
      <c r="I168" s="23">
        <v>0.8</v>
      </c>
      <c r="J168" s="23">
        <v>1.6</v>
      </c>
    </row>
    <row r="169" spans="2:10" ht="16" x14ac:dyDescent="0.2">
      <c r="B169" s="22" t="str">
        <f t="shared" si="2"/>
        <v>Indiana, South Bend</v>
      </c>
      <c r="C169" s="22" t="s">
        <v>255</v>
      </c>
      <c r="D169" s="24" t="s">
        <v>555</v>
      </c>
      <c r="E169" s="23">
        <v>135.1</v>
      </c>
      <c r="F169" s="23">
        <v>136.5</v>
      </c>
      <c r="G169" s="23">
        <v>136.69999999999999</v>
      </c>
      <c r="H169" s="23">
        <v>137.19999999999999</v>
      </c>
      <c r="I169" s="23">
        <v>0.5</v>
      </c>
      <c r="J169" s="23">
        <v>0.4</v>
      </c>
    </row>
    <row r="170" spans="2:10" ht="16" x14ac:dyDescent="0.2">
      <c r="B170" s="22" t="str">
        <f t="shared" si="2"/>
        <v>Indiana, Terre Haute</v>
      </c>
      <c r="C170" s="22" t="s">
        <v>255</v>
      </c>
      <c r="D170" s="24" t="s">
        <v>263</v>
      </c>
      <c r="E170" s="23">
        <v>70.8</v>
      </c>
      <c r="F170" s="23">
        <v>70.099999999999994</v>
      </c>
      <c r="G170" s="23">
        <v>70.900000000000006</v>
      </c>
      <c r="H170" s="23">
        <v>70.099999999999994</v>
      </c>
      <c r="I170" s="23">
        <v>-0.8</v>
      </c>
      <c r="J170" s="23">
        <v>-1.1000000000000001</v>
      </c>
    </row>
    <row r="171" spans="2:10" ht="16" x14ac:dyDescent="0.2">
      <c r="B171" s="22" t="str">
        <f t="shared" si="2"/>
        <v xml:space="preserve">, </v>
      </c>
      <c r="D171" s="22" t="s">
        <v>138</v>
      </c>
    </row>
    <row r="172" spans="2:10" ht="16" x14ac:dyDescent="0.2">
      <c r="B172" s="22" t="str">
        <f t="shared" si="2"/>
        <v>, Iowa</v>
      </c>
      <c r="D172" s="22" t="s">
        <v>264</v>
      </c>
      <c r="E172" s="23">
        <v>1547.3</v>
      </c>
      <c r="F172" s="23">
        <v>1572</v>
      </c>
      <c r="G172" s="23">
        <v>1564.9</v>
      </c>
      <c r="H172" s="23">
        <v>1588.4</v>
      </c>
      <c r="I172" s="23">
        <v>23.5</v>
      </c>
      <c r="J172" s="23">
        <v>1.5</v>
      </c>
    </row>
    <row r="173" spans="2:10" ht="16" x14ac:dyDescent="0.2">
      <c r="B173" s="22" t="str">
        <f t="shared" si="2"/>
        <v>Iowa, Ames</v>
      </c>
      <c r="C173" s="22" t="s">
        <v>264</v>
      </c>
      <c r="D173" s="24" t="s">
        <v>265</v>
      </c>
      <c r="E173" s="23">
        <v>52.4</v>
      </c>
      <c r="F173" s="23">
        <v>53.9</v>
      </c>
      <c r="G173" s="23">
        <v>52.1</v>
      </c>
      <c r="H173" s="23">
        <v>53</v>
      </c>
      <c r="I173" s="23">
        <v>0.9</v>
      </c>
      <c r="J173" s="23">
        <v>1.7</v>
      </c>
    </row>
    <row r="174" spans="2:10" ht="16" x14ac:dyDescent="0.2">
      <c r="B174" s="22" t="str">
        <f t="shared" si="2"/>
        <v>Iowa, Cedar Rapids</v>
      </c>
      <c r="C174" s="22" t="s">
        <v>264</v>
      </c>
      <c r="D174" s="24" t="s">
        <v>266</v>
      </c>
      <c r="E174" s="23">
        <v>141.80000000000001</v>
      </c>
      <c r="F174" s="23">
        <v>141.5</v>
      </c>
      <c r="G174" s="23">
        <v>142.80000000000001</v>
      </c>
      <c r="H174" s="23">
        <v>143.30000000000001</v>
      </c>
      <c r="I174" s="23">
        <v>0.5</v>
      </c>
      <c r="J174" s="23">
        <v>0.4</v>
      </c>
    </row>
    <row r="175" spans="2:10" ht="16" x14ac:dyDescent="0.2">
      <c r="B175" s="22" t="str">
        <f t="shared" si="2"/>
        <v>Iowa, Des Moines</v>
      </c>
      <c r="C175" s="22" t="s">
        <v>264</v>
      </c>
      <c r="D175" s="24" t="s">
        <v>556</v>
      </c>
      <c r="E175" s="23">
        <v>341.4</v>
      </c>
      <c r="F175" s="23">
        <v>349.5</v>
      </c>
      <c r="G175" s="23">
        <v>346.8</v>
      </c>
      <c r="H175" s="23">
        <v>354.6</v>
      </c>
      <c r="I175" s="23">
        <v>7.8</v>
      </c>
      <c r="J175" s="23">
        <v>2.2000000000000002</v>
      </c>
    </row>
    <row r="176" spans="2:10" ht="16" x14ac:dyDescent="0.2">
      <c r="B176" s="22" t="str">
        <f t="shared" si="2"/>
        <v>Iowa, Dubuque</v>
      </c>
      <c r="C176" s="22" t="s">
        <v>264</v>
      </c>
      <c r="D176" s="24" t="s">
        <v>267</v>
      </c>
      <c r="E176" s="23">
        <v>58.8</v>
      </c>
      <c r="F176" s="23">
        <v>60.1</v>
      </c>
      <c r="G176" s="23">
        <v>59.6</v>
      </c>
      <c r="H176" s="23">
        <v>60.4</v>
      </c>
      <c r="I176" s="23">
        <v>0.8</v>
      </c>
      <c r="J176" s="23">
        <v>1.3</v>
      </c>
    </row>
    <row r="177" spans="2:10" ht="16" x14ac:dyDescent="0.2">
      <c r="B177" s="22" t="str">
        <f t="shared" si="2"/>
        <v>Iowa, Iowa City</v>
      </c>
      <c r="C177" s="22" t="s">
        <v>264</v>
      </c>
      <c r="D177" s="24" t="s">
        <v>268</v>
      </c>
      <c r="E177" s="23">
        <v>98.2</v>
      </c>
      <c r="F177" s="23">
        <v>99.5</v>
      </c>
      <c r="G177" s="23">
        <v>97.8</v>
      </c>
      <c r="H177" s="23">
        <v>98.3</v>
      </c>
      <c r="I177" s="23">
        <v>0.5</v>
      </c>
      <c r="J177" s="23">
        <v>0.5</v>
      </c>
    </row>
    <row r="178" spans="2:10" ht="16" x14ac:dyDescent="0.2">
      <c r="B178" s="22" t="str">
        <f t="shared" si="2"/>
        <v>Iowa, Sioux City</v>
      </c>
      <c r="C178" s="22" t="s">
        <v>264</v>
      </c>
      <c r="D178" s="24" t="s">
        <v>269</v>
      </c>
      <c r="E178" s="23">
        <v>87.5</v>
      </c>
      <c r="F178" s="23">
        <v>89.2</v>
      </c>
      <c r="G178" s="23">
        <v>88.3</v>
      </c>
      <c r="H178" s="23">
        <v>90.9</v>
      </c>
      <c r="I178" s="23">
        <v>2.6</v>
      </c>
      <c r="J178" s="23">
        <v>2.9</v>
      </c>
    </row>
    <row r="179" spans="2:10" ht="16" x14ac:dyDescent="0.2">
      <c r="B179" s="22" t="str">
        <f t="shared" si="2"/>
        <v>Iowa, Waterloo-Cedar Falls</v>
      </c>
      <c r="C179" s="22" t="s">
        <v>264</v>
      </c>
      <c r="D179" s="24" t="s">
        <v>270</v>
      </c>
      <c r="E179" s="23">
        <v>93.2</v>
      </c>
      <c r="F179" s="23">
        <v>92.9</v>
      </c>
      <c r="G179" s="23">
        <v>93.8</v>
      </c>
      <c r="H179" s="23">
        <v>93.2</v>
      </c>
      <c r="I179" s="23">
        <v>-0.6</v>
      </c>
      <c r="J179" s="23">
        <v>-0.6</v>
      </c>
    </row>
    <row r="180" spans="2:10" ht="16" x14ac:dyDescent="0.2">
      <c r="B180" s="22" t="str">
        <f t="shared" si="2"/>
        <v xml:space="preserve">, </v>
      </c>
      <c r="D180" s="22" t="s">
        <v>138</v>
      </c>
    </row>
    <row r="181" spans="2:10" ht="16" x14ac:dyDescent="0.2">
      <c r="B181" s="22" t="str">
        <f t="shared" si="2"/>
        <v>, Kansas</v>
      </c>
      <c r="D181" s="22" t="s">
        <v>271</v>
      </c>
      <c r="E181" s="23">
        <v>1396.7</v>
      </c>
      <c r="F181" s="23">
        <v>1406.7</v>
      </c>
      <c r="G181" s="23">
        <v>1405.7</v>
      </c>
      <c r="H181" s="23">
        <v>1410.1</v>
      </c>
      <c r="I181" s="23">
        <v>4.4000000000000004</v>
      </c>
      <c r="J181" s="23">
        <v>0.3</v>
      </c>
    </row>
    <row r="182" spans="2:10" ht="16" x14ac:dyDescent="0.2">
      <c r="B182" s="22" t="str">
        <f t="shared" si="2"/>
        <v>Kansas, Lawrence</v>
      </c>
      <c r="C182" s="22" t="s">
        <v>271</v>
      </c>
      <c r="D182" s="24" t="s">
        <v>272</v>
      </c>
      <c r="E182" s="23">
        <v>53.6</v>
      </c>
      <c r="F182" s="23">
        <v>54.5</v>
      </c>
      <c r="G182" s="23">
        <v>52.5</v>
      </c>
      <c r="H182" s="23">
        <v>53.3</v>
      </c>
      <c r="I182" s="23">
        <v>0.8</v>
      </c>
      <c r="J182" s="23">
        <v>1.5</v>
      </c>
    </row>
    <row r="183" spans="2:10" ht="16" x14ac:dyDescent="0.2">
      <c r="B183" s="22" t="str">
        <f t="shared" si="2"/>
        <v>Kansas, Manhattan</v>
      </c>
      <c r="C183" s="22" t="s">
        <v>271</v>
      </c>
      <c r="D183" s="24" t="s">
        <v>273</v>
      </c>
      <c r="E183" s="23">
        <v>44.1</v>
      </c>
      <c r="F183" s="23">
        <v>44.9</v>
      </c>
      <c r="G183" s="23">
        <v>43.6</v>
      </c>
      <c r="H183" s="23">
        <v>43.9</v>
      </c>
      <c r="I183" s="23">
        <v>0.3</v>
      </c>
      <c r="J183" s="23">
        <v>0.7</v>
      </c>
    </row>
    <row r="184" spans="2:10" ht="16" x14ac:dyDescent="0.2">
      <c r="B184" s="22" t="str">
        <f t="shared" si="2"/>
        <v>Kansas, Topeka</v>
      </c>
      <c r="C184" s="22" t="s">
        <v>271</v>
      </c>
      <c r="D184" s="24" t="s">
        <v>274</v>
      </c>
      <c r="E184" s="23">
        <v>111.8</v>
      </c>
      <c r="F184" s="23">
        <v>112.2</v>
      </c>
      <c r="G184" s="23">
        <v>112.4</v>
      </c>
      <c r="H184" s="23">
        <v>113</v>
      </c>
      <c r="I184" s="23">
        <v>0.6</v>
      </c>
      <c r="J184" s="23">
        <v>0.5</v>
      </c>
    </row>
    <row r="185" spans="2:10" ht="16" x14ac:dyDescent="0.2">
      <c r="B185" s="22" t="str">
        <f t="shared" si="2"/>
        <v>Kansas, Wichita</v>
      </c>
      <c r="C185" s="22" t="s">
        <v>271</v>
      </c>
      <c r="D185" s="24" t="s">
        <v>275</v>
      </c>
      <c r="E185" s="23">
        <v>293.7</v>
      </c>
      <c r="F185" s="23">
        <v>294.5</v>
      </c>
      <c r="G185" s="23">
        <v>295.3</v>
      </c>
      <c r="H185" s="23">
        <v>294.2</v>
      </c>
      <c r="I185" s="23">
        <v>-1.1000000000000001</v>
      </c>
      <c r="J185" s="23">
        <v>-0.4</v>
      </c>
    </row>
    <row r="186" spans="2:10" ht="16" x14ac:dyDescent="0.2">
      <c r="B186" s="22" t="str">
        <f t="shared" si="2"/>
        <v xml:space="preserve">, </v>
      </c>
      <c r="D186" s="22" t="s">
        <v>138</v>
      </c>
    </row>
    <row r="187" spans="2:10" ht="16" x14ac:dyDescent="0.2">
      <c r="B187" s="22" t="str">
        <f t="shared" si="2"/>
        <v>, Kentucky</v>
      </c>
      <c r="D187" s="22" t="s">
        <v>276</v>
      </c>
      <c r="E187" s="23">
        <v>1854</v>
      </c>
      <c r="F187" s="23">
        <v>1890.6</v>
      </c>
      <c r="G187" s="23">
        <v>1865.5</v>
      </c>
      <c r="H187" s="23">
        <v>1902.7</v>
      </c>
      <c r="I187" s="23">
        <v>37.200000000000003</v>
      </c>
      <c r="J187" s="23">
        <v>2</v>
      </c>
    </row>
    <row r="188" spans="2:10" ht="16" x14ac:dyDescent="0.2">
      <c r="B188" s="22" t="str">
        <f t="shared" si="2"/>
        <v>Kentucky, Bowling Green</v>
      </c>
      <c r="C188" s="22" t="s">
        <v>276</v>
      </c>
      <c r="D188" s="24" t="s">
        <v>277</v>
      </c>
      <c r="E188" s="23">
        <v>71.5</v>
      </c>
      <c r="F188" s="23">
        <v>73.5</v>
      </c>
      <c r="G188" s="23">
        <v>72.099999999999994</v>
      </c>
      <c r="H188" s="23">
        <v>73.7</v>
      </c>
      <c r="I188" s="23">
        <v>1.6</v>
      </c>
      <c r="J188" s="23">
        <v>2.2000000000000002</v>
      </c>
    </row>
    <row r="189" spans="2:10" ht="16" x14ac:dyDescent="0.2">
      <c r="B189" s="22" t="str">
        <f t="shared" si="2"/>
        <v>Kentucky, Elizabethtown-Fort Knox</v>
      </c>
      <c r="C189" s="22" t="s">
        <v>276</v>
      </c>
      <c r="D189" s="24" t="s">
        <v>278</v>
      </c>
      <c r="E189" s="23">
        <v>53.7</v>
      </c>
      <c r="F189" s="23">
        <v>55.1</v>
      </c>
      <c r="G189" s="23">
        <v>54.4</v>
      </c>
      <c r="H189" s="23">
        <v>55.2</v>
      </c>
      <c r="I189" s="23">
        <v>0.8</v>
      </c>
      <c r="J189" s="23">
        <v>1.5</v>
      </c>
    </row>
    <row r="190" spans="2:10" ht="16" x14ac:dyDescent="0.2">
      <c r="B190" s="22" t="str">
        <f t="shared" si="2"/>
        <v>Kentucky, Lexington</v>
      </c>
      <c r="C190" s="22" t="s">
        <v>276</v>
      </c>
      <c r="D190" s="24" t="s">
        <v>558</v>
      </c>
      <c r="E190" s="23">
        <v>263.89999999999998</v>
      </c>
      <c r="F190" s="23">
        <v>269</v>
      </c>
      <c r="G190" s="23">
        <v>265.3</v>
      </c>
      <c r="H190" s="23">
        <v>272.89999999999998</v>
      </c>
      <c r="I190" s="23">
        <v>7.6</v>
      </c>
      <c r="J190" s="23">
        <v>2.9</v>
      </c>
    </row>
    <row r="191" spans="2:10" ht="16" x14ac:dyDescent="0.2">
      <c r="B191" s="22" t="str">
        <f t="shared" si="2"/>
        <v>Kentucky, Louisville</v>
      </c>
      <c r="C191" s="22" t="s">
        <v>276</v>
      </c>
      <c r="D191" s="24" t="s">
        <v>559</v>
      </c>
      <c r="E191" s="23">
        <v>623</v>
      </c>
      <c r="F191" s="23">
        <v>641.4</v>
      </c>
      <c r="G191" s="23">
        <v>626.9</v>
      </c>
      <c r="H191" s="23">
        <v>644.9</v>
      </c>
      <c r="I191" s="23">
        <v>18</v>
      </c>
      <c r="J191" s="23">
        <v>2.9</v>
      </c>
    </row>
    <row r="192" spans="2:10" ht="16" x14ac:dyDescent="0.2">
      <c r="B192" s="22" t="str">
        <f t="shared" si="2"/>
        <v>Kentucky, Owensboro</v>
      </c>
      <c r="C192" s="22" t="s">
        <v>276</v>
      </c>
      <c r="D192" s="24" t="s">
        <v>279</v>
      </c>
      <c r="E192" s="23">
        <v>52.2</v>
      </c>
      <c r="F192" s="23">
        <v>52.5</v>
      </c>
      <c r="G192" s="23">
        <v>52.6</v>
      </c>
      <c r="H192" s="23">
        <v>52.9</v>
      </c>
      <c r="I192" s="23">
        <v>0.3</v>
      </c>
      <c r="J192" s="23">
        <v>0.6</v>
      </c>
    </row>
    <row r="193" spans="2:10" ht="16" x14ac:dyDescent="0.2">
      <c r="B193" s="22" t="str">
        <f t="shared" si="2"/>
        <v xml:space="preserve">, </v>
      </c>
      <c r="D193" s="22" t="s">
        <v>138</v>
      </c>
    </row>
    <row r="194" spans="2:10" ht="16" x14ac:dyDescent="0.2">
      <c r="B194" s="22" t="str">
        <f t="shared" si="2"/>
        <v>, Louisiana</v>
      </c>
      <c r="D194" s="22" t="s">
        <v>280</v>
      </c>
      <c r="E194" s="23">
        <v>1976.8</v>
      </c>
      <c r="F194" s="23">
        <v>1987.2</v>
      </c>
      <c r="G194" s="23">
        <v>1986.2</v>
      </c>
      <c r="H194" s="23">
        <v>1994.3</v>
      </c>
      <c r="I194" s="23">
        <v>8.1</v>
      </c>
      <c r="J194" s="23">
        <v>0.4</v>
      </c>
    </row>
    <row r="195" spans="2:10" ht="16" x14ac:dyDescent="0.2">
      <c r="B195" s="22" t="str">
        <f t="shared" si="2"/>
        <v>Louisiana, Alexandria</v>
      </c>
      <c r="C195" s="22" t="s">
        <v>280</v>
      </c>
      <c r="D195" s="24" t="s">
        <v>281</v>
      </c>
      <c r="E195" s="23">
        <v>63.4</v>
      </c>
      <c r="F195" s="23">
        <v>63.4</v>
      </c>
      <c r="G195" s="23">
        <v>63.5</v>
      </c>
      <c r="H195" s="23">
        <v>63.3</v>
      </c>
      <c r="I195" s="23">
        <v>-0.2</v>
      </c>
      <c r="J195" s="23">
        <v>-0.3</v>
      </c>
    </row>
    <row r="196" spans="2:10" ht="16" x14ac:dyDescent="0.2">
      <c r="B196" s="22" t="str">
        <f t="shared" si="2"/>
        <v>Louisiana, Baton Rouge</v>
      </c>
      <c r="C196" s="22" t="s">
        <v>280</v>
      </c>
      <c r="D196" s="24" t="s">
        <v>282</v>
      </c>
      <c r="E196" s="23">
        <v>392.7</v>
      </c>
      <c r="F196" s="23">
        <v>400.1</v>
      </c>
      <c r="G196" s="23">
        <v>396</v>
      </c>
      <c r="H196" s="23">
        <v>401.9</v>
      </c>
      <c r="I196" s="23">
        <v>5.9</v>
      </c>
      <c r="J196" s="23">
        <v>1.5</v>
      </c>
    </row>
    <row r="197" spans="2:10" ht="16" x14ac:dyDescent="0.2">
      <c r="B197" s="22" t="str">
        <f t="shared" si="2"/>
        <v>Louisiana, Hammond</v>
      </c>
      <c r="C197" s="22" t="s">
        <v>280</v>
      </c>
      <c r="D197" s="24" t="s">
        <v>283</v>
      </c>
      <c r="E197" s="23">
        <v>43.7</v>
      </c>
      <c r="F197" s="23">
        <v>44.7</v>
      </c>
      <c r="G197" s="23">
        <v>43.7</v>
      </c>
      <c r="H197" s="23">
        <v>44.7</v>
      </c>
      <c r="I197" s="23">
        <v>1</v>
      </c>
      <c r="J197" s="23">
        <v>2.2999999999999998</v>
      </c>
    </row>
    <row r="198" spans="2:10" ht="16" x14ac:dyDescent="0.2">
      <c r="B198" s="22" t="str">
        <f t="shared" si="2"/>
        <v>Louisiana, Houma-Thibodaux</v>
      </c>
      <c r="C198" s="22" t="s">
        <v>280</v>
      </c>
      <c r="D198" s="24" t="s">
        <v>284</v>
      </c>
      <c r="E198" s="23">
        <v>101.3</v>
      </c>
      <c r="F198" s="23">
        <v>100.4</v>
      </c>
      <c r="G198" s="23">
        <v>101.5</v>
      </c>
      <c r="H198" s="23">
        <v>101.2</v>
      </c>
      <c r="I198" s="23">
        <v>-0.3</v>
      </c>
      <c r="J198" s="23">
        <v>-0.3</v>
      </c>
    </row>
    <row r="199" spans="2:10" ht="16" x14ac:dyDescent="0.2">
      <c r="B199" s="22" t="str">
        <f t="shared" si="2"/>
        <v>Louisiana, Lafayette</v>
      </c>
      <c r="C199" s="22" t="s">
        <v>280</v>
      </c>
      <c r="D199" s="24" t="s">
        <v>285</v>
      </c>
      <c r="E199" s="23">
        <v>221.8</v>
      </c>
      <c r="F199" s="23">
        <v>221</v>
      </c>
      <c r="G199" s="23">
        <v>222.6</v>
      </c>
      <c r="H199" s="23">
        <v>221</v>
      </c>
      <c r="I199" s="23">
        <v>-1.6</v>
      </c>
      <c r="J199" s="23">
        <v>-0.7</v>
      </c>
    </row>
    <row r="200" spans="2:10" ht="16" x14ac:dyDescent="0.2">
      <c r="B200" s="22" t="str">
        <f t="shared" si="2"/>
        <v>Louisiana, Lake Charles</v>
      </c>
      <c r="C200" s="22" t="s">
        <v>280</v>
      </c>
      <c r="D200" s="24" t="s">
        <v>286</v>
      </c>
      <c r="E200" s="23">
        <v>95.3</v>
      </c>
      <c r="F200" s="23">
        <v>102.9</v>
      </c>
      <c r="G200" s="23">
        <v>97</v>
      </c>
      <c r="H200" s="23">
        <v>102.8</v>
      </c>
      <c r="I200" s="23">
        <v>5.8</v>
      </c>
      <c r="J200" s="23">
        <v>6</v>
      </c>
    </row>
    <row r="201" spans="2:10" ht="16" x14ac:dyDescent="0.2">
      <c r="B201" s="22" t="str">
        <f t="shared" ref="B201:B264" si="3">CONCATENATE(C201,", ",D201)</f>
        <v>Louisiana, Monroe</v>
      </c>
      <c r="C201" s="22" t="s">
        <v>280</v>
      </c>
      <c r="D201" s="24" t="s">
        <v>287</v>
      </c>
      <c r="E201" s="23">
        <v>78.599999999999994</v>
      </c>
      <c r="F201" s="23">
        <v>76.900000000000006</v>
      </c>
      <c r="G201" s="23">
        <v>78.3</v>
      </c>
      <c r="H201" s="23">
        <v>77.400000000000006</v>
      </c>
      <c r="I201" s="23">
        <v>-0.9</v>
      </c>
      <c r="J201" s="23">
        <v>-1.1000000000000001</v>
      </c>
    </row>
    <row r="202" spans="2:10" ht="16" x14ac:dyDescent="0.2">
      <c r="B202" s="22" t="str">
        <f t="shared" si="3"/>
        <v>Louisiana, New Orleans</v>
      </c>
      <c r="C202" s="22" t="s">
        <v>280</v>
      </c>
      <c r="D202" s="24" t="s">
        <v>560</v>
      </c>
      <c r="E202" s="23">
        <v>564.1</v>
      </c>
      <c r="F202" s="23">
        <v>564.1</v>
      </c>
      <c r="G202" s="23">
        <v>566.4</v>
      </c>
      <c r="H202" s="23">
        <v>566</v>
      </c>
      <c r="I202" s="23">
        <v>-0.4</v>
      </c>
      <c r="J202" s="23">
        <v>-0.1</v>
      </c>
    </row>
    <row r="203" spans="2:10" ht="16" x14ac:dyDescent="0.2">
      <c r="B203" s="22" t="str">
        <f t="shared" si="3"/>
        <v>Louisiana, Shreveport-Bossier City</v>
      </c>
      <c r="C203" s="22" t="s">
        <v>280</v>
      </c>
      <c r="D203" s="24" t="s">
        <v>288</v>
      </c>
      <c r="E203" s="23">
        <v>184.2</v>
      </c>
      <c r="F203" s="23">
        <v>182.6</v>
      </c>
      <c r="G203" s="23">
        <v>184.8</v>
      </c>
      <c r="H203" s="23">
        <v>182.8</v>
      </c>
      <c r="I203" s="23">
        <v>-2</v>
      </c>
      <c r="J203" s="23">
        <v>-1.1000000000000001</v>
      </c>
    </row>
    <row r="204" spans="2:10" ht="16" x14ac:dyDescent="0.2">
      <c r="B204" s="22" t="str">
        <f t="shared" si="3"/>
        <v xml:space="preserve">, </v>
      </c>
      <c r="D204" s="22" t="s">
        <v>138</v>
      </c>
    </row>
    <row r="205" spans="2:10" ht="16" x14ac:dyDescent="0.2">
      <c r="B205" s="22" t="str">
        <f t="shared" si="3"/>
        <v>, Maine</v>
      </c>
      <c r="D205" s="22" t="s">
        <v>289</v>
      </c>
      <c r="E205" s="23">
        <v>591.5</v>
      </c>
      <c r="F205" s="23">
        <v>594.6</v>
      </c>
      <c r="G205" s="23">
        <v>607.79999999999995</v>
      </c>
      <c r="H205" s="23">
        <v>611</v>
      </c>
      <c r="I205" s="23">
        <v>3.2</v>
      </c>
      <c r="J205" s="23">
        <v>0.5</v>
      </c>
    </row>
    <row r="206" spans="2:10" ht="16" x14ac:dyDescent="0.2">
      <c r="B206" s="22" t="str">
        <f t="shared" si="3"/>
        <v>Maine, Bangor</v>
      </c>
      <c r="C206" s="22" t="s">
        <v>289</v>
      </c>
      <c r="D206" s="24" t="s">
        <v>290</v>
      </c>
      <c r="E206" s="23">
        <v>65.5</v>
      </c>
      <c r="F206" s="23">
        <v>65.900000000000006</v>
      </c>
      <c r="G206" s="23">
        <v>65.599999999999994</v>
      </c>
      <c r="H206" s="23">
        <v>65.900000000000006</v>
      </c>
      <c r="I206" s="23">
        <v>0.3</v>
      </c>
      <c r="J206" s="23">
        <v>0.5</v>
      </c>
    </row>
    <row r="207" spans="2:10" ht="16" x14ac:dyDescent="0.2">
      <c r="B207" s="22" t="str">
        <f t="shared" si="3"/>
        <v>Maine, Lewiston-Auburn</v>
      </c>
      <c r="C207" s="22" t="s">
        <v>289</v>
      </c>
      <c r="D207" s="24" t="s">
        <v>291</v>
      </c>
      <c r="E207" s="23">
        <v>49.3</v>
      </c>
      <c r="F207" s="23">
        <v>50</v>
      </c>
      <c r="G207" s="23">
        <v>50.1</v>
      </c>
      <c r="H207" s="23">
        <v>50.5</v>
      </c>
      <c r="I207" s="23">
        <v>0.4</v>
      </c>
      <c r="J207" s="23">
        <v>0.8</v>
      </c>
    </row>
    <row r="208" spans="2:10" ht="16" x14ac:dyDescent="0.2">
      <c r="B208" s="22" t="str">
        <f t="shared" si="3"/>
        <v>Maine, Portland</v>
      </c>
      <c r="C208" s="22" t="s">
        <v>289</v>
      </c>
      <c r="D208" s="24" t="s">
        <v>404</v>
      </c>
      <c r="E208" s="23">
        <v>190.3</v>
      </c>
      <c r="F208" s="23">
        <v>193.4</v>
      </c>
      <c r="G208" s="23">
        <v>195.7</v>
      </c>
      <c r="H208" s="23">
        <v>199.2</v>
      </c>
      <c r="I208" s="23">
        <v>3.5</v>
      </c>
      <c r="J208" s="23">
        <v>1.8</v>
      </c>
    </row>
    <row r="209" spans="2:10" ht="16" x14ac:dyDescent="0.2">
      <c r="B209" s="22" t="str">
        <f t="shared" si="3"/>
        <v xml:space="preserve">, </v>
      </c>
      <c r="D209" s="22" t="s">
        <v>138</v>
      </c>
    </row>
    <row r="210" spans="2:10" ht="16" x14ac:dyDescent="0.2">
      <c r="B210" s="22" t="str">
        <f t="shared" si="3"/>
        <v>, Maryland</v>
      </c>
      <c r="D210" s="22" t="s">
        <v>292</v>
      </c>
      <c r="E210" s="23">
        <v>2613.5</v>
      </c>
      <c r="F210" s="23">
        <v>2657.6</v>
      </c>
      <c r="G210" s="23">
        <v>2640.5</v>
      </c>
      <c r="H210" s="23">
        <v>2684.4</v>
      </c>
      <c r="I210" s="23">
        <v>43.9</v>
      </c>
      <c r="J210" s="23">
        <v>1.7</v>
      </c>
    </row>
    <row r="211" spans="2:10" ht="16" x14ac:dyDescent="0.2">
      <c r="B211" s="22" t="str">
        <f t="shared" si="3"/>
        <v>Maryland, Baltimore</v>
      </c>
      <c r="C211" s="22" t="s">
        <v>292</v>
      </c>
      <c r="D211" s="24" t="s">
        <v>561</v>
      </c>
      <c r="E211" s="23">
        <v>1345.1</v>
      </c>
      <c r="F211" s="23">
        <v>1364.5</v>
      </c>
      <c r="G211" s="23">
        <v>1354.9</v>
      </c>
      <c r="H211" s="23">
        <v>1380.6</v>
      </c>
      <c r="I211" s="23">
        <v>25.7</v>
      </c>
      <c r="J211" s="23">
        <v>1.9</v>
      </c>
    </row>
    <row r="212" spans="2:10" ht="16" x14ac:dyDescent="0.2">
      <c r="B212" s="22" t="str">
        <f t="shared" si="3"/>
        <v>Maryland, California-Lexington Park</v>
      </c>
      <c r="C212" s="22" t="s">
        <v>292</v>
      </c>
      <c r="D212" s="24" t="s">
        <v>293</v>
      </c>
      <c r="E212" s="23">
        <v>44.4</v>
      </c>
      <c r="F212" s="23">
        <v>45</v>
      </c>
      <c r="G212" s="23">
        <v>44.7</v>
      </c>
      <c r="H212" s="23">
        <v>45.4</v>
      </c>
      <c r="I212" s="23">
        <v>0.7</v>
      </c>
      <c r="J212" s="23">
        <v>1.6</v>
      </c>
    </row>
    <row r="213" spans="2:10" ht="16" x14ac:dyDescent="0.2">
      <c r="B213" s="22" t="str">
        <f t="shared" si="3"/>
        <v>Maryland, Cumberland</v>
      </c>
      <c r="C213" s="22" t="s">
        <v>292</v>
      </c>
      <c r="D213" s="24" t="s">
        <v>294</v>
      </c>
      <c r="E213" s="23">
        <v>39.9</v>
      </c>
      <c r="F213" s="23">
        <v>39.700000000000003</v>
      </c>
      <c r="G213" s="23">
        <v>40.299999999999997</v>
      </c>
      <c r="H213" s="23">
        <v>40</v>
      </c>
      <c r="I213" s="23">
        <v>-0.3</v>
      </c>
      <c r="J213" s="23">
        <v>-0.7</v>
      </c>
    </row>
    <row r="214" spans="2:10" ht="16" x14ac:dyDescent="0.2">
      <c r="B214" s="22" t="str">
        <f t="shared" si="3"/>
        <v>Maryland, Hagerstown-Martinsburg</v>
      </c>
      <c r="C214" s="22" t="s">
        <v>292</v>
      </c>
      <c r="D214" s="24" t="s">
        <v>295</v>
      </c>
      <c r="E214" s="23">
        <v>102.5</v>
      </c>
      <c r="F214" s="23">
        <v>102.9</v>
      </c>
      <c r="G214" s="23">
        <v>103.2</v>
      </c>
      <c r="H214" s="23">
        <v>103.9</v>
      </c>
      <c r="I214" s="23">
        <v>0.7</v>
      </c>
      <c r="J214" s="23">
        <v>0.7</v>
      </c>
    </row>
    <row r="215" spans="2:10" ht="16" x14ac:dyDescent="0.2">
      <c r="B215" s="22" t="str">
        <f t="shared" si="3"/>
        <v xml:space="preserve">, </v>
      </c>
      <c r="D215" s="22" t="s">
        <v>138</v>
      </c>
    </row>
    <row r="216" spans="2:10" ht="16" x14ac:dyDescent="0.2">
      <c r="B216" s="22" t="str">
        <f t="shared" si="3"/>
        <v>, Massachusetts</v>
      </c>
      <c r="D216" s="22" t="s">
        <v>296</v>
      </c>
      <c r="E216" s="23">
        <v>3397.7</v>
      </c>
      <c r="F216" s="23">
        <v>3458.4</v>
      </c>
      <c r="G216" s="23">
        <v>3430.9</v>
      </c>
      <c r="H216" s="23">
        <v>3499.3</v>
      </c>
      <c r="I216" s="23">
        <v>68.400000000000006</v>
      </c>
      <c r="J216" s="23">
        <v>2</v>
      </c>
    </row>
    <row r="217" spans="2:10" ht="16" x14ac:dyDescent="0.2">
      <c r="B217" s="22" t="str">
        <f t="shared" si="3"/>
        <v>Massachusetts, Barnstable Town</v>
      </c>
      <c r="C217" s="22" t="s">
        <v>296</v>
      </c>
      <c r="D217" s="24" t="s">
        <v>297</v>
      </c>
      <c r="E217" s="23">
        <v>96.9</v>
      </c>
      <c r="F217" s="23">
        <v>99.1</v>
      </c>
      <c r="G217" s="23">
        <v>103.2</v>
      </c>
      <c r="H217" s="23">
        <v>104</v>
      </c>
      <c r="I217" s="23">
        <v>0.8</v>
      </c>
      <c r="J217" s="23">
        <v>0.8</v>
      </c>
    </row>
    <row r="218" spans="2:10" ht="16" x14ac:dyDescent="0.2">
      <c r="B218" s="22" t="str">
        <f t="shared" si="3"/>
        <v>Massachusetts, Boston-Cambridge-Nashua</v>
      </c>
      <c r="C218" s="22" t="s">
        <v>296</v>
      </c>
      <c r="D218" s="24" t="s">
        <v>298</v>
      </c>
      <c r="E218" s="23">
        <v>2577.4</v>
      </c>
      <c r="F218" s="23">
        <v>2620</v>
      </c>
      <c r="G218" s="23">
        <v>2596.1999999999998</v>
      </c>
      <c r="H218" s="23">
        <v>2647.4</v>
      </c>
      <c r="I218" s="23">
        <v>51.2</v>
      </c>
      <c r="J218" s="23">
        <v>2</v>
      </c>
    </row>
    <row r="219" spans="2:10" ht="16" x14ac:dyDescent="0.2">
      <c r="B219" s="22" t="str">
        <f t="shared" si="3"/>
        <v>Massachusetts, Leominster-Gardner</v>
      </c>
      <c r="C219" s="22" t="s">
        <v>296</v>
      </c>
      <c r="D219" s="24" t="s">
        <v>299</v>
      </c>
      <c r="E219" s="23">
        <v>48.9</v>
      </c>
      <c r="F219" s="23">
        <v>50.2</v>
      </c>
      <c r="G219" s="23">
        <v>49.5</v>
      </c>
      <c r="H219" s="23">
        <v>50.9</v>
      </c>
      <c r="I219" s="23">
        <v>1.4</v>
      </c>
      <c r="J219" s="23">
        <v>2.8</v>
      </c>
    </row>
    <row r="220" spans="2:10" ht="16" x14ac:dyDescent="0.2">
      <c r="B220" s="22" t="str">
        <f t="shared" si="3"/>
        <v>Massachusetts, New Bedford</v>
      </c>
      <c r="C220" s="22" t="s">
        <v>296</v>
      </c>
      <c r="D220" s="24" t="s">
        <v>300</v>
      </c>
      <c r="E220" s="23">
        <v>65.400000000000006</v>
      </c>
      <c r="F220" s="23">
        <v>66.400000000000006</v>
      </c>
      <c r="G220" s="23">
        <v>65.8</v>
      </c>
      <c r="H220" s="23">
        <v>66.099999999999994</v>
      </c>
      <c r="I220" s="23">
        <v>0.3</v>
      </c>
      <c r="J220" s="23">
        <v>0.5</v>
      </c>
    </row>
    <row r="221" spans="2:10" ht="16" x14ac:dyDescent="0.2">
      <c r="B221" s="22" t="str">
        <f t="shared" si="3"/>
        <v>Massachusetts, Pittsfield</v>
      </c>
      <c r="C221" s="22" t="s">
        <v>296</v>
      </c>
      <c r="D221" s="24" t="s">
        <v>301</v>
      </c>
      <c r="E221" s="23">
        <v>40.200000000000003</v>
      </c>
      <c r="F221" s="23">
        <v>40.4</v>
      </c>
      <c r="G221" s="23">
        <v>41.6</v>
      </c>
      <c r="H221" s="23">
        <v>41.8</v>
      </c>
      <c r="I221" s="23">
        <v>0.2</v>
      </c>
      <c r="J221" s="23">
        <v>0.5</v>
      </c>
    </row>
    <row r="222" spans="2:10" ht="16" x14ac:dyDescent="0.2">
      <c r="B222" s="22" t="str">
        <f t="shared" si="3"/>
        <v>Massachusetts, Springfield</v>
      </c>
      <c r="C222" s="22" t="s">
        <v>296</v>
      </c>
      <c r="D222" s="24" t="s">
        <v>254</v>
      </c>
      <c r="E222" s="23">
        <v>325.3</v>
      </c>
      <c r="F222" s="23">
        <v>329.4</v>
      </c>
      <c r="G222" s="23">
        <v>325.60000000000002</v>
      </c>
      <c r="H222" s="23">
        <v>329.9</v>
      </c>
      <c r="I222" s="23">
        <v>4.3</v>
      </c>
      <c r="J222" s="23">
        <v>1.3</v>
      </c>
    </row>
    <row r="223" spans="2:10" ht="16" x14ac:dyDescent="0.2">
      <c r="B223" s="22" t="str">
        <f t="shared" si="3"/>
        <v>Massachusetts, Worcester</v>
      </c>
      <c r="C223" s="22" t="s">
        <v>296</v>
      </c>
      <c r="D223" s="24" t="s">
        <v>302</v>
      </c>
      <c r="E223" s="23">
        <v>274.2</v>
      </c>
      <c r="F223" s="23">
        <v>279.7</v>
      </c>
      <c r="G223" s="23">
        <v>275.89999999999998</v>
      </c>
      <c r="H223" s="23">
        <v>284.3</v>
      </c>
      <c r="I223" s="23">
        <v>8.4</v>
      </c>
      <c r="J223" s="23">
        <v>3</v>
      </c>
    </row>
    <row r="224" spans="2:10" ht="16" x14ac:dyDescent="0.2">
      <c r="B224" s="22" t="str">
        <f t="shared" si="3"/>
        <v xml:space="preserve">, </v>
      </c>
      <c r="D224" s="22" t="s">
        <v>138</v>
      </c>
    </row>
    <row r="225" spans="2:10" ht="16" x14ac:dyDescent="0.2">
      <c r="B225" s="22" t="str">
        <f t="shared" si="3"/>
        <v>, Michigan</v>
      </c>
      <c r="D225" s="22" t="s">
        <v>303</v>
      </c>
      <c r="E225" s="23">
        <v>4133.3</v>
      </c>
      <c r="F225" s="23">
        <v>4230.5</v>
      </c>
      <c r="G225" s="23">
        <v>4210</v>
      </c>
      <c r="H225" s="23">
        <v>4311.5</v>
      </c>
      <c r="I225" s="23">
        <v>101.5</v>
      </c>
      <c r="J225" s="23">
        <v>2.4</v>
      </c>
    </row>
    <row r="226" spans="2:10" ht="16" x14ac:dyDescent="0.2">
      <c r="B226" s="22" t="str">
        <f t="shared" si="3"/>
        <v>Michigan, Ann Arbor</v>
      </c>
      <c r="C226" s="22" t="s">
        <v>303</v>
      </c>
      <c r="D226" s="24" t="s">
        <v>304</v>
      </c>
      <c r="E226" s="23">
        <v>210.5</v>
      </c>
      <c r="F226" s="23">
        <v>212</v>
      </c>
      <c r="G226" s="23">
        <v>210.8</v>
      </c>
      <c r="H226" s="23">
        <v>212.7</v>
      </c>
      <c r="I226" s="23">
        <v>1.9</v>
      </c>
      <c r="J226" s="23">
        <v>0.9</v>
      </c>
    </row>
    <row r="227" spans="2:10" ht="16" x14ac:dyDescent="0.2">
      <c r="B227" s="22" t="str">
        <f t="shared" si="3"/>
        <v>Michigan, Battle Creek</v>
      </c>
      <c r="C227" s="22" t="s">
        <v>303</v>
      </c>
      <c r="D227" s="24" t="s">
        <v>305</v>
      </c>
      <c r="E227" s="23">
        <v>57.4</v>
      </c>
      <c r="F227" s="23">
        <v>58.9</v>
      </c>
      <c r="G227" s="23">
        <v>59</v>
      </c>
      <c r="H227" s="23">
        <v>60</v>
      </c>
      <c r="I227" s="23">
        <v>1</v>
      </c>
      <c r="J227" s="23">
        <v>1.7</v>
      </c>
    </row>
    <row r="228" spans="2:10" ht="16" x14ac:dyDescent="0.2">
      <c r="B228" s="22" t="str">
        <f t="shared" si="3"/>
        <v>Michigan, Bay City</v>
      </c>
      <c r="C228" s="22" t="s">
        <v>303</v>
      </c>
      <c r="D228" s="24" t="s">
        <v>306</v>
      </c>
      <c r="E228" s="23">
        <v>36.799999999999997</v>
      </c>
      <c r="F228" s="23">
        <v>37</v>
      </c>
      <c r="G228" s="23">
        <v>37.4</v>
      </c>
      <c r="H228" s="23">
        <v>37.299999999999997</v>
      </c>
      <c r="I228" s="23">
        <v>-0.1</v>
      </c>
      <c r="J228" s="23">
        <v>-0.3</v>
      </c>
    </row>
    <row r="229" spans="2:10" ht="16" x14ac:dyDescent="0.2">
      <c r="B229" s="22" t="str">
        <f t="shared" si="3"/>
        <v>Michigan, Detroit</v>
      </c>
      <c r="C229" s="22" t="s">
        <v>303</v>
      </c>
      <c r="D229" s="24" t="s">
        <v>562</v>
      </c>
      <c r="E229" s="23">
        <v>1873.9</v>
      </c>
      <c r="F229" s="23">
        <v>1923.5</v>
      </c>
      <c r="G229" s="23">
        <v>1906.6</v>
      </c>
      <c r="H229" s="23">
        <v>1957.7</v>
      </c>
      <c r="I229" s="23">
        <v>51.1</v>
      </c>
      <c r="J229" s="23">
        <v>2.7</v>
      </c>
    </row>
    <row r="230" spans="2:10" ht="16" x14ac:dyDescent="0.2">
      <c r="B230" s="22" t="str">
        <f t="shared" si="3"/>
        <v>Michigan, Flint</v>
      </c>
      <c r="C230" s="22" t="s">
        <v>303</v>
      </c>
      <c r="D230" s="24" t="s">
        <v>307</v>
      </c>
      <c r="E230" s="23">
        <v>138.5</v>
      </c>
      <c r="F230" s="23">
        <v>141.6</v>
      </c>
      <c r="G230" s="23">
        <v>140.6</v>
      </c>
      <c r="H230" s="23">
        <v>142.9</v>
      </c>
      <c r="I230" s="23">
        <v>2.2999999999999998</v>
      </c>
      <c r="J230" s="23">
        <v>1.6</v>
      </c>
    </row>
    <row r="231" spans="2:10" ht="16" x14ac:dyDescent="0.2">
      <c r="B231" s="22" t="str">
        <f t="shared" si="3"/>
        <v>Michigan, Grand Rapids-Wyoming</v>
      </c>
      <c r="C231" s="22" t="s">
        <v>303</v>
      </c>
      <c r="D231" s="24" t="s">
        <v>308</v>
      </c>
      <c r="E231" s="23">
        <v>508.4</v>
      </c>
      <c r="F231" s="23">
        <v>526.70000000000005</v>
      </c>
      <c r="G231" s="23">
        <v>516.79999999999995</v>
      </c>
      <c r="H231" s="23">
        <v>538</v>
      </c>
      <c r="I231" s="23">
        <v>21.2</v>
      </c>
      <c r="J231" s="23">
        <v>4.0999999999999996</v>
      </c>
    </row>
    <row r="232" spans="2:10" ht="16" x14ac:dyDescent="0.2">
      <c r="B232" s="22" t="str">
        <f t="shared" si="3"/>
        <v>Michigan, Jackson</v>
      </c>
      <c r="C232" s="22" t="s">
        <v>303</v>
      </c>
      <c r="D232" s="24" t="s">
        <v>309</v>
      </c>
      <c r="E232" s="23">
        <v>55.5</v>
      </c>
      <c r="F232" s="23">
        <v>55.6</v>
      </c>
      <c r="G232" s="23">
        <v>56.5</v>
      </c>
      <c r="H232" s="23">
        <v>56.7</v>
      </c>
      <c r="I232" s="23">
        <v>0.2</v>
      </c>
      <c r="J232" s="23">
        <v>0.4</v>
      </c>
    </row>
    <row r="233" spans="2:10" ht="16" x14ac:dyDescent="0.2">
      <c r="B233" s="22" t="str">
        <f t="shared" si="3"/>
        <v>Michigan, Kalamazoo-Portage</v>
      </c>
      <c r="C233" s="22" t="s">
        <v>303</v>
      </c>
      <c r="D233" s="24" t="s">
        <v>310</v>
      </c>
      <c r="E233" s="23">
        <v>138.69999999999999</v>
      </c>
      <c r="F233" s="23">
        <v>142.1</v>
      </c>
      <c r="G233" s="23">
        <v>139.6</v>
      </c>
      <c r="H233" s="23">
        <v>141.80000000000001</v>
      </c>
      <c r="I233" s="23">
        <v>2.2000000000000002</v>
      </c>
      <c r="J233" s="23">
        <v>1.6</v>
      </c>
    </row>
    <row r="234" spans="2:10" ht="16" x14ac:dyDescent="0.2">
      <c r="B234" s="22" t="str">
        <f t="shared" si="3"/>
        <v>Michigan, Lansing-East Lansing</v>
      </c>
      <c r="C234" s="22" t="s">
        <v>303</v>
      </c>
      <c r="D234" s="24" t="s">
        <v>311</v>
      </c>
      <c r="E234" s="23">
        <v>221.6</v>
      </c>
      <c r="F234" s="23">
        <v>226.5</v>
      </c>
      <c r="G234" s="23">
        <v>224.9</v>
      </c>
      <c r="H234" s="23">
        <v>227.7</v>
      </c>
      <c r="I234" s="23">
        <v>2.8</v>
      </c>
      <c r="J234" s="23">
        <v>1.2</v>
      </c>
    </row>
    <row r="235" spans="2:10" ht="16" x14ac:dyDescent="0.2">
      <c r="B235" s="22" t="str">
        <f t="shared" si="3"/>
        <v>Michigan, Midland</v>
      </c>
      <c r="C235" s="22" t="s">
        <v>303</v>
      </c>
      <c r="D235" s="24" t="s">
        <v>312</v>
      </c>
      <c r="E235" s="23">
        <v>37.5</v>
      </c>
      <c r="F235" s="23">
        <v>38</v>
      </c>
      <c r="G235" s="23">
        <v>38.299999999999997</v>
      </c>
      <c r="H235" s="23">
        <v>38.6</v>
      </c>
      <c r="I235" s="23">
        <v>0.3</v>
      </c>
      <c r="J235" s="23">
        <v>0.8</v>
      </c>
    </row>
    <row r="236" spans="2:10" ht="16" x14ac:dyDescent="0.2">
      <c r="B236" s="22" t="str">
        <f t="shared" si="3"/>
        <v>Michigan, Monroe</v>
      </c>
      <c r="C236" s="22" t="s">
        <v>303</v>
      </c>
      <c r="D236" s="24" t="s">
        <v>287</v>
      </c>
      <c r="E236" s="23">
        <v>41.2</v>
      </c>
      <c r="F236" s="23">
        <v>41.9</v>
      </c>
      <c r="G236" s="23">
        <v>41.8</v>
      </c>
      <c r="H236" s="23">
        <v>42.7</v>
      </c>
      <c r="I236" s="23">
        <v>0.9</v>
      </c>
      <c r="J236" s="23">
        <v>2.2000000000000002</v>
      </c>
    </row>
    <row r="237" spans="2:10" ht="16" x14ac:dyDescent="0.2">
      <c r="B237" s="22" t="str">
        <f t="shared" si="3"/>
        <v>Michigan, Muskegon</v>
      </c>
      <c r="C237" s="22" t="s">
        <v>303</v>
      </c>
      <c r="D237" s="24" t="s">
        <v>313</v>
      </c>
      <c r="E237" s="23">
        <v>61.2</v>
      </c>
      <c r="F237" s="23">
        <v>63.7</v>
      </c>
      <c r="G237" s="23">
        <v>62.8</v>
      </c>
      <c r="H237" s="23">
        <v>64.3</v>
      </c>
      <c r="I237" s="23">
        <v>1.5</v>
      </c>
      <c r="J237" s="23">
        <v>2.4</v>
      </c>
    </row>
    <row r="238" spans="2:10" ht="16" x14ac:dyDescent="0.2">
      <c r="B238" s="22" t="str">
        <f t="shared" si="3"/>
        <v>Michigan, Niles-Benton Harbor</v>
      </c>
      <c r="C238" s="22" t="s">
        <v>303</v>
      </c>
      <c r="D238" s="24" t="s">
        <v>314</v>
      </c>
      <c r="E238" s="23">
        <v>60</v>
      </c>
      <c r="F238" s="23">
        <v>61.2</v>
      </c>
      <c r="G238" s="23">
        <v>61.8</v>
      </c>
      <c r="H238" s="23">
        <v>62.3</v>
      </c>
      <c r="I238" s="23">
        <v>0.5</v>
      </c>
      <c r="J238" s="23">
        <v>0.8</v>
      </c>
    </row>
    <row r="239" spans="2:10" ht="16" x14ac:dyDescent="0.2">
      <c r="B239" s="22" t="str">
        <f t="shared" si="3"/>
        <v>Michigan, Saginaw</v>
      </c>
      <c r="C239" s="22" t="s">
        <v>303</v>
      </c>
      <c r="D239" s="24" t="s">
        <v>315</v>
      </c>
      <c r="E239" s="23">
        <v>86.6</v>
      </c>
      <c r="F239" s="23">
        <v>87.3</v>
      </c>
      <c r="G239" s="23">
        <v>86.8</v>
      </c>
      <c r="H239" s="23">
        <v>88</v>
      </c>
      <c r="I239" s="23">
        <v>1.2</v>
      </c>
      <c r="J239" s="23">
        <v>1.4</v>
      </c>
    </row>
    <row r="240" spans="2:10" ht="16" x14ac:dyDescent="0.2">
      <c r="B240" s="22" t="str">
        <f t="shared" si="3"/>
        <v xml:space="preserve">, </v>
      </c>
      <c r="D240" s="22" t="s">
        <v>138</v>
      </c>
    </row>
    <row r="241" spans="2:10" ht="16" x14ac:dyDescent="0.2">
      <c r="B241" s="22" t="str">
        <f t="shared" si="3"/>
        <v>, Minnesota</v>
      </c>
      <c r="D241" s="22" t="s">
        <v>316</v>
      </c>
      <c r="E241" s="23">
        <v>2787.3</v>
      </c>
      <c r="F241" s="23">
        <v>2833.3</v>
      </c>
      <c r="G241" s="23">
        <v>2832.7</v>
      </c>
      <c r="H241" s="23">
        <v>2871.1</v>
      </c>
      <c r="I241" s="23">
        <v>38.4</v>
      </c>
      <c r="J241" s="23">
        <v>1.4</v>
      </c>
    </row>
    <row r="242" spans="2:10" ht="16" x14ac:dyDescent="0.2">
      <c r="B242" s="22" t="str">
        <f t="shared" si="3"/>
        <v>Minnesota, Duluth</v>
      </c>
      <c r="C242" s="22" t="s">
        <v>316</v>
      </c>
      <c r="D242" s="24" t="s">
        <v>317</v>
      </c>
      <c r="E242" s="23">
        <v>133.19999999999999</v>
      </c>
      <c r="F242" s="23">
        <v>134</v>
      </c>
      <c r="G242" s="23">
        <v>135</v>
      </c>
      <c r="H242" s="23">
        <v>136.9</v>
      </c>
      <c r="I242" s="23">
        <v>1.9</v>
      </c>
      <c r="J242" s="23">
        <v>1.4</v>
      </c>
    </row>
    <row r="243" spans="2:10" ht="16" x14ac:dyDescent="0.2">
      <c r="B243" s="22" t="str">
        <f t="shared" si="3"/>
        <v>Minnesota, Mankato-North Mankato</v>
      </c>
      <c r="C243" s="22" t="s">
        <v>316</v>
      </c>
      <c r="D243" s="24" t="s">
        <v>318</v>
      </c>
      <c r="E243" s="23">
        <v>55.2</v>
      </c>
      <c r="F243" s="23">
        <v>55.6</v>
      </c>
      <c r="G243" s="23">
        <v>55.5</v>
      </c>
      <c r="H243" s="23">
        <v>55.7</v>
      </c>
      <c r="I243" s="23">
        <v>0.2</v>
      </c>
      <c r="J243" s="23">
        <v>0.4</v>
      </c>
    </row>
    <row r="244" spans="2:10" ht="16" x14ac:dyDescent="0.2">
      <c r="B244" s="22" t="str">
        <f t="shared" si="3"/>
        <v>Minnesota, Minneapolis-St. Paul</v>
      </c>
      <c r="C244" s="22" t="s">
        <v>316</v>
      </c>
      <c r="D244" s="24" t="s">
        <v>563</v>
      </c>
      <c r="E244" s="23">
        <v>1878.3</v>
      </c>
      <c r="F244" s="23">
        <v>1915.4</v>
      </c>
      <c r="G244" s="23">
        <v>1906.2</v>
      </c>
      <c r="H244" s="23">
        <v>1940.3</v>
      </c>
      <c r="I244" s="23">
        <v>34.1</v>
      </c>
      <c r="J244" s="23">
        <v>1.8</v>
      </c>
    </row>
    <row r="245" spans="2:10" ht="16" x14ac:dyDescent="0.2">
      <c r="B245" s="22" t="str">
        <f t="shared" si="3"/>
        <v>Minnesota, Rochester</v>
      </c>
      <c r="C245" s="22" t="s">
        <v>316</v>
      </c>
      <c r="D245" s="24" t="s">
        <v>319</v>
      </c>
      <c r="E245" s="23">
        <v>113.4</v>
      </c>
      <c r="F245" s="23">
        <v>113.9</v>
      </c>
      <c r="G245" s="23">
        <v>114.8</v>
      </c>
      <c r="H245" s="23">
        <v>115.4</v>
      </c>
      <c r="I245" s="23">
        <v>0.6</v>
      </c>
      <c r="J245" s="23">
        <v>0.5</v>
      </c>
    </row>
    <row r="246" spans="2:10" ht="16" x14ac:dyDescent="0.2">
      <c r="B246" s="22" t="str">
        <f t="shared" si="3"/>
        <v>Minnesota, St. Cloud</v>
      </c>
      <c r="C246" s="22" t="s">
        <v>316</v>
      </c>
      <c r="D246" s="24" t="s">
        <v>320</v>
      </c>
      <c r="E246" s="23">
        <v>106.7</v>
      </c>
      <c r="F246" s="23">
        <v>106.6</v>
      </c>
      <c r="G246" s="23">
        <v>107.2</v>
      </c>
      <c r="H246" s="23">
        <v>107.3</v>
      </c>
      <c r="I246" s="23">
        <v>0.1</v>
      </c>
      <c r="J246" s="23">
        <v>0.1</v>
      </c>
    </row>
    <row r="247" spans="2:10" ht="16" x14ac:dyDescent="0.2">
      <c r="B247" s="22" t="str">
        <f t="shared" si="3"/>
        <v xml:space="preserve">, </v>
      </c>
      <c r="D247" s="22" t="s">
        <v>138</v>
      </c>
    </row>
    <row r="248" spans="2:10" ht="16" x14ac:dyDescent="0.2">
      <c r="B248" s="22" t="str">
        <f t="shared" si="3"/>
        <v>, Mississippi</v>
      </c>
      <c r="D248" s="22" t="s">
        <v>321</v>
      </c>
      <c r="E248" s="23">
        <v>1122.8</v>
      </c>
      <c r="F248" s="23">
        <v>1131.0999999999999</v>
      </c>
      <c r="G248" s="23">
        <v>1123.0999999999999</v>
      </c>
      <c r="H248" s="23">
        <v>1134.0999999999999</v>
      </c>
      <c r="I248" s="23">
        <v>11</v>
      </c>
      <c r="J248" s="23">
        <v>1</v>
      </c>
    </row>
    <row r="249" spans="2:10" ht="16" x14ac:dyDescent="0.2">
      <c r="B249" s="22" t="str">
        <f t="shared" si="3"/>
        <v>Mississippi, Gulfport-Biloxi-Pascagoula</v>
      </c>
      <c r="C249" s="22" t="s">
        <v>321</v>
      </c>
      <c r="D249" s="24" t="s">
        <v>322</v>
      </c>
      <c r="E249" s="23">
        <v>155.6</v>
      </c>
      <c r="F249" s="23">
        <v>153.30000000000001</v>
      </c>
      <c r="G249" s="23">
        <v>155.9</v>
      </c>
      <c r="H249" s="23">
        <v>152.69999999999999</v>
      </c>
      <c r="I249" s="23">
        <v>-3.2</v>
      </c>
      <c r="J249" s="23">
        <v>-2.1</v>
      </c>
    </row>
    <row r="250" spans="2:10" ht="16" x14ac:dyDescent="0.2">
      <c r="B250" s="22" t="str">
        <f t="shared" si="3"/>
        <v>Mississippi, Hattiesburg</v>
      </c>
      <c r="C250" s="22" t="s">
        <v>321</v>
      </c>
      <c r="D250" s="24" t="s">
        <v>323</v>
      </c>
      <c r="E250" s="23">
        <v>61.4</v>
      </c>
      <c r="F250" s="23">
        <v>62.1</v>
      </c>
      <c r="G250" s="23">
        <v>60.7</v>
      </c>
      <c r="H250" s="23">
        <v>61.4</v>
      </c>
      <c r="I250" s="23">
        <v>0.7</v>
      </c>
      <c r="J250" s="23">
        <v>1.2</v>
      </c>
    </row>
    <row r="251" spans="2:10" ht="16" x14ac:dyDescent="0.2">
      <c r="B251" s="22" t="str">
        <f t="shared" si="3"/>
        <v>Mississippi, Jackson</v>
      </c>
      <c r="C251" s="22" t="s">
        <v>321</v>
      </c>
      <c r="D251" s="24" t="s">
        <v>309</v>
      </c>
      <c r="E251" s="23">
        <v>270.10000000000002</v>
      </c>
      <c r="F251" s="23">
        <v>275.10000000000002</v>
      </c>
      <c r="G251" s="23">
        <v>270</v>
      </c>
      <c r="H251" s="23">
        <v>276</v>
      </c>
      <c r="I251" s="23">
        <v>6</v>
      </c>
      <c r="J251" s="23">
        <v>2.2000000000000002</v>
      </c>
    </row>
    <row r="252" spans="2:10" ht="16" x14ac:dyDescent="0.2">
      <c r="B252" s="22" t="str">
        <f t="shared" si="3"/>
        <v xml:space="preserve">, </v>
      </c>
      <c r="D252" s="22" t="s">
        <v>138</v>
      </c>
    </row>
    <row r="253" spans="2:10" ht="16" x14ac:dyDescent="0.2">
      <c r="B253" s="22" t="str">
        <f t="shared" si="3"/>
        <v>, Missouri</v>
      </c>
      <c r="D253" s="22" t="s">
        <v>324</v>
      </c>
      <c r="E253" s="23">
        <v>2750.5</v>
      </c>
      <c r="F253" s="23">
        <v>2764.4</v>
      </c>
      <c r="G253" s="23">
        <v>2769.3</v>
      </c>
      <c r="H253" s="23">
        <v>2785.6</v>
      </c>
      <c r="I253" s="23">
        <v>16.3</v>
      </c>
      <c r="J253" s="23">
        <v>0.6</v>
      </c>
    </row>
    <row r="254" spans="2:10" ht="16" x14ac:dyDescent="0.2">
      <c r="B254" s="22" t="str">
        <f t="shared" si="3"/>
        <v>Missouri, Cape Girardeau</v>
      </c>
      <c r="C254" s="22" t="s">
        <v>324</v>
      </c>
      <c r="D254" s="24" t="s">
        <v>325</v>
      </c>
      <c r="E254" s="23">
        <v>44.3</v>
      </c>
      <c r="F254" s="23">
        <v>44.2</v>
      </c>
      <c r="G254" s="23">
        <v>44.4</v>
      </c>
      <c r="H254" s="23">
        <v>44.3</v>
      </c>
      <c r="I254" s="23">
        <v>-0.1</v>
      </c>
      <c r="J254" s="23">
        <v>-0.2</v>
      </c>
    </row>
    <row r="255" spans="2:10" ht="16" x14ac:dyDescent="0.2">
      <c r="B255" s="22" t="str">
        <f t="shared" si="3"/>
        <v>Missouri, Columbia</v>
      </c>
      <c r="C255" s="22" t="s">
        <v>324</v>
      </c>
      <c r="D255" s="24" t="s">
        <v>326</v>
      </c>
      <c r="E255" s="23">
        <v>97.8</v>
      </c>
      <c r="F255" s="23">
        <v>99.7</v>
      </c>
      <c r="G255" s="23">
        <v>98.6</v>
      </c>
      <c r="H255" s="23">
        <v>99.7</v>
      </c>
      <c r="I255" s="23">
        <v>1.1000000000000001</v>
      </c>
      <c r="J255" s="23">
        <v>1.1000000000000001</v>
      </c>
    </row>
    <row r="256" spans="2:10" ht="16" x14ac:dyDescent="0.2">
      <c r="B256" s="22" t="str">
        <f t="shared" si="3"/>
        <v>Missouri, Jefferson City</v>
      </c>
      <c r="C256" s="22" t="s">
        <v>324</v>
      </c>
      <c r="D256" s="24" t="s">
        <v>327</v>
      </c>
      <c r="E256" s="23">
        <v>76.099999999999994</v>
      </c>
      <c r="F256" s="23">
        <v>76</v>
      </c>
      <c r="G256" s="23">
        <v>76.7</v>
      </c>
      <c r="H256" s="23">
        <v>76.099999999999994</v>
      </c>
      <c r="I256" s="23">
        <v>-0.6</v>
      </c>
      <c r="J256" s="23">
        <v>-0.8</v>
      </c>
    </row>
    <row r="257" spans="2:10" ht="16" x14ac:dyDescent="0.2">
      <c r="B257" s="22" t="str">
        <f t="shared" si="3"/>
        <v>Missouri, Joplin</v>
      </c>
      <c r="C257" s="22" t="s">
        <v>324</v>
      </c>
      <c r="D257" s="24" t="s">
        <v>328</v>
      </c>
      <c r="E257" s="23">
        <v>80.2</v>
      </c>
      <c r="F257" s="23">
        <v>81.599999999999994</v>
      </c>
      <c r="G257" s="23">
        <v>80.599999999999994</v>
      </c>
      <c r="H257" s="23">
        <v>81.8</v>
      </c>
      <c r="I257" s="23">
        <v>1.2</v>
      </c>
      <c r="J257" s="23">
        <v>1.5</v>
      </c>
    </row>
    <row r="258" spans="2:10" ht="16" x14ac:dyDescent="0.2">
      <c r="B258" s="22" t="str">
        <f t="shared" si="3"/>
        <v>Missouri, Kansas City</v>
      </c>
      <c r="C258" s="22" t="s">
        <v>324</v>
      </c>
      <c r="D258" s="24" t="s">
        <v>329</v>
      </c>
      <c r="E258" s="23">
        <v>1017.7</v>
      </c>
      <c r="F258" s="23">
        <v>1033.5</v>
      </c>
      <c r="G258" s="23">
        <v>1026.4000000000001</v>
      </c>
      <c r="H258" s="23">
        <v>1043.3</v>
      </c>
      <c r="I258" s="23">
        <v>16.899999999999999</v>
      </c>
      <c r="J258" s="23">
        <v>1.6</v>
      </c>
    </row>
    <row r="259" spans="2:10" ht="16" x14ac:dyDescent="0.2">
      <c r="B259" s="22" t="str">
        <f t="shared" si="3"/>
        <v>Missouri, St. Joseph</v>
      </c>
      <c r="C259" s="22" t="s">
        <v>324</v>
      </c>
      <c r="D259" s="24" t="s">
        <v>330</v>
      </c>
      <c r="E259" s="23">
        <v>62.8</v>
      </c>
      <c r="F259" s="23">
        <v>61.9</v>
      </c>
      <c r="G259" s="23">
        <v>63.1</v>
      </c>
      <c r="H259" s="23">
        <v>62.2</v>
      </c>
      <c r="I259" s="23">
        <v>-0.9</v>
      </c>
      <c r="J259" s="23">
        <v>-1.4</v>
      </c>
    </row>
    <row r="260" spans="2:10" ht="16" x14ac:dyDescent="0.2">
      <c r="B260" s="22" t="str">
        <f t="shared" si="3"/>
        <v>Missouri, St. Louis</v>
      </c>
      <c r="C260" s="22" t="s">
        <v>324</v>
      </c>
      <c r="D260" s="24" t="s">
        <v>564</v>
      </c>
      <c r="E260" s="23">
        <v>1321.7</v>
      </c>
      <c r="F260" s="23">
        <v>1326.9</v>
      </c>
      <c r="G260" s="23">
        <v>1329.4</v>
      </c>
      <c r="H260" s="23">
        <v>1341.5</v>
      </c>
      <c r="I260" s="23">
        <v>12.1</v>
      </c>
      <c r="J260" s="23">
        <v>0.9</v>
      </c>
    </row>
    <row r="261" spans="2:10" ht="16" x14ac:dyDescent="0.2">
      <c r="B261" s="22" t="str">
        <f t="shared" si="3"/>
        <v>Missouri, Springfield</v>
      </c>
      <c r="C261" s="22" t="s">
        <v>324</v>
      </c>
      <c r="D261" s="24" t="s">
        <v>254</v>
      </c>
      <c r="E261" s="23">
        <v>203.6</v>
      </c>
      <c r="F261" s="23">
        <v>205.6</v>
      </c>
      <c r="G261" s="23">
        <v>205.1</v>
      </c>
      <c r="H261" s="23">
        <v>207.2</v>
      </c>
      <c r="I261" s="23">
        <v>2.1</v>
      </c>
      <c r="J261" s="23">
        <v>1</v>
      </c>
    </row>
    <row r="262" spans="2:10" ht="16" x14ac:dyDescent="0.2">
      <c r="B262" s="22" t="str">
        <f t="shared" si="3"/>
        <v xml:space="preserve">, </v>
      </c>
      <c r="D262" s="22" t="s">
        <v>138</v>
      </c>
    </row>
    <row r="263" spans="2:10" ht="16" x14ac:dyDescent="0.2">
      <c r="B263" s="22" t="str">
        <f t="shared" si="3"/>
        <v>, Montana</v>
      </c>
      <c r="D263" s="22" t="s">
        <v>331</v>
      </c>
      <c r="E263" s="23">
        <v>450.9</v>
      </c>
      <c r="F263" s="23">
        <v>453.1</v>
      </c>
      <c r="G263" s="23">
        <v>457.8</v>
      </c>
      <c r="H263" s="23">
        <v>461.8</v>
      </c>
      <c r="I263" s="23">
        <v>4</v>
      </c>
      <c r="J263" s="23">
        <v>0.9</v>
      </c>
    </row>
    <row r="264" spans="2:10" ht="16" x14ac:dyDescent="0.2">
      <c r="B264" s="22" t="str">
        <f t="shared" si="3"/>
        <v>Montana, Billings</v>
      </c>
      <c r="C264" s="22" t="s">
        <v>331</v>
      </c>
      <c r="D264" s="24" t="s">
        <v>332</v>
      </c>
      <c r="E264" s="23">
        <v>82.2</v>
      </c>
      <c r="F264" s="23">
        <v>83.7</v>
      </c>
      <c r="G264" s="23">
        <v>83.4</v>
      </c>
      <c r="H264" s="23">
        <v>85.7</v>
      </c>
      <c r="I264" s="23">
        <v>2.2999999999999998</v>
      </c>
      <c r="J264" s="23">
        <v>2.8</v>
      </c>
    </row>
    <row r="265" spans="2:10" ht="16" x14ac:dyDescent="0.2">
      <c r="B265" s="22" t="str">
        <f t="shared" ref="B265:B328" si="4">CONCATENATE(C265,", ",D265)</f>
        <v>Montana, Great Falls</v>
      </c>
      <c r="C265" s="22" t="s">
        <v>331</v>
      </c>
      <c r="D265" s="24" t="s">
        <v>333</v>
      </c>
      <c r="E265" s="23">
        <v>36</v>
      </c>
      <c r="F265" s="23">
        <v>35</v>
      </c>
      <c r="G265" s="23">
        <v>36.4</v>
      </c>
      <c r="H265" s="23">
        <v>35.799999999999997</v>
      </c>
      <c r="I265" s="23">
        <v>-0.6</v>
      </c>
      <c r="J265" s="23">
        <v>-1.6</v>
      </c>
    </row>
    <row r="266" spans="2:10" ht="16" x14ac:dyDescent="0.2">
      <c r="B266" s="22" t="str">
        <f t="shared" si="4"/>
        <v>Montana, Missoula</v>
      </c>
      <c r="C266" s="22" t="s">
        <v>331</v>
      </c>
      <c r="D266" s="24" t="s">
        <v>334</v>
      </c>
      <c r="E266" s="23">
        <v>58.1</v>
      </c>
      <c r="F266" s="23">
        <v>59</v>
      </c>
      <c r="G266" s="23">
        <v>59.2</v>
      </c>
      <c r="H266" s="23">
        <v>59.9</v>
      </c>
      <c r="I266" s="23">
        <v>0.7</v>
      </c>
      <c r="J266" s="23">
        <v>1.2</v>
      </c>
    </row>
    <row r="267" spans="2:10" ht="16" x14ac:dyDescent="0.2">
      <c r="B267" s="22" t="str">
        <f t="shared" si="4"/>
        <v xml:space="preserve">, </v>
      </c>
      <c r="D267" s="22" t="s">
        <v>138</v>
      </c>
    </row>
    <row r="268" spans="2:10" ht="16" x14ac:dyDescent="0.2">
      <c r="B268" s="22" t="str">
        <f t="shared" si="4"/>
        <v>, Nebraska</v>
      </c>
      <c r="D268" s="22" t="s">
        <v>335</v>
      </c>
      <c r="E268" s="23">
        <v>993.4</v>
      </c>
      <c r="F268" s="23">
        <v>1003</v>
      </c>
      <c r="G268" s="23">
        <v>1004.9</v>
      </c>
      <c r="H268" s="23">
        <v>1007.3</v>
      </c>
      <c r="I268" s="23">
        <v>2.4</v>
      </c>
      <c r="J268" s="23">
        <v>0.2</v>
      </c>
    </row>
    <row r="269" spans="2:10" ht="16" x14ac:dyDescent="0.2">
      <c r="B269" s="22" t="str">
        <f t="shared" si="4"/>
        <v>Nebraska, Grand Island</v>
      </c>
      <c r="C269" s="22" t="s">
        <v>335</v>
      </c>
      <c r="D269" s="24" t="s">
        <v>336</v>
      </c>
      <c r="E269" s="23">
        <v>42.6</v>
      </c>
      <c r="F269" s="23">
        <v>42.6</v>
      </c>
      <c r="G269" s="23">
        <v>43</v>
      </c>
      <c r="H269" s="23">
        <v>43</v>
      </c>
      <c r="I269" s="23">
        <v>0</v>
      </c>
      <c r="J269" s="23">
        <v>0</v>
      </c>
    </row>
    <row r="270" spans="2:10" ht="16" x14ac:dyDescent="0.2">
      <c r="B270" s="22" t="str">
        <f t="shared" si="4"/>
        <v>Nebraska, Lincoln</v>
      </c>
      <c r="C270" s="22" t="s">
        <v>335</v>
      </c>
      <c r="D270" s="24" t="s">
        <v>337</v>
      </c>
      <c r="E270" s="23">
        <v>184.7</v>
      </c>
      <c r="F270" s="23">
        <v>187.7</v>
      </c>
      <c r="G270" s="23">
        <v>185.8</v>
      </c>
      <c r="H270" s="23">
        <v>188</v>
      </c>
      <c r="I270" s="23">
        <v>2.2000000000000002</v>
      </c>
      <c r="J270" s="23">
        <v>1.2</v>
      </c>
    </row>
    <row r="271" spans="2:10" ht="16" x14ac:dyDescent="0.2">
      <c r="B271" s="22" t="str">
        <f t="shared" si="4"/>
        <v>Nebraska, Omaha</v>
      </c>
      <c r="C271" s="22" t="s">
        <v>335</v>
      </c>
      <c r="D271" s="24" t="s">
        <v>565</v>
      </c>
      <c r="E271" s="23">
        <v>483.9</v>
      </c>
      <c r="F271" s="23">
        <v>490.9</v>
      </c>
      <c r="G271" s="23">
        <v>489</v>
      </c>
      <c r="H271" s="23">
        <v>494.6</v>
      </c>
      <c r="I271" s="23">
        <v>5.6</v>
      </c>
      <c r="J271" s="23">
        <v>1.1000000000000001</v>
      </c>
    </row>
    <row r="272" spans="2:10" ht="16" x14ac:dyDescent="0.2">
      <c r="B272" s="22" t="str">
        <f t="shared" si="4"/>
        <v xml:space="preserve">, </v>
      </c>
      <c r="D272" s="22" t="s">
        <v>138</v>
      </c>
    </row>
    <row r="273" spans="1:10" ht="16" x14ac:dyDescent="0.2">
      <c r="B273" s="22" t="str">
        <f t="shared" si="4"/>
        <v>, Nevada</v>
      </c>
      <c r="D273" s="22" t="s">
        <v>338</v>
      </c>
      <c r="E273" s="23">
        <v>1209</v>
      </c>
      <c r="F273" s="23">
        <v>1247.5</v>
      </c>
      <c r="G273" s="23">
        <v>1219.7</v>
      </c>
      <c r="H273" s="23">
        <v>1259.5</v>
      </c>
      <c r="I273" s="23">
        <v>39.799999999999997</v>
      </c>
      <c r="J273" s="23">
        <v>3.3</v>
      </c>
    </row>
    <row r="274" spans="1:10" ht="16" x14ac:dyDescent="0.2">
      <c r="B274" s="22" t="str">
        <f t="shared" si="4"/>
        <v>Nevada, Carson City</v>
      </c>
      <c r="C274" s="22" t="s">
        <v>338</v>
      </c>
      <c r="D274" s="24" t="s">
        <v>339</v>
      </c>
      <c r="E274" s="23">
        <v>27.8</v>
      </c>
      <c r="F274" s="23">
        <v>27.7</v>
      </c>
      <c r="G274" s="23">
        <v>28.1</v>
      </c>
      <c r="H274" s="23">
        <v>28.3</v>
      </c>
      <c r="I274" s="23">
        <v>0.2</v>
      </c>
      <c r="J274" s="23">
        <v>0.7</v>
      </c>
    </row>
    <row r="275" spans="1:10" ht="16" x14ac:dyDescent="0.2">
      <c r="A275" s="20" t="s">
        <v>340</v>
      </c>
      <c r="B275" s="22" t="str">
        <f t="shared" si="4"/>
        <v>Nevada, Las Vegas</v>
      </c>
      <c r="C275" s="22" t="s">
        <v>338</v>
      </c>
      <c r="D275" s="24" t="s">
        <v>566</v>
      </c>
      <c r="E275" s="23">
        <v>879.5</v>
      </c>
      <c r="F275" s="23">
        <v>905.7</v>
      </c>
      <c r="G275" s="23">
        <v>886.2</v>
      </c>
      <c r="H275" s="23">
        <v>909.3</v>
      </c>
      <c r="I275" s="23">
        <v>23.1</v>
      </c>
      <c r="J275" s="23">
        <v>2.6</v>
      </c>
    </row>
    <row r="276" spans="1:10" ht="16" x14ac:dyDescent="0.2">
      <c r="B276" s="22" t="str">
        <f t="shared" si="4"/>
        <v>Nevada, Reno</v>
      </c>
      <c r="C276" s="22" t="s">
        <v>338</v>
      </c>
      <c r="D276" s="24" t="s">
        <v>341</v>
      </c>
      <c r="E276" s="23">
        <v>200.9</v>
      </c>
      <c r="F276" s="23">
        <v>207.3</v>
      </c>
      <c r="G276" s="23">
        <v>203.3</v>
      </c>
      <c r="H276" s="23">
        <v>209.6</v>
      </c>
      <c r="I276" s="23">
        <v>6.3</v>
      </c>
      <c r="J276" s="23">
        <v>3.1</v>
      </c>
    </row>
    <row r="277" spans="1:10" ht="16" x14ac:dyDescent="0.2">
      <c r="B277" s="22" t="str">
        <f t="shared" si="4"/>
        <v xml:space="preserve">, </v>
      </c>
      <c r="D277" s="22" t="s">
        <v>138</v>
      </c>
    </row>
    <row r="278" spans="1:10" ht="16" x14ac:dyDescent="0.2">
      <c r="B278" s="22" t="str">
        <f t="shared" si="4"/>
        <v>, New Hampshire</v>
      </c>
      <c r="D278" s="22" t="s">
        <v>342</v>
      </c>
      <c r="E278" s="23">
        <v>642</v>
      </c>
      <c r="F278" s="23">
        <v>646.29999999999995</v>
      </c>
      <c r="G278" s="23">
        <v>649.4</v>
      </c>
      <c r="H278" s="23">
        <v>659.5</v>
      </c>
      <c r="I278" s="23">
        <v>10.1</v>
      </c>
      <c r="J278" s="23">
        <v>1.6</v>
      </c>
    </row>
    <row r="279" spans="1:10" ht="16" x14ac:dyDescent="0.2">
      <c r="B279" s="22" t="str">
        <f t="shared" si="4"/>
        <v>New Hampshire, Dover-Durham</v>
      </c>
      <c r="C279" s="22" t="s">
        <v>342</v>
      </c>
      <c r="D279" s="24" t="s">
        <v>343</v>
      </c>
      <c r="E279" s="23">
        <v>52.4</v>
      </c>
      <c r="F279" s="23">
        <v>53.3</v>
      </c>
      <c r="G279" s="23">
        <v>51.7</v>
      </c>
      <c r="H279" s="23">
        <v>53.8</v>
      </c>
      <c r="I279" s="23">
        <v>2.1</v>
      </c>
      <c r="J279" s="23">
        <v>4.0999999999999996</v>
      </c>
    </row>
    <row r="280" spans="1:10" ht="16" x14ac:dyDescent="0.2">
      <c r="B280" s="22" t="str">
        <f t="shared" si="4"/>
        <v>New Hampshire, Manchester</v>
      </c>
      <c r="C280" s="22" t="s">
        <v>342</v>
      </c>
      <c r="D280" s="24" t="s">
        <v>344</v>
      </c>
      <c r="E280" s="23">
        <v>106</v>
      </c>
      <c r="F280" s="23">
        <v>109</v>
      </c>
      <c r="G280" s="23">
        <v>106.1</v>
      </c>
      <c r="H280" s="23">
        <v>109.6</v>
      </c>
      <c r="I280" s="23">
        <v>3.5</v>
      </c>
      <c r="J280" s="23">
        <v>3.3</v>
      </c>
    </row>
    <row r="281" spans="1:10" ht="16" x14ac:dyDescent="0.2">
      <c r="B281" s="22" t="str">
        <f t="shared" si="4"/>
        <v>New Hampshire, Portsmouth</v>
      </c>
      <c r="C281" s="22" t="s">
        <v>342</v>
      </c>
      <c r="D281" s="24" t="s">
        <v>345</v>
      </c>
      <c r="E281" s="23">
        <v>82.9</v>
      </c>
      <c r="F281" s="23">
        <v>83.9</v>
      </c>
      <c r="G281" s="23">
        <v>85.6</v>
      </c>
      <c r="H281" s="23">
        <v>86</v>
      </c>
      <c r="I281" s="23">
        <v>0.4</v>
      </c>
      <c r="J281" s="23">
        <v>0.5</v>
      </c>
    </row>
    <row r="282" spans="1:10" ht="16" x14ac:dyDescent="0.2">
      <c r="B282" s="22" t="str">
        <f t="shared" si="4"/>
        <v xml:space="preserve">, </v>
      </c>
      <c r="D282" s="22" t="s">
        <v>138</v>
      </c>
    </row>
    <row r="283" spans="1:10" ht="16" x14ac:dyDescent="0.2">
      <c r="B283" s="22" t="str">
        <f t="shared" si="4"/>
        <v>, New Jersey</v>
      </c>
      <c r="D283" s="22" t="s">
        <v>346</v>
      </c>
      <c r="E283" s="23">
        <v>3944.1</v>
      </c>
      <c r="F283" s="23">
        <v>3982.6</v>
      </c>
      <c r="G283" s="23">
        <v>3992.5</v>
      </c>
      <c r="H283" s="23">
        <v>4033.9</v>
      </c>
      <c r="I283" s="23">
        <v>41.4</v>
      </c>
      <c r="J283" s="23">
        <v>1</v>
      </c>
    </row>
    <row r="284" spans="1:10" ht="16" x14ac:dyDescent="0.2">
      <c r="B284" s="22" t="str">
        <f t="shared" si="4"/>
        <v>New Jersey, Atlantic City-Hammonton</v>
      </c>
      <c r="C284" s="22" t="s">
        <v>346</v>
      </c>
      <c r="D284" s="24" t="s">
        <v>347</v>
      </c>
      <c r="E284" s="23">
        <v>132.6</v>
      </c>
      <c r="F284" s="23">
        <v>130.5</v>
      </c>
      <c r="G284" s="23">
        <v>135.30000000000001</v>
      </c>
      <c r="H284" s="23">
        <v>133.6</v>
      </c>
      <c r="I284" s="23">
        <v>-1.7</v>
      </c>
      <c r="J284" s="23">
        <v>-1.3</v>
      </c>
    </row>
    <row r="285" spans="1:10" ht="16" x14ac:dyDescent="0.2">
      <c r="B285" s="22" t="str">
        <f t="shared" si="4"/>
        <v>New Jersey, Ocean City</v>
      </c>
      <c r="C285" s="22" t="s">
        <v>346</v>
      </c>
      <c r="D285" s="24" t="s">
        <v>348</v>
      </c>
      <c r="E285" s="23">
        <v>37.200000000000003</v>
      </c>
      <c r="F285" s="23">
        <v>38.4</v>
      </c>
      <c r="G285" s="23">
        <v>43.9</v>
      </c>
      <c r="H285" s="23">
        <v>44.5</v>
      </c>
      <c r="I285" s="23">
        <v>0.6</v>
      </c>
      <c r="J285" s="23">
        <v>1.4</v>
      </c>
    </row>
    <row r="286" spans="1:10" ht="16" x14ac:dyDescent="0.2">
      <c r="B286" s="22" t="str">
        <f t="shared" si="4"/>
        <v>New Jersey, Trenton</v>
      </c>
      <c r="C286" s="22" t="s">
        <v>346</v>
      </c>
      <c r="D286" s="24" t="s">
        <v>349</v>
      </c>
      <c r="E286" s="23">
        <v>250.9</v>
      </c>
      <c r="F286" s="23">
        <v>254.1</v>
      </c>
      <c r="G286" s="23">
        <v>251.9</v>
      </c>
      <c r="H286" s="23">
        <v>256.5</v>
      </c>
      <c r="I286" s="23">
        <v>4.5999999999999996</v>
      </c>
      <c r="J286" s="23">
        <v>1.8</v>
      </c>
    </row>
    <row r="287" spans="1:10" ht="16" x14ac:dyDescent="0.2">
      <c r="B287" s="22" t="str">
        <f t="shared" si="4"/>
        <v>New Jersey, Vineland-Bridgeton</v>
      </c>
      <c r="C287" s="22" t="s">
        <v>346</v>
      </c>
      <c r="D287" s="24" t="s">
        <v>350</v>
      </c>
      <c r="E287" s="23">
        <v>56.9</v>
      </c>
      <c r="F287" s="23">
        <v>57.5</v>
      </c>
      <c r="G287" s="23">
        <v>57.2</v>
      </c>
      <c r="H287" s="23">
        <v>57.7</v>
      </c>
      <c r="I287" s="23">
        <v>0.5</v>
      </c>
      <c r="J287" s="23">
        <v>0.9</v>
      </c>
    </row>
    <row r="288" spans="1:10" ht="16" x14ac:dyDescent="0.2">
      <c r="B288" s="22" t="str">
        <f t="shared" si="4"/>
        <v xml:space="preserve">, </v>
      </c>
      <c r="D288" s="22" t="s">
        <v>138</v>
      </c>
    </row>
    <row r="289" spans="2:10" ht="16" x14ac:dyDescent="0.2">
      <c r="B289" s="22" t="str">
        <f t="shared" si="4"/>
        <v>, New Mexico</v>
      </c>
      <c r="D289" s="22" t="s">
        <v>351</v>
      </c>
      <c r="E289" s="23">
        <v>818.8</v>
      </c>
      <c r="F289" s="23">
        <v>830.4</v>
      </c>
      <c r="G289" s="23">
        <v>824.6</v>
      </c>
      <c r="H289" s="23">
        <v>832.8</v>
      </c>
      <c r="I289" s="23">
        <v>8.1999999999999993</v>
      </c>
      <c r="J289" s="23">
        <v>1</v>
      </c>
    </row>
    <row r="290" spans="2:10" ht="16" x14ac:dyDescent="0.2">
      <c r="B290" s="22" t="str">
        <f t="shared" si="4"/>
        <v>New Mexico, Albuquerque</v>
      </c>
      <c r="C290" s="22" t="s">
        <v>351</v>
      </c>
      <c r="D290" s="24" t="s">
        <v>352</v>
      </c>
      <c r="E290" s="23">
        <v>376.4</v>
      </c>
      <c r="F290" s="23">
        <v>383.2</v>
      </c>
      <c r="G290" s="23">
        <v>379.3</v>
      </c>
      <c r="H290" s="23">
        <v>384.4</v>
      </c>
      <c r="I290" s="23">
        <v>5.0999999999999996</v>
      </c>
      <c r="J290" s="23">
        <v>1.3</v>
      </c>
    </row>
    <row r="291" spans="2:10" ht="16" x14ac:dyDescent="0.2">
      <c r="B291" s="22" t="str">
        <f t="shared" si="4"/>
        <v>New Mexico, Farmington</v>
      </c>
      <c r="C291" s="22" t="s">
        <v>351</v>
      </c>
      <c r="D291" s="24" t="s">
        <v>353</v>
      </c>
      <c r="E291" s="23">
        <v>50.9</v>
      </c>
      <c r="F291" s="23">
        <v>53.1</v>
      </c>
      <c r="G291" s="23">
        <v>51.4</v>
      </c>
      <c r="H291" s="23">
        <v>52.9</v>
      </c>
      <c r="I291" s="23">
        <v>1.5</v>
      </c>
      <c r="J291" s="23">
        <v>2.9</v>
      </c>
    </row>
    <row r="292" spans="2:10" ht="16" x14ac:dyDescent="0.2">
      <c r="B292" s="22" t="str">
        <f t="shared" si="4"/>
        <v>New Mexico, Las Cruces</v>
      </c>
      <c r="C292" s="22" t="s">
        <v>351</v>
      </c>
      <c r="D292" s="24" t="s">
        <v>354</v>
      </c>
      <c r="E292" s="23">
        <v>71.400000000000006</v>
      </c>
      <c r="F292" s="23">
        <v>71</v>
      </c>
      <c r="G292" s="23">
        <v>71.400000000000006</v>
      </c>
      <c r="H292" s="23">
        <v>70.8</v>
      </c>
      <c r="I292" s="23">
        <v>-0.6</v>
      </c>
      <c r="J292" s="23">
        <v>-0.8</v>
      </c>
    </row>
    <row r="293" spans="2:10" ht="16" x14ac:dyDescent="0.2">
      <c r="B293" s="22" t="str">
        <f t="shared" si="4"/>
        <v>New Mexico, Santa Fe</v>
      </c>
      <c r="C293" s="22" t="s">
        <v>351</v>
      </c>
      <c r="D293" s="24" t="s">
        <v>355</v>
      </c>
      <c r="E293" s="23">
        <v>61.3</v>
      </c>
      <c r="F293" s="23">
        <v>60.9</v>
      </c>
      <c r="G293" s="23">
        <v>61.9</v>
      </c>
      <c r="H293" s="23">
        <v>61.1</v>
      </c>
      <c r="I293" s="23">
        <v>-0.8</v>
      </c>
      <c r="J293" s="23">
        <v>-1.3</v>
      </c>
    </row>
    <row r="294" spans="2:10" ht="16" x14ac:dyDescent="0.2">
      <c r="B294" s="22" t="str">
        <f t="shared" si="4"/>
        <v xml:space="preserve">, </v>
      </c>
      <c r="D294" s="22" t="s">
        <v>138</v>
      </c>
    </row>
    <row r="295" spans="2:10" ht="16" x14ac:dyDescent="0.2">
      <c r="B295" s="22" t="str">
        <f t="shared" si="4"/>
        <v>, New York</v>
      </c>
      <c r="D295" s="22" t="s">
        <v>356</v>
      </c>
      <c r="E295" s="23">
        <v>9046.2999999999993</v>
      </c>
      <c r="F295" s="23">
        <v>9174</v>
      </c>
      <c r="G295" s="23">
        <v>9133.7999999999993</v>
      </c>
      <c r="H295" s="23">
        <v>9276.2999999999993</v>
      </c>
      <c r="I295" s="23">
        <v>142.5</v>
      </c>
      <c r="J295" s="23">
        <v>1.6</v>
      </c>
    </row>
    <row r="296" spans="2:10" ht="16" x14ac:dyDescent="0.2">
      <c r="B296" s="22" t="str">
        <f t="shared" si="4"/>
        <v>New York, Albany-Schenectady-Troy</v>
      </c>
      <c r="C296" s="22" t="s">
        <v>356</v>
      </c>
      <c r="D296" s="24" t="s">
        <v>357</v>
      </c>
      <c r="E296" s="23">
        <v>453.4</v>
      </c>
      <c r="F296" s="23">
        <v>457.4</v>
      </c>
      <c r="G296" s="23">
        <v>457.1</v>
      </c>
      <c r="H296" s="23">
        <v>461.2</v>
      </c>
      <c r="I296" s="23">
        <v>4.0999999999999996</v>
      </c>
      <c r="J296" s="23">
        <v>0.9</v>
      </c>
    </row>
    <row r="297" spans="2:10" ht="16" x14ac:dyDescent="0.2">
      <c r="B297" s="22" t="str">
        <f t="shared" si="4"/>
        <v>New York, Binghamton</v>
      </c>
      <c r="C297" s="22" t="s">
        <v>356</v>
      </c>
      <c r="D297" s="24" t="s">
        <v>358</v>
      </c>
      <c r="E297" s="23">
        <v>105.6</v>
      </c>
      <c r="F297" s="23">
        <v>105.2</v>
      </c>
      <c r="G297" s="23">
        <v>106.5</v>
      </c>
      <c r="H297" s="23">
        <v>105.6</v>
      </c>
      <c r="I297" s="23">
        <v>-0.9</v>
      </c>
      <c r="J297" s="23">
        <v>-0.8</v>
      </c>
    </row>
    <row r="298" spans="2:10" ht="16" x14ac:dyDescent="0.2">
      <c r="B298" s="22" t="str">
        <f t="shared" si="4"/>
        <v>New York, Buffalo-Niagara Falls</v>
      </c>
      <c r="C298" s="22" t="s">
        <v>356</v>
      </c>
      <c r="D298" s="24" t="s">
        <v>567</v>
      </c>
      <c r="E298" s="23">
        <v>549.9</v>
      </c>
      <c r="F298" s="23">
        <v>557.20000000000005</v>
      </c>
      <c r="G298" s="23">
        <v>555.6</v>
      </c>
      <c r="H298" s="23">
        <v>568.6</v>
      </c>
      <c r="I298" s="23">
        <v>13</v>
      </c>
      <c r="J298" s="23">
        <v>2.2999999999999998</v>
      </c>
    </row>
    <row r="299" spans="2:10" ht="16" x14ac:dyDescent="0.2">
      <c r="B299" s="22" t="str">
        <f t="shared" si="4"/>
        <v>New York, Elmira</v>
      </c>
      <c r="C299" s="22" t="s">
        <v>356</v>
      </c>
      <c r="D299" s="24" t="s">
        <v>359</v>
      </c>
      <c r="E299" s="23">
        <v>38.700000000000003</v>
      </c>
      <c r="F299" s="23">
        <v>39.5</v>
      </c>
      <c r="G299" s="23">
        <v>39.1</v>
      </c>
      <c r="H299" s="23">
        <v>39.4</v>
      </c>
      <c r="I299" s="23">
        <v>0.3</v>
      </c>
      <c r="J299" s="23">
        <v>0.8</v>
      </c>
    </row>
    <row r="300" spans="2:10" ht="16" x14ac:dyDescent="0.2">
      <c r="B300" s="22" t="str">
        <f t="shared" si="4"/>
        <v>New York, Glens Falls</v>
      </c>
      <c r="C300" s="22" t="s">
        <v>356</v>
      </c>
      <c r="D300" s="24" t="s">
        <v>360</v>
      </c>
      <c r="E300" s="23">
        <v>53.2</v>
      </c>
      <c r="F300" s="23">
        <v>53.8</v>
      </c>
      <c r="G300" s="23">
        <v>56.3</v>
      </c>
      <c r="H300" s="23">
        <v>56.2</v>
      </c>
      <c r="I300" s="23">
        <v>-0.1</v>
      </c>
      <c r="J300" s="23">
        <v>-0.2</v>
      </c>
    </row>
    <row r="301" spans="2:10" ht="16" x14ac:dyDescent="0.2">
      <c r="B301" s="22" t="str">
        <f t="shared" si="4"/>
        <v>New York, Ithaca</v>
      </c>
      <c r="C301" s="22" t="s">
        <v>356</v>
      </c>
      <c r="D301" s="24" t="s">
        <v>361</v>
      </c>
      <c r="E301" s="23">
        <v>72.400000000000006</v>
      </c>
      <c r="F301" s="23">
        <v>71.3</v>
      </c>
      <c r="G301" s="23">
        <v>71.400000000000006</v>
      </c>
      <c r="H301" s="23">
        <v>70.400000000000006</v>
      </c>
      <c r="I301" s="23">
        <v>-1</v>
      </c>
      <c r="J301" s="23">
        <v>-1.4</v>
      </c>
    </row>
    <row r="302" spans="2:10" ht="16" x14ac:dyDescent="0.2">
      <c r="B302" s="22" t="str">
        <f t="shared" si="4"/>
        <v>New York, Kingston</v>
      </c>
      <c r="C302" s="22" t="s">
        <v>356</v>
      </c>
      <c r="D302" s="24" t="s">
        <v>362</v>
      </c>
      <c r="E302" s="23">
        <v>60.4</v>
      </c>
      <c r="F302" s="23">
        <v>60.9</v>
      </c>
      <c r="G302" s="23">
        <v>61.3</v>
      </c>
      <c r="H302" s="23">
        <v>61.8</v>
      </c>
      <c r="I302" s="23">
        <v>0.5</v>
      </c>
      <c r="J302" s="23">
        <v>0.8</v>
      </c>
    </row>
    <row r="303" spans="2:10" ht="16" x14ac:dyDescent="0.2">
      <c r="B303" s="22" t="str">
        <f t="shared" si="4"/>
        <v>New York, New York</v>
      </c>
      <c r="C303" s="22" t="s">
        <v>356</v>
      </c>
      <c r="D303" s="24" t="s">
        <v>356</v>
      </c>
      <c r="E303" s="23">
        <v>9091.2999999999993</v>
      </c>
      <c r="F303" s="23">
        <v>9226.4</v>
      </c>
      <c r="G303" s="23">
        <v>9177.4</v>
      </c>
      <c r="H303" s="23">
        <v>9317.2000000000007</v>
      </c>
      <c r="I303" s="23">
        <v>139.80000000000001</v>
      </c>
      <c r="J303" s="23">
        <v>1.5</v>
      </c>
    </row>
    <row r="304" spans="2:10" ht="16" x14ac:dyDescent="0.2">
      <c r="B304" s="22" t="str">
        <f t="shared" si="4"/>
        <v>New York, Rochester</v>
      </c>
      <c r="C304" s="22" t="s">
        <v>356</v>
      </c>
      <c r="D304" s="24" t="s">
        <v>319</v>
      </c>
      <c r="E304" s="23">
        <v>524</v>
      </c>
      <c r="F304" s="23">
        <v>528.79999999999995</v>
      </c>
      <c r="G304" s="23">
        <v>529.29999999999995</v>
      </c>
      <c r="H304" s="23">
        <v>536.4</v>
      </c>
      <c r="I304" s="23">
        <v>7.1</v>
      </c>
      <c r="J304" s="23">
        <v>1.3</v>
      </c>
    </row>
    <row r="305" spans="2:10" ht="16" x14ac:dyDescent="0.2">
      <c r="B305" s="22" t="str">
        <f t="shared" si="4"/>
        <v>New York, Syracuse</v>
      </c>
      <c r="C305" s="22" t="s">
        <v>356</v>
      </c>
      <c r="D305" s="24" t="s">
        <v>363</v>
      </c>
      <c r="E305" s="23">
        <v>317.10000000000002</v>
      </c>
      <c r="F305" s="23">
        <v>318.7</v>
      </c>
      <c r="G305" s="23">
        <v>317.8</v>
      </c>
      <c r="H305" s="23">
        <v>320.8</v>
      </c>
      <c r="I305" s="23">
        <v>3</v>
      </c>
      <c r="J305" s="23">
        <v>0.9</v>
      </c>
    </row>
    <row r="306" spans="2:10" ht="16" x14ac:dyDescent="0.2">
      <c r="B306" s="22" t="str">
        <f t="shared" si="4"/>
        <v>New York, Utica-Rome</v>
      </c>
      <c r="C306" s="22" t="s">
        <v>356</v>
      </c>
      <c r="D306" s="24" t="s">
        <v>364</v>
      </c>
      <c r="E306" s="23">
        <v>126.1</v>
      </c>
      <c r="F306" s="23">
        <v>127.6</v>
      </c>
      <c r="G306" s="23">
        <v>128</v>
      </c>
      <c r="H306" s="23">
        <v>128.80000000000001</v>
      </c>
      <c r="I306" s="23">
        <v>0.8</v>
      </c>
      <c r="J306" s="23">
        <v>0.6</v>
      </c>
    </row>
    <row r="307" spans="2:10" ht="16" x14ac:dyDescent="0.2">
      <c r="B307" s="22" t="str">
        <f t="shared" si="4"/>
        <v>New York, Watertown-Fort Drum</v>
      </c>
      <c r="C307" s="22" t="s">
        <v>356</v>
      </c>
      <c r="D307" s="24" t="s">
        <v>365</v>
      </c>
      <c r="E307" s="23">
        <v>41.1</v>
      </c>
      <c r="F307" s="23">
        <v>41.6</v>
      </c>
      <c r="G307" s="23">
        <v>43.1</v>
      </c>
      <c r="H307" s="23">
        <v>42.8</v>
      </c>
      <c r="I307" s="23">
        <v>-0.3</v>
      </c>
      <c r="J307" s="23">
        <v>-0.7</v>
      </c>
    </row>
    <row r="308" spans="2:10" ht="16" x14ac:dyDescent="0.2">
      <c r="B308" s="22" t="str">
        <f t="shared" si="4"/>
        <v xml:space="preserve">, </v>
      </c>
      <c r="D308" s="22" t="s">
        <v>138</v>
      </c>
    </row>
    <row r="309" spans="2:10" ht="16" x14ac:dyDescent="0.2">
      <c r="B309" s="22" t="str">
        <f t="shared" si="4"/>
        <v>, North Carolina</v>
      </c>
      <c r="D309" s="22" t="s">
        <v>366</v>
      </c>
      <c r="E309" s="23">
        <v>4134.3</v>
      </c>
      <c r="F309" s="23">
        <v>4243.1000000000004</v>
      </c>
      <c r="G309" s="23">
        <v>4169.6000000000004</v>
      </c>
      <c r="H309" s="23">
        <v>4274.1000000000004</v>
      </c>
      <c r="I309" s="23">
        <v>104.5</v>
      </c>
      <c r="J309" s="23">
        <v>2.5</v>
      </c>
    </row>
    <row r="310" spans="2:10" ht="16" x14ac:dyDescent="0.2">
      <c r="B310" s="22" t="str">
        <f t="shared" si="4"/>
        <v>North Carolina, Asheville</v>
      </c>
      <c r="C310" s="22" t="s">
        <v>366</v>
      </c>
      <c r="D310" s="24" t="s">
        <v>367</v>
      </c>
      <c r="E310" s="23">
        <v>176.4</v>
      </c>
      <c r="F310" s="23">
        <v>181.7</v>
      </c>
      <c r="G310" s="23">
        <v>178.5</v>
      </c>
      <c r="H310" s="23">
        <v>183</v>
      </c>
      <c r="I310" s="23">
        <v>4.5</v>
      </c>
      <c r="J310" s="23">
        <v>2.5</v>
      </c>
    </row>
    <row r="311" spans="2:10" ht="16" x14ac:dyDescent="0.2">
      <c r="B311" s="22" t="str">
        <f t="shared" si="4"/>
        <v>North Carolina, Burlington</v>
      </c>
      <c r="C311" s="22" t="s">
        <v>366</v>
      </c>
      <c r="D311" s="24" t="s">
        <v>368</v>
      </c>
      <c r="E311" s="23">
        <v>59.3</v>
      </c>
      <c r="F311" s="23">
        <v>60.9</v>
      </c>
      <c r="G311" s="23">
        <v>59</v>
      </c>
      <c r="H311" s="23">
        <v>61.6</v>
      </c>
      <c r="I311" s="23">
        <v>2.6</v>
      </c>
      <c r="J311" s="23">
        <v>4.4000000000000004</v>
      </c>
    </row>
    <row r="312" spans="2:10" ht="16" x14ac:dyDescent="0.2">
      <c r="B312" s="22" t="str">
        <f t="shared" si="4"/>
        <v>North Carolina, Charlotte-Gastonia</v>
      </c>
      <c r="C312" s="22" t="s">
        <v>366</v>
      </c>
      <c r="D312" s="24" t="s">
        <v>568</v>
      </c>
      <c r="E312" s="23">
        <v>1061.5999999999999</v>
      </c>
      <c r="F312" s="23">
        <v>1096.9000000000001</v>
      </c>
      <c r="G312" s="23">
        <v>1071.0999999999999</v>
      </c>
      <c r="H312" s="23">
        <v>1106.2</v>
      </c>
      <c r="I312" s="23">
        <v>35.1</v>
      </c>
      <c r="J312" s="23">
        <v>3.3</v>
      </c>
    </row>
    <row r="313" spans="2:10" ht="16" x14ac:dyDescent="0.2">
      <c r="B313" s="22" t="str">
        <f t="shared" si="4"/>
        <v>North Carolina, Durham-Chapel Hill</v>
      </c>
      <c r="C313" s="22" t="s">
        <v>366</v>
      </c>
      <c r="D313" s="24" t="s">
        <v>369</v>
      </c>
      <c r="E313" s="23">
        <v>292.39999999999998</v>
      </c>
      <c r="F313" s="23">
        <v>296.8</v>
      </c>
      <c r="G313" s="23">
        <v>292.10000000000002</v>
      </c>
      <c r="H313" s="23">
        <v>297.5</v>
      </c>
      <c r="I313" s="23">
        <v>5.4</v>
      </c>
      <c r="J313" s="23">
        <v>1.8</v>
      </c>
    </row>
    <row r="314" spans="2:10" ht="16" x14ac:dyDescent="0.2">
      <c r="B314" s="22" t="str">
        <f t="shared" si="4"/>
        <v>North Carolina, Fayetteville</v>
      </c>
      <c r="C314" s="22" t="s">
        <v>366</v>
      </c>
      <c r="D314" s="24" t="s">
        <v>370</v>
      </c>
      <c r="E314" s="23">
        <v>128.19999999999999</v>
      </c>
      <c r="F314" s="23">
        <v>128.80000000000001</v>
      </c>
      <c r="G314" s="23">
        <v>128.69999999999999</v>
      </c>
      <c r="H314" s="23">
        <v>128.5</v>
      </c>
      <c r="I314" s="23">
        <v>-0.2</v>
      </c>
      <c r="J314" s="23">
        <v>-0.2</v>
      </c>
    </row>
    <row r="315" spans="2:10" ht="16" x14ac:dyDescent="0.2">
      <c r="B315" s="22" t="str">
        <f t="shared" si="4"/>
        <v>North Carolina, Goldsboro</v>
      </c>
      <c r="C315" s="22" t="s">
        <v>366</v>
      </c>
      <c r="D315" s="24" t="s">
        <v>371</v>
      </c>
      <c r="E315" s="23">
        <v>42.4</v>
      </c>
      <c r="F315" s="23">
        <v>42.4</v>
      </c>
      <c r="G315" s="23">
        <v>42.5</v>
      </c>
      <c r="H315" s="23">
        <v>42.4</v>
      </c>
      <c r="I315" s="23">
        <v>-0.1</v>
      </c>
      <c r="J315" s="23">
        <v>-0.2</v>
      </c>
    </row>
    <row r="316" spans="2:10" ht="16" x14ac:dyDescent="0.2">
      <c r="B316" s="22" t="str">
        <f t="shared" si="4"/>
        <v>North Carolina, Greensboro-High Point</v>
      </c>
      <c r="C316" s="22" t="s">
        <v>366</v>
      </c>
      <c r="D316" s="24" t="s">
        <v>372</v>
      </c>
      <c r="E316" s="23">
        <v>349.2</v>
      </c>
      <c r="F316" s="23">
        <v>359.9</v>
      </c>
      <c r="G316" s="23">
        <v>350.8</v>
      </c>
      <c r="H316" s="23">
        <v>361.9</v>
      </c>
      <c r="I316" s="23">
        <v>11.1</v>
      </c>
      <c r="J316" s="23">
        <v>3.2</v>
      </c>
    </row>
    <row r="317" spans="2:10" ht="16" x14ac:dyDescent="0.2">
      <c r="B317" s="22" t="str">
        <f t="shared" si="4"/>
        <v>North Carolina, Greenville</v>
      </c>
      <c r="C317" s="22" t="s">
        <v>366</v>
      </c>
      <c r="D317" s="24" t="s">
        <v>373</v>
      </c>
      <c r="E317" s="23">
        <v>77.7</v>
      </c>
      <c r="F317" s="23">
        <v>77.7</v>
      </c>
      <c r="G317" s="23">
        <v>78</v>
      </c>
      <c r="H317" s="23">
        <v>78</v>
      </c>
      <c r="I317" s="23">
        <v>0</v>
      </c>
      <c r="J317" s="23">
        <v>0</v>
      </c>
    </row>
    <row r="318" spans="2:10" ht="16" x14ac:dyDescent="0.2">
      <c r="B318" s="22" t="str">
        <f t="shared" si="4"/>
        <v>North Carolina, Hickory-Lenoir-Morganton</v>
      </c>
      <c r="C318" s="22" t="s">
        <v>366</v>
      </c>
      <c r="D318" s="24" t="s">
        <v>374</v>
      </c>
      <c r="E318" s="23">
        <v>145.4</v>
      </c>
      <c r="F318" s="23">
        <v>146</v>
      </c>
      <c r="G318" s="23">
        <v>146.30000000000001</v>
      </c>
      <c r="H318" s="23">
        <v>147.30000000000001</v>
      </c>
      <c r="I318" s="23">
        <v>1</v>
      </c>
      <c r="J318" s="23">
        <v>0.7</v>
      </c>
    </row>
    <row r="319" spans="2:10" ht="16" x14ac:dyDescent="0.2">
      <c r="B319" s="22" t="str">
        <f t="shared" si="4"/>
        <v>North Carolina, Jacksonville</v>
      </c>
      <c r="C319" s="22" t="s">
        <v>366</v>
      </c>
      <c r="D319" s="24" t="s">
        <v>211</v>
      </c>
      <c r="E319" s="23">
        <v>49.5</v>
      </c>
      <c r="F319" s="23">
        <v>50.7</v>
      </c>
      <c r="G319" s="23">
        <v>49.9</v>
      </c>
      <c r="H319" s="23">
        <v>50.5</v>
      </c>
      <c r="I319" s="23">
        <v>0.6</v>
      </c>
      <c r="J319" s="23">
        <v>1.2</v>
      </c>
    </row>
    <row r="320" spans="2:10" ht="16" x14ac:dyDescent="0.2">
      <c r="B320" s="22" t="str">
        <f t="shared" si="4"/>
        <v>North Carolina, New Bern</v>
      </c>
      <c r="C320" s="22" t="s">
        <v>366</v>
      </c>
      <c r="D320" s="24" t="s">
        <v>375</v>
      </c>
      <c r="E320" s="23">
        <v>43.5</v>
      </c>
      <c r="F320" s="23">
        <v>43.8</v>
      </c>
      <c r="G320" s="23">
        <v>43.9</v>
      </c>
      <c r="H320" s="23">
        <v>43.9</v>
      </c>
      <c r="I320" s="23">
        <v>0</v>
      </c>
      <c r="J320" s="23">
        <v>0</v>
      </c>
    </row>
    <row r="321" spans="2:10" ht="16" x14ac:dyDescent="0.2">
      <c r="B321" s="22" t="str">
        <f t="shared" si="4"/>
        <v>North Carolina, Raleigh</v>
      </c>
      <c r="C321" s="22" t="s">
        <v>366</v>
      </c>
      <c r="D321" s="24" t="s">
        <v>376</v>
      </c>
      <c r="E321" s="23">
        <v>554.6</v>
      </c>
      <c r="F321" s="23">
        <v>571.1</v>
      </c>
      <c r="G321" s="23">
        <v>558.79999999999995</v>
      </c>
      <c r="H321" s="23">
        <v>575.79999999999995</v>
      </c>
      <c r="I321" s="23">
        <v>17</v>
      </c>
      <c r="J321" s="23">
        <v>3</v>
      </c>
    </row>
    <row r="322" spans="2:10" ht="16" x14ac:dyDescent="0.2">
      <c r="B322" s="22" t="str">
        <f t="shared" si="4"/>
        <v>North Carolina, Rocky Mount</v>
      </c>
      <c r="C322" s="22" t="s">
        <v>366</v>
      </c>
      <c r="D322" s="24" t="s">
        <v>377</v>
      </c>
      <c r="E322" s="23">
        <v>56.5</v>
      </c>
      <c r="F322" s="23">
        <v>56.2</v>
      </c>
      <c r="G322" s="23">
        <v>57.2</v>
      </c>
      <c r="H322" s="23">
        <v>56.9</v>
      </c>
      <c r="I322" s="23">
        <v>-0.3</v>
      </c>
      <c r="J322" s="23">
        <v>-0.5</v>
      </c>
    </row>
    <row r="323" spans="2:10" ht="16" x14ac:dyDescent="0.2">
      <c r="B323" s="22" t="str">
        <f t="shared" si="4"/>
        <v>North Carolina, Wilmington</v>
      </c>
      <c r="C323" s="22" t="s">
        <v>366</v>
      </c>
      <c r="D323" s="24" t="s">
        <v>378</v>
      </c>
      <c r="E323" s="23">
        <v>114.6</v>
      </c>
      <c r="F323" s="23">
        <v>118.2</v>
      </c>
      <c r="G323" s="23">
        <v>117.1</v>
      </c>
      <c r="H323" s="23">
        <v>119.2</v>
      </c>
      <c r="I323" s="23">
        <v>2.1</v>
      </c>
      <c r="J323" s="23">
        <v>1.8</v>
      </c>
    </row>
    <row r="324" spans="2:10" ht="16" x14ac:dyDescent="0.2">
      <c r="B324" s="22" t="str">
        <f t="shared" si="4"/>
        <v>North Carolina, Winston-Salem</v>
      </c>
      <c r="C324" s="22" t="s">
        <v>366</v>
      </c>
      <c r="D324" s="24" t="s">
        <v>379</v>
      </c>
      <c r="E324" s="23">
        <v>252.2</v>
      </c>
      <c r="F324" s="23">
        <v>256.10000000000002</v>
      </c>
      <c r="G324" s="23">
        <v>254</v>
      </c>
      <c r="H324" s="23">
        <v>258</v>
      </c>
      <c r="I324" s="23">
        <v>4</v>
      </c>
      <c r="J324" s="23">
        <v>1.6</v>
      </c>
    </row>
    <row r="325" spans="2:10" ht="16" x14ac:dyDescent="0.2">
      <c r="B325" s="22" t="str">
        <f t="shared" si="4"/>
        <v xml:space="preserve">, </v>
      </c>
      <c r="D325" s="22" t="s">
        <v>138</v>
      </c>
    </row>
    <row r="326" spans="2:10" ht="16" x14ac:dyDescent="0.2">
      <c r="B326" s="22" t="str">
        <f t="shared" si="4"/>
        <v>, North Dakota</v>
      </c>
      <c r="D326" s="22" t="s">
        <v>380</v>
      </c>
      <c r="E326" s="23">
        <v>454.8</v>
      </c>
      <c r="F326" s="23">
        <v>465.6</v>
      </c>
      <c r="G326" s="23">
        <v>464.4</v>
      </c>
      <c r="H326" s="23">
        <v>466.3</v>
      </c>
      <c r="I326" s="23">
        <v>1.9</v>
      </c>
      <c r="J326" s="23">
        <v>0.4</v>
      </c>
    </row>
    <row r="327" spans="2:10" ht="16" x14ac:dyDescent="0.2">
      <c r="B327" s="22" t="str">
        <f t="shared" si="4"/>
        <v>North Dakota, Bismarck</v>
      </c>
      <c r="C327" s="22" t="s">
        <v>380</v>
      </c>
      <c r="D327" s="24" t="s">
        <v>381</v>
      </c>
      <c r="E327" s="23">
        <v>72.3</v>
      </c>
      <c r="F327" s="23">
        <v>74.900000000000006</v>
      </c>
      <c r="G327" s="23">
        <v>74.099999999999994</v>
      </c>
      <c r="H327" s="23">
        <v>75.7</v>
      </c>
      <c r="I327" s="23">
        <v>1.6</v>
      </c>
      <c r="J327" s="23">
        <v>2.2000000000000002</v>
      </c>
    </row>
    <row r="328" spans="2:10" ht="16" x14ac:dyDescent="0.2">
      <c r="B328" s="22" t="str">
        <f t="shared" si="4"/>
        <v>North Dakota, Fargo</v>
      </c>
      <c r="C328" s="22" t="s">
        <v>380</v>
      </c>
      <c r="D328" s="24" t="s">
        <v>382</v>
      </c>
      <c r="E328" s="23">
        <v>135.9</v>
      </c>
      <c r="F328" s="23">
        <v>139.1</v>
      </c>
      <c r="G328" s="23">
        <v>137.9</v>
      </c>
      <c r="H328" s="23">
        <v>139.9</v>
      </c>
      <c r="I328" s="23">
        <v>2</v>
      </c>
      <c r="J328" s="23">
        <v>1.5</v>
      </c>
    </row>
    <row r="329" spans="2:10" ht="16" x14ac:dyDescent="0.2">
      <c r="B329" s="22" t="str">
        <f t="shared" ref="B329:B392" si="5">CONCATENATE(C329,", ",D329)</f>
        <v>North Dakota, Grand Forks</v>
      </c>
      <c r="C329" s="22" t="s">
        <v>380</v>
      </c>
      <c r="D329" s="24" t="s">
        <v>383</v>
      </c>
      <c r="E329" s="23">
        <v>56.4</v>
      </c>
      <c r="F329" s="23">
        <v>58.2</v>
      </c>
      <c r="G329" s="23">
        <v>56.6</v>
      </c>
      <c r="H329" s="23">
        <v>57.9</v>
      </c>
      <c r="I329" s="23">
        <v>1.3</v>
      </c>
      <c r="J329" s="23">
        <v>2.2999999999999998</v>
      </c>
    </row>
    <row r="330" spans="2:10" ht="16" x14ac:dyDescent="0.2">
      <c r="B330" s="22" t="str">
        <f t="shared" si="5"/>
        <v xml:space="preserve">, </v>
      </c>
      <c r="D330" s="22" t="s">
        <v>138</v>
      </c>
    </row>
    <row r="331" spans="2:10" ht="16" x14ac:dyDescent="0.2">
      <c r="B331" s="22" t="str">
        <f t="shared" si="5"/>
        <v>, Ohio</v>
      </c>
      <c r="D331" s="22" t="s">
        <v>384</v>
      </c>
      <c r="E331" s="23">
        <v>5317.4</v>
      </c>
      <c r="F331" s="23">
        <v>5384.2</v>
      </c>
      <c r="G331" s="23">
        <v>5390.7</v>
      </c>
      <c r="H331" s="23">
        <v>5454.5</v>
      </c>
      <c r="I331" s="23">
        <v>63.8</v>
      </c>
      <c r="J331" s="23">
        <v>1.2</v>
      </c>
    </row>
    <row r="332" spans="2:10" ht="16" x14ac:dyDescent="0.2">
      <c r="B332" s="22" t="str">
        <f t="shared" si="5"/>
        <v>Ohio, Akron</v>
      </c>
      <c r="C332" s="22" t="s">
        <v>384</v>
      </c>
      <c r="D332" s="24" t="s">
        <v>385</v>
      </c>
      <c r="E332" s="23">
        <v>331.5</v>
      </c>
      <c r="F332" s="23">
        <v>334.3</v>
      </c>
      <c r="G332" s="23">
        <v>336.8</v>
      </c>
      <c r="H332" s="23">
        <v>334.4</v>
      </c>
      <c r="I332" s="23">
        <v>-2.4</v>
      </c>
      <c r="J332" s="23">
        <v>-0.7</v>
      </c>
    </row>
    <row r="333" spans="2:10" ht="16" x14ac:dyDescent="0.2">
      <c r="B333" s="22" t="str">
        <f t="shared" si="5"/>
        <v>Ohio, Canton-Massillon</v>
      </c>
      <c r="C333" s="22" t="s">
        <v>384</v>
      </c>
      <c r="D333" s="24" t="s">
        <v>386</v>
      </c>
      <c r="E333" s="23">
        <v>172.1</v>
      </c>
      <c r="F333" s="23">
        <v>173.3</v>
      </c>
      <c r="G333" s="23">
        <v>175.3</v>
      </c>
      <c r="H333" s="23">
        <v>174.5</v>
      </c>
      <c r="I333" s="23">
        <v>-0.8</v>
      </c>
      <c r="J333" s="23">
        <v>-0.5</v>
      </c>
    </row>
    <row r="334" spans="2:10" ht="16" x14ac:dyDescent="0.2">
      <c r="B334" s="22" t="str">
        <f t="shared" si="5"/>
        <v>Ohio, Cincinnati</v>
      </c>
      <c r="C334" s="22" t="s">
        <v>384</v>
      </c>
      <c r="D334" s="24" t="s">
        <v>387</v>
      </c>
      <c r="E334" s="23">
        <v>1042.5999999999999</v>
      </c>
      <c r="F334" s="23">
        <v>1063.2</v>
      </c>
      <c r="G334" s="23">
        <v>1053.8</v>
      </c>
      <c r="H334" s="23">
        <v>1076.9000000000001</v>
      </c>
      <c r="I334" s="23">
        <v>23.1</v>
      </c>
      <c r="J334" s="23">
        <v>2.2000000000000002</v>
      </c>
    </row>
    <row r="335" spans="2:10" ht="16" x14ac:dyDescent="0.2">
      <c r="B335" s="22" t="str">
        <f t="shared" si="5"/>
        <v>Ohio, Cleveland-Lorain-Elyria</v>
      </c>
      <c r="C335" s="22" t="s">
        <v>384</v>
      </c>
      <c r="D335" s="24" t="s">
        <v>569</v>
      </c>
      <c r="E335" s="23">
        <v>1031.5999999999999</v>
      </c>
      <c r="F335" s="23">
        <v>1042.4000000000001</v>
      </c>
      <c r="G335" s="23">
        <v>1045.3</v>
      </c>
      <c r="H335" s="23">
        <v>1061.2</v>
      </c>
      <c r="I335" s="23">
        <v>15.9</v>
      </c>
      <c r="J335" s="23">
        <v>1.5</v>
      </c>
    </row>
    <row r="336" spans="2:10" ht="16" x14ac:dyDescent="0.2">
      <c r="B336" s="22" t="str">
        <f t="shared" si="5"/>
        <v>Ohio, Columbus</v>
      </c>
      <c r="C336" s="22" t="s">
        <v>384</v>
      </c>
      <c r="D336" s="24" t="s">
        <v>229</v>
      </c>
      <c r="E336" s="23">
        <v>1009.4</v>
      </c>
      <c r="F336" s="23">
        <v>1025</v>
      </c>
      <c r="G336" s="23">
        <v>1020.8</v>
      </c>
      <c r="H336" s="23">
        <v>1036.9000000000001</v>
      </c>
      <c r="I336" s="23">
        <v>16.100000000000001</v>
      </c>
      <c r="J336" s="23">
        <v>1.6</v>
      </c>
    </row>
    <row r="337" spans="2:10" ht="16" x14ac:dyDescent="0.2">
      <c r="B337" s="22" t="str">
        <f t="shared" si="5"/>
        <v>Ohio, Dayton</v>
      </c>
      <c r="C337" s="22" t="s">
        <v>384</v>
      </c>
      <c r="D337" s="24" t="s">
        <v>388</v>
      </c>
      <c r="E337" s="23">
        <v>370.7</v>
      </c>
      <c r="F337" s="23">
        <v>375.6</v>
      </c>
      <c r="G337" s="23">
        <v>373.7</v>
      </c>
      <c r="H337" s="23">
        <v>376.8</v>
      </c>
      <c r="I337" s="23">
        <v>3.1</v>
      </c>
      <c r="J337" s="23">
        <v>0.8</v>
      </c>
    </row>
    <row r="338" spans="2:10" ht="16" x14ac:dyDescent="0.2">
      <c r="B338" s="22" t="str">
        <f t="shared" si="5"/>
        <v>Ohio, Lima</v>
      </c>
      <c r="C338" s="22" t="s">
        <v>384</v>
      </c>
      <c r="D338" s="24" t="s">
        <v>389</v>
      </c>
      <c r="E338" s="23">
        <v>51.5</v>
      </c>
      <c r="F338" s="23">
        <v>53</v>
      </c>
      <c r="G338" s="23">
        <v>52.2</v>
      </c>
      <c r="H338" s="23">
        <v>53.7</v>
      </c>
      <c r="I338" s="23">
        <v>1.5</v>
      </c>
      <c r="J338" s="23">
        <v>2.9</v>
      </c>
    </row>
    <row r="339" spans="2:10" ht="16" x14ac:dyDescent="0.2">
      <c r="B339" s="22" t="str">
        <f t="shared" si="5"/>
        <v>Ohio, Mansfield</v>
      </c>
      <c r="C339" s="22" t="s">
        <v>384</v>
      </c>
      <c r="D339" s="24" t="s">
        <v>390</v>
      </c>
      <c r="E339" s="23">
        <v>52.7</v>
      </c>
      <c r="F339" s="23">
        <v>53.3</v>
      </c>
      <c r="G339" s="23">
        <v>53.1</v>
      </c>
      <c r="H339" s="23">
        <v>53.4</v>
      </c>
      <c r="I339" s="23">
        <v>0.3</v>
      </c>
      <c r="J339" s="23">
        <v>0.6</v>
      </c>
    </row>
    <row r="340" spans="2:10" ht="16" x14ac:dyDescent="0.2">
      <c r="B340" s="22" t="str">
        <f t="shared" si="5"/>
        <v>Ohio, Springfield</v>
      </c>
      <c r="C340" s="22" t="s">
        <v>384</v>
      </c>
      <c r="D340" s="24" t="s">
        <v>254</v>
      </c>
      <c r="E340" s="23">
        <v>51.2</v>
      </c>
      <c r="F340" s="23">
        <v>52.7</v>
      </c>
      <c r="G340" s="23">
        <v>52.2</v>
      </c>
      <c r="H340" s="23">
        <v>53.3</v>
      </c>
      <c r="I340" s="23">
        <v>1.1000000000000001</v>
      </c>
      <c r="J340" s="23">
        <v>2.1</v>
      </c>
    </row>
    <row r="341" spans="2:10" ht="16" x14ac:dyDescent="0.2">
      <c r="B341" s="22" t="str">
        <f t="shared" si="5"/>
        <v>Ohio, Toledo</v>
      </c>
      <c r="C341" s="22" t="s">
        <v>384</v>
      </c>
      <c r="D341" s="24" t="s">
        <v>391</v>
      </c>
      <c r="E341" s="23">
        <v>300.3</v>
      </c>
      <c r="F341" s="23">
        <v>302.39999999999998</v>
      </c>
      <c r="G341" s="23">
        <v>303.8</v>
      </c>
      <c r="H341" s="23">
        <v>308.7</v>
      </c>
      <c r="I341" s="23">
        <v>4.9000000000000004</v>
      </c>
      <c r="J341" s="23">
        <v>1.6</v>
      </c>
    </row>
    <row r="342" spans="2:10" ht="16" x14ac:dyDescent="0.2">
      <c r="B342" s="22" t="str">
        <f t="shared" si="5"/>
        <v>Ohio, Weirton-Steubenville(1)</v>
      </c>
      <c r="C342" s="22" t="s">
        <v>384</v>
      </c>
      <c r="D342" s="24" t="s">
        <v>392</v>
      </c>
      <c r="E342" s="23">
        <v>43.6</v>
      </c>
      <c r="F342" s="23">
        <v>43.5</v>
      </c>
      <c r="G342" s="23">
        <v>44.1</v>
      </c>
      <c r="H342" s="23">
        <v>43.8</v>
      </c>
      <c r="I342" s="23">
        <v>-0.3</v>
      </c>
      <c r="J342" s="23">
        <v>-0.7</v>
      </c>
    </row>
    <row r="343" spans="2:10" ht="16" x14ac:dyDescent="0.2">
      <c r="B343" s="22" t="str">
        <f t="shared" si="5"/>
        <v>Ohio, Youngstown-Warren-Boardman</v>
      </c>
      <c r="C343" s="22" t="s">
        <v>384</v>
      </c>
      <c r="D343" s="24" t="s">
        <v>393</v>
      </c>
      <c r="E343" s="23">
        <v>225.3</v>
      </c>
      <c r="F343" s="23">
        <v>226.3</v>
      </c>
      <c r="G343" s="23">
        <v>228.1</v>
      </c>
      <c r="H343" s="23">
        <v>230.6</v>
      </c>
      <c r="I343" s="23">
        <v>2.5</v>
      </c>
      <c r="J343" s="23">
        <v>1.1000000000000001</v>
      </c>
    </row>
    <row r="344" spans="2:10" ht="16" x14ac:dyDescent="0.2">
      <c r="B344" s="22" t="str">
        <f t="shared" si="5"/>
        <v xml:space="preserve">, </v>
      </c>
      <c r="D344" s="22" t="s">
        <v>138</v>
      </c>
    </row>
    <row r="345" spans="2:10" ht="16" x14ac:dyDescent="0.2">
      <c r="B345" s="22" t="str">
        <f t="shared" si="5"/>
        <v>, Oklahoma</v>
      </c>
      <c r="D345" s="22" t="s">
        <v>394</v>
      </c>
      <c r="E345" s="23">
        <v>1649.4</v>
      </c>
      <c r="F345" s="23">
        <v>1670.5</v>
      </c>
      <c r="G345" s="23">
        <v>1658.9</v>
      </c>
      <c r="H345" s="23">
        <v>1672.4</v>
      </c>
      <c r="I345" s="23">
        <v>13.5</v>
      </c>
      <c r="J345" s="23">
        <v>0.8</v>
      </c>
    </row>
    <row r="346" spans="2:10" ht="16" x14ac:dyDescent="0.2">
      <c r="B346" s="22" t="str">
        <f t="shared" si="5"/>
        <v>Oklahoma, Lawton</v>
      </c>
      <c r="C346" s="22" t="s">
        <v>394</v>
      </c>
      <c r="D346" s="24" t="s">
        <v>395</v>
      </c>
      <c r="E346" s="23">
        <v>45.9</v>
      </c>
      <c r="F346" s="23">
        <v>45.1</v>
      </c>
      <c r="G346" s="23">
        <v>46</v>
      </c>
      <c r="H346" s="23">
        <v>45.3</v>
      </c>
      <c r="I346" s="23">
        <v>-0.7</v>
      </c>
      <c r="J346" s="23">
        <v>-1.5</v>
      </c>
    </row>
    <row r="347" spans="2:10" ht="16" x14ac:dyDescent="0.2">
      <c r="B347" s="22" t="str">
        <f t="shared" si="5"/>
        <v>Oklahoma, Oklahoma City</v>
      </c>
      <c r="C347" s="22" t="s">
        <v>394</v>
      </c>
      <c r="D347" s="24" t="s">
        <v>396</v>
      </c>
      <c r="E347" s="23">
        <v>616</v>
      </c>
      <c r="F347" s="23">
        <v>630.4</v>
      </c>
      <c r="G347" s="23">
        <v>619.1</v>
      </c>
      <c r="H347" s="23">
        <v>632.1</v>
      </c>
      <c r="I347" s="23">
        <v>13</v>
      </c>
      <c r="J347" s="23">
        <v>2.1</v>
      </c>
    </row>
    <row r="348" spans="2:10" ht="16" x14ac:dyDescent="0.2">
      <c r="B348" s="22" t="str">
        <f t="shared" si="5"/>
        <v>Oklahoma, Tulsa</v>
      </c>
      <c r="C348" s="22" t="s">
        <v>394</v>
      </c>
      <c r="D348" s="24" t="s">
        <v>397</v>
      </c>
      <c r="E348" s="23">
        <v>437.5</v>
      </c>
      <c r="F348" s="23">
        <v>444.8</v>
      </c>
      <c r="G348" s="23">
        <v>439.9</v>
      </c>
      <c r="H348" s="23">
        <v>447</v>
      </c>
      <c r="I348" s="23">
        <v>7.1</v>
      </c>
      <c r="J348" s="23">
        <v>1.6</v>
      </c>
    </row>
    <row r="349" spans="2:10" ht="16" x14ac:dyDescent="0.2">
      <c r="B349" s="22" t="str">
        <f t="shared" si="5"/>
        <v xml:space="preserve">, </v>
      </c>
      <c r="D349" s="22" t="s">
        <v>138</v>
      </c>
    </row>
    <row r="350" spans="2:10" ht="16" x14ac:dyDescent="0.2">
      <c r="B350" s="22" t="str">
        <f t="shared" si="5"/>
        <v>, Oregon</v>
      </c>
      <c r="D350" s="22" t="s">
        <v>398</v>
      </c>
      <c r="E350" s="23">
        <v>1709.3</v>
      </c>
      <c r="F350" s="23">
        <v>1765</v>
      </c>
      <c r="G350" s="23">
        <v>1723.4</v>
      </c>
      <c r="H350" s="23">
        <v>1777</v>
      </c>
      <c r="I350" s="23">
        <v>53.6</v>
      </c>
      <c r="J350" s="23">
        <v>3.1</v>
      </c>
    </row>
    <row r="351" spans="2:10" ht="16" x14ac:dyDescent="0.2">
      <c r="B351" s="22" t="str">
        <f t="shared" si="5"/>
        <v>Oregon, Albany</v>
      </c>
      <c r="C351" s="22" t="s">
        <v>398</v>
      </c>
      <c r="D351" s="24" t="s">
        <v>226</v>
      </c>
      <c r="E351" s="23">
        <v>40.299999999999997</v>
      </c>
      <c r="F351" s="23">
        <v>41.4</v>
      </c>
      <c r="G351" s="23">
        <v>40.6</v>
      </c>
      <c r="H351" s="23">
        <v>41.3</v>
      </c>
      <c r="I351" s="23">
        <v>0.7</v>
      </c>
      <c r="J351" s="23">
        <v>1.7</v>
      </c>
    </row>
    <row r="352" spans="2:10" ht="16" x14ac:dyDescent="0.2">
      <c r="B352" s="22" t="str">
        <f t="shared" si="5"/>
        <v>Oregon, Bend-Redmond</v>
      </c>
      <c r="C352" s="22" t="s">
        <v>398</v>
      </c>
      <c r="D352" s="24" t="s">
        <v>399</v>
      </c>
      <c r="E352" s="23">
        <v>68</v>
      </c>
      <c r="F352" s="23">
        <v>71.099999999999994</v>
      </c>
      <c r="G352" s="23">
        <v>69.3</v>
      </c>
      <c r="H352" s="23">
        <v>72</v>
      </c>
      <c r="I352" s="23">
        <v>2.7</v>
      </c>
      <c r="J352" s="23">
        <v>3.9</v>
      </c>
    </row>
    <row r="353" spans="1:10" ht="16" x14ac:dyDescent="0.2">
      <c r="B353" s="22" t="str">
        <f t="shared" si="5"/>
        <v>Oregon, Corvallis</v>
      </c>
      <c r="C353" s="22" t="s">
        <v>398</v>
      </c>
      <c r="D353" s="24" t="s">
        <v>400</v>
      </c>
      <c r="E353" s="23">
        <v>40.200000000000003</v>
      </c>
      <c r="F353" s="23">
        <v>40.799999999999997</v>
      </c>
      <c r="G353" s="23">
        <v>40.6</v>
      </c>
      <c r="H353" s="23">
        <v>41</v>
      </c>
      <c r="I353" s="23">
        <v>0.4</v>
      </c>
      <c r="J353" s="23">
        <v>1</v>
      </c>
    </row>
    <row r="354" spans="1:10" ht="16" x14ac:dyDescent="0.2">
      <c r="B354" s="22" t="str">
        <f t="shared" si="5"/>
        <v>Oregon, Eugene</v>
      </c>
      <c r="C354" s="22" t="s">
        <v>398</v>
      </c>
      <c r="D354" s="24" t="s">
        <v>401</v>
      </c>
      <c r="E354" s="23">
        <v>147.69999999999999</v>
      </c>
      <c r="F354" s="23">
        <v>151.4</v>
      </c>
      <c r="G354" s="23">
        <v>148.80000000000001</v>
      </c>
      <c r="H354" s="23">
        <v>152.30000000000001</v>
      </c>
      <c r="I354" s="23">
        <v>3.5</v>
      </c>
      <c r="J354" s="23">
        <v>2.4</v>
      </c>
    </row>
    <row r="355" spans="1:10" ht="16" x14ac:dyDescent="0.2">
      <c r="B355" s="22" t="str">
        <f t="shared" si="5"/>
        <v>Oregon, Grants Pass</v>
      </c>
      <c r="C355" s="22" t="s">
        <v>398</v>
      </c>
      <c r="D355" s="24" t="s">
        <v>402</v>
      </c>
      <c r="E355" s="23">
        <v>23.7</v>
      </c>
      <c r="F355" s="23">
        <v>25</v>
      </c>
      <c r="G355" s="23">
        <v>24.4</v>
      </c>
      <c r="H355" s="23">
        <v>25.5</v>
      </c>
      <c r="I355" s="23">
        <v>1.1000000000000001</v>
      </c>
      <c r="J355" s="23">
        <v>4.5</v>
      </c>
    </row>
    <row r="356" spans="1:10" ht="16" x14ac:dyDescent="0.2">
      <c r="B356" s="22" t="str">
        <f t="shared" si="5"/>
        <v>Oregon, Medford</v>
      </c>
      <c r="C356" s="22" t="s">
        <v>398</v>
      </c>
      <c r="D356" s="24" t="s">
        <v>403</v>
      </c>
      <c r="E356" s="23">
        <v>78.400000000000006</v>
      </c>
      <c r="F356" s="23">
        <v>80.900000000000006</v>
      </c>
      <c r="G356" s="23">
        <v>79.2</v>
      </c>
      <c r="H356" s="23">
        <v>81.7</v>
      </c>
      <c r="I356" s="23">
        <v>2.5</v>
      </c>
      <c r="J356" s="23">
        <v>3.2</v>
      </c>
    </row>
    <row r="357" spans="1:10" ht="16" x14ac:dyDescent="0.2">
      <c r="A357" s="20" t="s">
        <v>404</v>
      </c>
      <c r="B357" s="22" t="str">
        <f t="shared" si="5"/>
        <v>Oregon, Portland-Vancouver-Hillsboro</v>
      </c>
      <c r="C357" s="22" t="s">
        <v>398</v>
      </c>
      <c r="D357" s="24" t="s">
        <v>405</v>
      </c>
      <c r="E357" s="23">
        <v>1070.4000000000001</v>
      </c>
      <c r="F357" s="23">
        <v>1101.5</v>
      </c>
      <c r="G357" s="23">
        <v>1076.4000000000001</v>
      </c>
      <c r="H357" s="23">
        <v>1107.4000000000001</v>
      </c>
      <c r="I357" s="23">
        <v>31</v>
      </c>
      <c r="J357" s="23">
        <v>2.9</v>
      </c>
    </row>
    <row r="358" spans="1:10" ht="16" x14ac:dyDescent="0.2">
      <c r="A358" s="20" t="s">
        <v>404</v>
      </c>
      <c r="B358" s="22" t="str">
        <f t="shared" si="5"/>
        <v>Oregon, Salem</v>
      </c>
      <c r="C358" s="22" t="s">
        <v>398</v>
      </c>
      <c r="D358" s="24" t="s">
        <v>406</v>
      </c>
      <c r="E358" s="23">
        <v>149.30000000000001</v>
      </c>
      <c r="F358" s="23">
        <v>154.30000000000001</v>
      </c>
      <c r="G358" s="23">
        <v>150.80000000000001</v>
      </c>
      <c r="H358" s="23">
        <v>155.6</v>
      </c>
      <c r="I358" s="23">
        <v>4.8</v>
      </c>
      <c r="J358" s="23">
        <v>3.2</v>
      </c>
    </row>
    <row r="359" spans="1:10" ht="16" x14ac:dyDescent="0.2">
      <c r="B359" s="22" t="str">
        <f t="shared" si="5"/>
        <v xml:space="preserve">, </v>
      </c>
      <c r="D359" s="22" t="s">
        <v>138</v>
      </c>
    </row>
    <row r="360" spans="1:10" ht="16" x14ac:dyDescent="0.2">
      <c r="B360" s="22" t="str">
        <f t="shared" si="5"/>
        <v>, Pennsylvania</v>
      </c>
      <c r="D360" s="22" t="s">
        <v>407</v>
      </c>
      <c r="E360" s="23">
        <v>5792.9</v>
      </c>
      <c r="F360" s="23">
        <v>5852.7</v>
      </c>
      <c r="G360" s="23">
        <v>5840.7</v>
      </c>
      <c r="H360" s="23">
        <v>5897.8</v>
      </c>
      <c r="I360" s="23">
        <v>57.1</v>
      </c>
      <c r="J360" s="23">
        <v>1</v>
      </c>
    </row>
    <row r="361" spans="1:10" ht="16" x14ac:dyDescent="0.2">
      <c r="B361" s="22" t="str">
        <f t="shared" si="5"/>
        <v>Pennsylvania, Allentown-Bethlehem</v>
      </c>
      <c r="C361" s="22" t="s">
        <v>407</v>
      </c>
      <c r="D361" s="24" t="s">
        <v>570</v>
      </c>
      <c r="E361" s="23">
        <v>352.2</v>
      </c>
      <c r="F361" s="23">
        <v>355.3</v>
      </c>
      <c r="G361" s="23">
        <v>356.8</v>
      </c>
      <c r="H361" s="23">
        <v>360.2</v>
      </c>
      <c r="I361" s="23">
        <v>3.4</v>
      </c>
      <c r="J361" s="23">
        <v>1</v>
      </c>
    </row>
    <row r="362" spans="1:10" ht="16" x14ac:dyDescent="0.2">
      <c r="B362" s="22" t="str">
        <f t="shared" si="5"/>
        <v>Pennsylvania, Altoona</v>
      </c>
      <c r="C362" s="22" t="s">
        <v>407</v>
      </c>
      <c r="D362" s="24" t="s">
        <v>408</v>
      </c>
      <c r="E362" s="23">
        <v>60.4</v>
      </c>
      <c r="F362" s="23">
        <v>60.5</v>
      </c>
      <c r="G362" s="23">
        <v>61.7</v>
      </c>
      <c r="H362" s="23">
        <v>61.4</v>
      </c>
      <c r="I362" s="23">
        <v>-0.3</v>
      </c>
      <c r="J362" s="23">
        <v>-0.5</v>
      </c>
    </row>
    <row r="363" spans="1:10" ht="16" x14ac:dyDescent="0.2">
      <c r="B363" s="22" t="str">
        <f t="shared" si="5"/>
        <v>Pennsylvania, Bloomsburg-Berwick</v>
      </c>
      <c r="C363" s="22" t="s">
        <v>407</v>
      </c>
      <c r="D363" s="24" t="s">
        <v>409</v>
      </c>
      <c r="E363" s="23">
        <v>42.9</v>
      </c>
      <c r="F363" s="23">
        <v>43.2</v>
      </c>
      <c r="G363" s="23">
        <v>42.6</v>
      </c>
      <c r="H363" s="23">
        <v>43.1</v>
      </c>
      <c r="I363" s="23">
        <v>0.5</v>
      </c>
      <c r="J363" s="23">
        <v>1.2</v>
      </c>
    </row>
    <row r="364" spans="1:10" ht="16" x14ac:dyDescent="0.2">
      <c r="B364" s="22" t="str">
        <f t="shared" si="5"/>
        <v>Pennsylvania, Chambersburg-Waynesboro</v>
      </c>
      <c r="C364" s="22" t="s">
        <v>407</v>
      </c>
      <c r="D364" s="24" t="s">
        <v>410</v>
      </c>
      <c r="E364" s="23">
        <v>58.3</v>
      </c>
      <c r="F364" s="23">
        <v>59.6</v>
      </c>
      <c r="G364" s="23">
        <v>58.5</v>
      </c>
      <c r="H364" s="23">
        <v>59.7</v>
      </c>
      <c r="I364" s="23">
        <v>1.2</v>
      </c>
      <c r="J364" s="23">
        <v>2.1</v>
      </c>
    </row>
    <row r="365" spans="1:10" ht="16" x14ac:dyDescent="0.2">
      <c r="B365" s="22" t="str">
        <f t="shared" si="5"/>
        <v>Pennsylvania, East Stroudsburg</v>
      </c>
      <c r="C365" s="22" t="s">
        <v>407</v>
      </c>
      <c r="D365" s="24" t="s">
        <v>411</v>
      </c>
      <c r="E365" s="23">
        <v>54</v>
      </c>
      <c r="F365" s="23">
        <v>53.7</v>
      </c>
      <c r="G365" s="23">
        <v>55.5</v>
      </c>
      <c r="H365" s="23">
        <v>54.4</v>
      </c>
      <c r="I365" s="23">
        <v>-1.1000000000000001</v>
      </c>
      <c r="J365" s="23">
        <v>-2</v>
      </c>
    </row>
    <row r="366" spans="1:10" ht="16" x14ac:dyDescent="0.2">
      <c r="B366" s="22" t="str">
        <f t="shared" si="5"/>
        <v>Pennsylvania, Erie</v>
      </c>
      <c r="C366" s="22" t="s">
        <v>407</v>
      </c>
      <c r="D366" s="24" t="s">
        <v>412</v>
      </c>
      <c r="E366" s="23">
        <v>129.1</v>
      </c>
      <c r="F366" s="23">
        <v>132.4</v>
      </c>
      <c r="G366" s="23">
        <v>130.69999999999999</v>
      </c>
      <c r="H366" s="23">
        <v>132.5</v>
      </c>
      <c r="I366" s="23">
        <v>1.8</v>
      </c>
      <c r="J366" s="23">
        <v>1.4</v>
      </c>
    </row>
    <row r="367" spans="1:10" ht="16" x14ac:dyDescent="0.2">
      <c r="B367" s="22" t="str">
        <f t="shared" si="5"/>
        <v>Pennsylvania, Gettysburg</v>
      </c>
      <c r="C367" s="22" t="s">
        <v>407</v>
      </c>
      <c r="D367" s="24" t="s">
        <v>413</v>
      </c>
      <c r="E367" s="23">
        <v>34.200000000000003</v>
      </c>
      <c r="F367" s="23">
        <v>35.1</v>
      </c>
      <c r="G367" s="23">
        <v>34.299999999999997</v>
      </c>
      <c r="H367" s="23">
        <v>35.1</v>
      </c>
      <c r="I367" s="23">
        <v>0.8</v>
      </c>
      <c r="J367" s="23">
        <v>2.2999999999999998</v>
      </c>
    </row>
    <row r="368" spans="1:10" ht="16" x14ac:dyDescent="0.2">
      <c r="B368" s="22" t="str">
        <f t="shared" si="5"/>
        <v>Pennsylvania, Harrisburg-Carlisle</v>
      </c>
      <c r="C368" s="22" t="s">
        <v>407</v>
      </c>
      <c r="D368" s="24" t="s">
        <v>414</v>
      </c>
      <c r="E368" s="23">
        <v>327</v>
      </c>
      <c r="F368" s="23">
        <v>333.7</v>
      </c>
      <c r="G368" s="23">
        <v>331.8</v>
      </c>
      <c r="H368" s="23">
        <v>336.4</v>
      </c>
      <c r="I368" s="23">
        <v>4.5999999999999996</v>
      </c>
      <c r="J368" s="23">
        <v>1.4</v>
      </c>
    </row>
    <row r="369" spans="2:10" ht="16" x14ac:dyDescent="0.2">
      <c r="B369" s="22" t="str">
        <f t="shared" si="5"/>
        <v>Pennsylvania, Johnstown</v>
      </c>
      <c r="C369" s="22" t="s">
        <v>407</v>
      </c>
      <c r="D369" s="24" t="s">
        <v>415</v>
      </c>
      <c r="E369" s="23">
        <v>58</v>
      </c>
      <c r="F369" s="23">
        <v>58.3</v>
      </c>
      <c r="G369" s="23">
        <v>58.3</v>
      </c>
      <c r="H369" s="23">
        <v>58.2</v>
      </c>
      <c r="I369" s="23">
        <v>-0.1</v>
      </c>
      <c r="J369" s="23">
        <v>-0.2</v>
      </c>
    </row>
    <row r="370" spans="2:10" ht="16" x14ac:dyDescent="0.2">
      <c r="B370" s="22" t="str">
        <f t="shared" si="5"/>
        <v>Pennsylvania, Lancaster</v>
      </c>
      <c r="C370" s="22" t="s">
        <v>407</v>
      </c>
      <c r="D370" s="24" t="s">
        <v>416</v>
      </c>
      <c r="E370" s="23">
        <v>238.9</v>
      </c>
      <c r="F370" s="23">
        <v>242.7</v>
      </c>
      <c r="G370" s="23">
        <v>240.9</v>
      </c>
      <c r="H370" s="23">
        <v>245.1</v>
      </c>
      <c r="I370" s="23">
        <v>4.2</v>
      </c>
      <c r="J370" s="23">
        <v>1.7</v>
      </c>
    </row>
    <row r="371" spans="2:10" ht="16" x14ac:dyDescent="0.2">
      <c r="B371" s="22" t="str">
        <f t="shared" si="5"/>
        <v>Pennsylvania, Lebanon</v>
      </c>
      <c r="C371" s="22" t="s">
        <v>407</v>
      </c>
      <c r="D371" s="24" t="s">
        <v>417</v>
      </c>
      <c r="E371" s="23">
        <v>51.3</v>
      </c>
      <c r="F371" s="23">
        <v>51.1</v>
      </c>
      <c r="G371" s="23">
        <v>51.5</v>
      </c>
      <c r="H371" s="23">
        <v>51.2</v>
      </c>
      <c r="I371" s="23">
        <v>-0.3</v>
      </c>
      <c r="J371" s="23">
        <v>-0.6</v>
      </c>
    </row>
    <row r="372" spans="2:10" ht="16" x14ac:dyDescent="0.2">
      <c r="B372" s="22" t="str">
        <f t="shared" si="5"/>
        <v>Pennsylvania, Philadelphia</v>
      </c>
      <c r="C372" s="22" t="s">
        <v>407</v>
      </c>
      <c r="D372" s="24" t="s">
        <v>571</v>
      </c>
      <c r="E372" s="23">
        <v>2784.2</v>
      </c>
      <c r="F372" s="23">
        <v>2814</v>
      </c>
      <c r="G372" s="23">
        <v>2799.8</v>
      </c>
      <c r="H372" s="23">
        <v>2829.1</v>
      </c>
      <c r="I372" s="23">
        <v>29.3</v>
      </c>
      <c r="J372" s="23">
        <v>1</v>
      </c>
    </row>
    <row r="373" spans="2:10" ht="16" x14ac:dyDescent="0.2">
      <c r="B373" s="22" t="str">
        <f t="shared" si="5"/>
        <v>Pennsylvania, Pittsburgh</v>
      </c>
      <c r="C373" s="22" t="s">
        <v>407</v>
      </c>
      <c r="D373" s="24" t="s">
        <v>418</v>
      </c>
      <c r="E373" s="23">
        <v>1160.5999999999999</v>
      </c>
      <c r="F373" s="23">
        <v>1175.9000000000001</v>
      </c>
      <c r="G373" s="23">
        <v>1172.2</v>
      </c>
      <c r="H373" s="23">
        <v>1191.5999999999999</v>
      </c>
      <c r="I373" s="23">
        <v>19.399999999999999</v>
      </c>
      <c r="J373" s="23">
        <v>1.7</v>
      </c>
    </row>
    <row r="374" spans="2:10" ht="16" x14ac:dyDescent="0.2">
      <c r="B374" s="22" t="str">
        <f t="shared" si="5"/>
        <v>Pennsylvania, Reading</v>
      </c>
      <c r="C374" s="22" t="s">
        <v>407</v>
      </c>
      <c r="D374" s="24" t="s">
        <v>419</v>
      </c>
      <c r="E374" s="23">
        <v>173.7</v>
      </c>
      <c r="F374" s="23">
        <v>177</v>
      </c>
      <c r="G374" s="23">
        <v>174.3</v>
      </c>
      <c r="H374" s="23">
        <v>177.5</v>
      </c>
      <c r="I374" s="23">
        <v>3.2</v>
      </c>
      <c r="J374" s="23">
        <v>1.8</v>
      </c>
    </row>
    <row r="375" spans="2:10" ht="16" x14ac:dyDescent="0.2">
      <c r="B375" s="22" t="str">
        <f t="shared" si="5"/>
        <v>Pennsylvania, Scranton--Wilkes-Barre--Hazleton</v>
      </c>
      <c r="C375" s="22" t="s">
        <v>407</v>
      </c>
      <c r="D375" s="24" t="s">
        <v>420</v>
      </c>
      <c r="E375" s="23">
        <v>257.8</v>
      </c>
      <c r="F375" s="23">
        <v>263.8</v>
      </c>
      <c r="G375" s="23">
        <v>259.3</v>
      </c>
      <c r="H375" s="23">
        <v>264.7</v>
      </c>
      <c r="I375" s="23">
        <v>5.4</v>
      </c>
      <c r="J375" s="23">
        <v>2.1</v>
      </c>
    </row>
    <row r="376" spans="2:10" ht="16" x14ac:dyDescent="0.2">
      <c r="B376" s="22" t="str">
        <f t="shared" si="5"/>
        <v>Pennsylvania, State College</v>
      </c>
      <c r="C376" s="22" t="s">
        <v>407</v>
      </c>
      <c r="D376" s="24" t="s">
        <v>421</v>
      </c>
      <c r="E376" s="23">
        <v>77.3</v>
      </c>
      <c r="F376" s="23">
        <v>79</v>
      </c>
      <c r="G376" s="23">
        <v>77.400000000000006</v>
      </c>
      <c r="H376" s="23">
        <v>78.599999999999994</v>
      </c>
      <c r="I376" s="23">
        <v>1.2</v>
      </c>
      <c r="J376" s="23">
        <v>1.6</v>
      </c>
    </row>
    <row r="377" spans="2:10" ht="16" x14ac:dyDescent="0.2">
      <c r="B377" s="22" t="str">
        <f t="shared" si="5"/>
        <v>Pennsylvania, Williamsport</v>
      </c>
      <c r="C377" s="22" t="s">
        <v>407</v>
      </c>
      <c r="D377" s="24" t="s">
        <v>422</v>
      </c>
      <c r="E377" s="23">
        <v>56.1</v>
      </c>
      <c r="F377" s="23">
        <v>56.7</v>
      </c>
      <c r="G377" s="23">
        <v>56.6</v>
      </c>
      <c r="H377" s="23">
        <v>56</v>
      </c>
      <c r="I377" s="23">
        <v>-0.6</v>
      </c>
      <c r="J377" s="23">
        <v>-1.1000000000000001</v>
      </c>
    </row>
    <row r="378" spans="2:10" ht="16" x14ac:dyDescent="0.2">
      <c r="B378" s="22" t="str">
        <f t="shared" si="5"/>
        <v>Pennsylvania, York-Hanover</v>
      </c>
      <c r="C378" s="22" t="s">
        <v>407</v>
      </c>
      <c r="D378" s="24" t="s">
        <v>423</v>
      </c>
      <c r="E378" s="23">
        <v>179.5</v>
      </c>
      <c r="F378" s="23">
        <v>180.7</v>
      </c>
      <c r="G378" s="23">
        <v>181.6</v>
      </c>
      <c r="H378" s="23">
        <v>182.3</v>
      </c>
      <c r="I378" s="23">
        <v>0.7</v>
      </c>
      <c r="J378" s="23">
        <v>0.4</v>
      </c>
    </row>
    <row r="379" spans="2:10" ht="16" x14ac:dyDescent="0.2">
      <c r="B379" s="22" t="str">
        <f t="shared" si="5"/>
        <v xml:space="preserve">, </v>
      </c>
      <c r="D379" s="22" t="s">
        <v>138</v>
      </c>
    </row>
    <row r="380" spans="2:10" ht="16" x14ac:dyDescent="0.2">
      <c r="B380" s="22" t="str">
        <f t="shared" si="5"/>
        <v>, Rhode Island</v>
      </c>
      <c r="D380" s="22" t="s">
        <v>424</v>
      </c>
      <c r="E380" s="23">
        <v>475.9</v>
      </c>
      <c r="F380" s="23">
        <v>479.7</v>
      </c>
      <c r="G380" s="23">
        <v>483.8</v>
      </c>
      <c r="H380" s="23">
        <v>489.4</v>
      </c>
      <c r="I380" s="23">
        <v>5.6</v>
      </c>
      <c r="J380" s="23">
        <v>1.2</v>
      </c>
    </row>
    <row r="381" spans="2:10" ht="16" x14ac:dyDescent="0.2">
      <c r="B381" s="22" t="str">
        <f t="shared" si="5"/>
        <v>Rhode Island, Providence-Warwick</v>
      </c>
      <c r="C381" s="22" t="s">
        <v>424</v>
      </c>
      <c r="D381" s="24" t="s">
        <v>425</v>
      </c>
      <c r="E381" s="23">
        <v>564.70000000000005</v>
      </c>
      <c r="F381" s="23">
        <v>571.6</v>
      </c>
      <c r="G381" s="23">
        <v>573.20000000000005</v>
      </c>
      <c r="H381" s="23">
        <v>583.4</v>
      </c>
      <c r="I381" s="23">
        <v>10.199999999999999</v>
      </c>
      <c r="J381" s="23">
        <v>1.8</v>
      </c>
    </row>
    <row r="382" spans="2:10" ht="16" x14ac:dyDescent="0.2">
      <c r="B382" s="22" t="str">
        <f t="shared" si="5"/>
        <v xml:space="preserve">, </v>
      </c>
      <c r="D382" s="22" t="s">
        <v>138</v>
      </c>
    </row>
    <row r="383" spans="2:10" ht="16" x14ac:dyDescent="0.2">
      <c r="B383" s="22" t="str">
        <f t="shared" si="5"/>
        <v>, South Carolina</v>
      </c>
      <c r="D383" s="22" t="s">
        <v>426</v>
      </c>
      <c r="E383" s="23">
        <v>1951.2</v>
      </c>
      <c r="F383" s="23">
        <v>2004.3</v>
      </c>
      <c r="G383" s="23">
        <v>1965.8</v>
      </c>
      <c r="H383" s="23">
        <v>2011.4</v>
      </c>
      <c r="I383" s="23">
        <v>45.6</v>
      </c>
      <c r="J383" s="23">
        <v>2.2999999999999998</v>
      </c>
    </row>
    <row r="384" spans="2:10" ht="16" x14ac:dyDescent="0.2">
      <c r="B384" s="22" t="str">
        <f t="shared" si="5"/>
        <v>South Carolina, Charleston</v>
      </c>
      <c r="C384" s="22" t="s">
        <v>426</v>
      </c>
      <c r="D384" s="24" t="s">
        <v>499</v>
      </c>
      <c r="E384" s="23">
        <v>321.60000000000002</v>
      </c>
      <c r="F384" s="23">
        <v>330.8</v>
      </c>
      <c r="G384" s="23">
        <v>324.3</v>
      </c>
      <c r="H384" s="23">
        <v>332.8</v>
      </c>
      <c r="I384" s="23">
        <v>8.5</v>
      </c>
      <c r="J384" s="23">
        <v>2.6</v>
      </c>
    </row>
    <row r="385" spans="2:10" ht="16" x14ac:dyDescent="0.2">
      <c r="B385" s="22" t="str">
        <f t="shared" si="5"/>
        <v>South Carolina, Columbia</v>
      </c>
      <c r="C385" s="22" t="s">
        <v>426</v>
      </c>
      <c r="D385" s="24" t="s">
        <v>326</v>
      </c>
      <c r="E385" s="23">
        <v>373.5</v>
      </c>
      <c r="F385" s="23">
        <v>379.4</v>
      </c>
      <c r="G385" s="23">
        <v>375.4</v>
      </c>
      <c r="H385" s="23">
        <v>381.3</v>
      </c>
      <c r="I385" s="23">
        <v>5.9</v>
      </c>
      <c r="J385" s="23">
        <v>1.6</v>
      </c>
    </row>
    <row r="386" spans="2:10" ht="16" x14ac:dyDescent="0.2">
      <c r="B386" s="22" t="str">
        <f t="shared" si="5"/>
        <v>South Carolina, Florence</v>
      </c>
      <c r="C386" s="22" t="s">
        <v>426</v>
      </c>
      <c r="D386" s="24" t="s">
        <v>427</v>
      </c>
      <c r="E386" s="23">
        <v>84.8</v>
      </c>
      <c r="F386" s="23">
        <v>85.4</v>
      </c>
      <c r="G386" s="23">
        <v>84.8</v>
      </c>
      <c r="H386" s="23">
        <v>85.4</v>
      </c>
      <c r="I386" s="23">
        <v>0.6</v>
      </c>
      <c r="J386" s="23">
        <v>0.7</v>
      </c>
    </row>
    <row r="387" spans="2:10" ht="16" x14ac:dyDescent="0.2">
      <c r="B387" s="22" t="str">
        <f t="shared" si="5"/>
        <v>South Carolina, Greenville-Anderson-Mauldin</v>
      </c>
      <c r="C387" s="22" t="s">
        <v>426</v>
      </c>
      <c r="D387" s="24" t="s">
        <v>428</v>
      </c>
      <c r="E387" s="23">
        <v>388.1</v>
      </c>
      <c r="F387" s="23">
        <v>399.9</v>
      </c>
      <c r="G387" s="23">
        <v>390.4</v>
      </c>
      <c r="H387" s="23">
        <v>399.9</v>
      </c>
      <c r="I387" s="23">
        <v>9.5</v>
      </c>
      <c r="J387" s="23">
        <v>2.4</v>
      </c>
    </row>
    <row r="388" spans="2:10" ht="32" x14ac:dyDescent="0.2">
      <c r="B388" s="22" t="str">
        <f t="shared" si="5"/>
        <v>South Carolina, Hilton Head Island-Bluffton-Beaufort</v>
      </c>
      <c r="C388" s="22" t="s">
        <v>426</v>
      </c>
      <c r="D388" s="24" t="s">
        <v>429</v>
      </c>
      <c r="E388" s="23">
        <v>71.900000000000006</v>
      </c>
      <c r="F388" s="23">
        <v>73.5</v>
      </c>
      <c r="G388" s="23">
        <v>73.099999999999994</v>
      </c>
      <c r="H388" s="23">
        <v>74.8</v>
      </c>
      <c r="I388" s="23">
        <v>1.7</v>
      </c>
      <c r="J388" s="23">
        <v>2.2999999999999998</v>
      </c>
    </row>
    <row r="389" spans="2:10" ht="32" x14ac:dyDescent="0.2">
      <c r="B389" s="22" t="str">
        <f t="shared" si="5"/>
        <v>South Carolina, Myrtle Beach-Conway-North Myrtle Beach</v>
      </c>
      <c r="C389" s="22" t="s">
        <v>426</v>
      </c>
      <c r="D389" s="24" t="s">
        <v>430</v>
      </c>
      <c r="E389" s="23">
        <v>154.1</v>
      </c>
      <c r="F389" s="23">
        <v>157.5</v>
      </c>
      <c r="G389" s="23">
        <v>158.30000000000001</v>
      </c>
      <c r="H389" s="23">
        <v>160.1</v>
      </c>
      <c r="I389" s="23">
        <v>1.8</v>
      </c>
      <c r="J389" s="23">
        <v>1.1000000000000001</v>
      </c>
    </row>
    <row r="390" spans="2:10" ht="16" x14ac:dyDescent="0.2">
      <c r="B390" s="22" t="str">
        <f t="shared" si="5"/>
        <v>South Carolina, Spartanburg</v>
      </c>
      <c r="C390" s="22" t="s">
        <v>426</v>
      </c>
      <c r="D390" s="24" t="s">
        <v>431</v>
      </c>
      <c r="E390" s="23">
        <v>137.30000000000001</v>
      </c>
      <c r="F390" s="23">
        <v>141.1</v>
      </c>
      <c r="G390" s="23">
        <v>137.5</v>
      </c>
      <c r="H390" s="23">
        <v>141.30000000000001</v>
      </c>
      <c r="I390" s="23">
        <v>3.8</v>
      </c>
      <c r="J390" s="23">
        <v>2.8</v>
      </c>
    </row>
    <row r="391" spans="2:10" ht="16" x14ac:dyDescent="0.2">
      <c r="B391" s="22" t="str">
        <f t="shared" si="5"/>
        <v>South Carolina, Sumter</v>
      </c>
      <c r="C391" s="22" t="s">
        <v>426</v>
      </c>
      <c r="D391" s="24" t="s">
        <v>432</v>
      </c>
      <c r="E391" s="23">
        <v>38.799999999999997</v>
      </c>
      <c r="F391" s="23">
        <v>38.700000000000003</v>
      </c>
      <c r="G391" s="23">
        <v>38.9</v>
      </c>
      <c r="H391" s="23">
        <v>38.5</v>
      </c>
      <c r="I391" s="23">
        <v>-0.4</v>
      </c>
      <c r="J391" s="23">
        <v>-1</v>
      </c>
    </row>
    <row r="392" spans="2:10" ht="16" x14ac:dyDescent="0.2">
      <c r="B392" s="22" t="str">
        <f t="shared" si="5"/>
        <v xml:space="preserve">, </v>
      </c>
      <c r="D392" s="22" t="s">
        <v>138</v>
      </c>
    </row>
    <row r="393" spans="2:10" ht="16" x14ac:dyDescent="0.2">
      <c r="B393" s="22" t="str">
        <f t="shared" ref="B393:B456" si="6">CONCATENATE(C393,", ",D393)</f>
        <v>, South Dakota</v>
      </c>
      <c r="D393" s="22" t="s">
        <v>433</v>
      </c>
      <c r="E393" s="23">
        <v>419</v>
      </c>
      <c r="F393" s="23">
        <v>425.3</v>
      </c>
      <c r="G393" s="23">
        <v>428.8</v>
      </c>
      <c r="H393" s="23">
        <v>435.5</v>
      </c>
      <c r="I393" s="23">
        <v>6.7</v>
      </c>
      <c r="J393" s="23">
        <v>1.6</v>
      </c>
    </row>
    <row r="394" spans="2:10" ht="16" x14ac:dyDescent="0.2">
      <c r="B394" s="22" t="str">
        <f t="shared" si="6"/>
        <v>South Dakota, Rapid City</v>
      </c>
      <c r="C394" s="22" t="s">
        <v>433</v>
      </c>
      <c r="D394" s="24" t="s">
        <v>434</v>
      </c>
      <c r="E394" s="23">
        <v>64.7</v>
      </c>
      <c r="F394" s="23">
        <v>65.599999999999994</v>
      </c>
      <c r="G394" s="23">
        <v>67.2</v>
      </c>
      <c r="H394" s="23">
        <v>68.2</v>
      </c>
      <c r="I394" s="23">
        <v>1</v>
      </c>
      <c r="J394" s="23">
        <v>1.5</v>
      </c>
    </row>
    <row r="395" spans="2:10" ht="16" x14ac:dyDescent="0.2">
      <c r="B395" s="22" t="str">
        <f t="shared" si="6"/>
        <v>South Dakota, Sioux Falls</v>
      </c>
      <c r="C395" s="22" t="s">
        <v>433</v>
      </c>
      <c r="D395" s="24" t="s">
        <v>435</v>
      </c>
      <c r="E395" s="23">
        <v>145.69999999999999</v>
      </c>
      <c r="F395" s="23">
        <v>147.80000000000001</v>
      </c>
      <c r="G395" s="23">
        <v>148.69999999999999</v>
      </c>
      <c r="H395" s="23">
        <v>150.80000000000001</v>
      </c>
      <c r="I395" s="23">
        <v>2.1</v>
      </c>
      <c r="J395" s="23">
        <v>1.4</v>
      </c>
    </row>
    <row r="396" spans="2:10" ht="16" x14ac:dyDescent="0.2">
      <c r="B396" s="22" t="str">
        <f t="shared" si="6"/>
        <v xml:space="preserve">, </v>
      </c>
      <c r="D396" s="22" t="s">
        <v>138</v>
      </c>
    </row>
    <row r="397" spans="2:10" ht="16" x14ac:dyDescent="0.2">
      <c r="B397" s="22" t="str">
        <f t="shared" si="6"/>
        <v>, Tennessee</v>
      </c>
      <c r="D397" s="22" t="s">
        <v>436</v>
      </c>
      <c r="E397" s="23">
        <v>2812</v>
      </c>
      <c r="F397" s="23">
        <v>2860.9</v>
      </c>
      <c r="G397" s="23">
        <v>2822.4</v>
      </c>
      <c r="H397" s="23">
        <v>2876.1</v>
      </c>
      <c r="I397" s="23">
        <v>53.7</v>
      </c>
      <c r="J397" s="23">
        <v>1.9</v>
      </c>
    </row>
    <row r="398" spans="2:10" ht="16" x14ac:dyDescent="0.2">
      <c r="B398" s="22" t="str">
        <f t="shared" si="6"/>
        <v>Tennessee, Chattanooga</v>
      </c>
      <c r="C398" s="22" t="s">
        <v>436</v>
      </c>
      <c r="D398" s="24" t="s">
        <v>437</v>
      </c>
      <c r="E398" s="23">
        <v>239.1</v>
      </c>
      <c r="F398" s="23">
        <v>245.3</v>
      </c>
      <c r="G398" s="23">
        <v>238.5</v>
      </c>
      <c r="H398" s="23">
        <v>246.1</v>
      </c>
      <c r="I398" s="23">
        <v>7.6</v>
      </c>
      <c r="J398" s="23">
        <v>3.2</v>
      </c>
    </row>
    <row r="399" spans="2:10" ht="16" x14ac:dyDescent="0.2">
      <c r="B399" s="22" t="str">
        <f t="shared" si="6"/>
        <v>Tennessee, Clarksville</v>
      </c>
      <c r="C399" s="22" t="s">
        <v>436</v>
      </c>
      <c r="D399" s="24" t="s">
        <v>438</v>
      </c>
      <c r="E399" s="23">
        <v>86.1</v>
      </c>
      <c r="F399" s="23">
        <v>89.1</v>
      </c>
      <c r="G399" s="23">
        <v>86.8</v>
      </c>
      <c r="H399" s="23">
        <v>89</v>
      </c>
      <c r="I399" s="23">
        <v>2.2000000000000002</v>
      </c>
      <c r="J399" s="23">
        <v>2.5</v>
      </c>
    </row>
    <row r="400" spans="2:10" ht="16" x14ac:dyDescent="0.2">
      <c r="B400" s="22" t="str">
        <f t="shared" si="6"/>
        <v>Tennessee, Cleveland</v>
      </c>
      <c r="C400" s="22" t="s">
        <v>436</v>
      </c>
      <c r="D400" s="24" t="s">
        <v>439</v>
      </c>
      <c r="E400" s="23">
        <v>45</v>
      </c>
      <c r="F400" s="23">
        <v>45.2</v>
      </c>
      <c r="G400" s="23">
        <v>46</v>
      </c>
      <c r="H400" s="23">
        <v>45.5</v>
      </c>
      <c r="I400" s="23">
        <v>-0.5</v>
      </c>
      <c r="J400" s="23">
        <v>-1.1000000000000001</v>
      </c>
    </row>
    <row r="401" spans="1:10" ht="16" x14ac:dyDescent="0.2">
      <c r="B401" s="22" t="str">
        <f t="shared" si="6"/>
        <v>Tennessee, Jackson</v>
      </c>
      <c r="C401" s="22" t="s">
        <v>436</v>
      </c>
      <c r="D401" s="24" t="s">
        <v>309</v>
      </c>
      <c r="E401" s="23">
        <v>65.2</v>
      </c>
      <c r="F401" s="23">
        <v>65.900000000000006</v>
      </c>
      <c r="G401" s="23">
        <v>65.2</v>
      </c>
      <c r="H401" s="23">
        <v>65.8</v>
      </c>
      <c r="I401" s="23">
        <v>0.6</v>
      </c>
      <c r="J401" s="23">
        <v>0.9</v>
      </c>
    </row>
    <row r="402" spans="1:10" ht="16" x14ac:dyDescent="0.2">
      <c r="B402" s="22" t="str">
        <f t="shared" si="6"/>
        <v>Tennessee, Johnson City</v>
      </c>
      <c r="C402" s="22" t="s">
        <v>436</v>
      </c>
      <c r="D402" s="24" t="s">
        <v>440</v>
      </c>
      <c r="E402" s="23">
        <v>78.3</v>
      </c>
      <c r="F402" s="23">
        <v>79.7</v>
      </c>
      <c r="G402" s="23">
        <v>77.2</v>
      </c>
      <c r="H402" s="23">
        <v>79.3</v>
      </c>
      <c r="I402" s="23">
        <v>2.1</v>
      </c>
      <c r="J402" s="23">
        <v>2.7</v>
      </c>
    </row>
    <row r="403" spans="1:10" ht="16" x14ac:dyDescent="0.2">
      <c r="B403" s="22" t="str">
        <f t="shared" si="6"/>
        <v>Tennessee, Kingsport-Bristol-Bristol</v>
      </c>
      <c r="C403" s="22" t="s">
        <v>436</v>
      </c>
      <c r="D403" s="24" t="s">
        <v>441</v>
      </c>
      <c r="E403" s="23">
        <v>121.1</v>
      </c>
      <c r="F403" s="23">
        <v>123.6</v>
      </c>
      <c r="G403" s="23">
        <v>121.5</v>
      </c>
      <c r="H403" s="23">
        <v>123.1</v>
      </c>
      <c r="I403" s="23">
        <v>1.6</v>
      </c>
      <c r="J403" s="23">
        <v>1.3</v>
      </c>
    </row>
    <row r="404" spans="1:10" ht="16" x14ac:dyDescent="0.2">
      <c r="B404" s="22" t="str">
        <f t="shared" si="6"/>
        <v>Tennessee, Knoxville</v>
      </c>
      <c r="C404" s="22" t="s">
        <v>436</v>
      </c>
      <c r="D404" s="24" t="s">
        <v>442</v>
      </c>
      <c r="E404" s="23">
        <v>375.3</v>
      </c>
      <c r="F404" s="23">
        <v>387.1</v>
      </c>
      <c r="G404" s="23">
        <v>377.3</v>
      </c>
      <c r="H404" s="23">
        <v>388.8</v>
      </c>
      <c r="I404" s="23">
        <v>11.5</v>
      </c>
      <c r="J404" s="23">
        <v>3</v>
      </c>
    </row>
    <row r="405" spans="1:10" ht="16" x14ac:dyDescent="0.2">
      <c r="B405" s="22" t="str">
        <f t="shared" si="6"/>
        <v>Tennessee, Memphis</v>
      </c>
      <c r="C405" s="22" t="s">
        <v>436</v>
      </c>
      <c r="D405" s="24" t="s">
        <v>443</v>
      </c>
      <c r="E405" s="23">
        <v>615.20000000000005</v>
      </c>
      <c r="F405" s="23">
        <v>619.70000000000005</v>
      </c>
      <c r="G405" s="23">
        <v>615.79999999999995</v>
      </c>
      <c r="H405" s="23">
        <v>621.79999999999995</v>
      </c>
      <c r="I405" s="23">
        <v>6</v>
      </c>
      <c r="J405" s="23">
        <v>1</v>
      </c>
    </row>
    <row r="406" spans="1:10" ht="16" x14ac:dyDescent="0.2">
      <c r="B406" s="22" t="str">
        <f t="shared" si="6"/>
        <v>Tennessee, Morristown</v>
      </c>
      <c r="C406" s="22" t="s">
        <v>436</v>
      </c>
      <c r="D406" s="24" t="s">
        <v>444</v>
      </c>
      <c r="E406" s="23">
        <v>43.7</v>
      </c>
      <c r="F406" s="23">
        <v>45</v>
      </c>
      <c r="G406" s="23">
        <v>43.9</v>
      </c>
      <c r="H406" s="23">
        <v>44.8</v>
      </c>
      <c r="I406" s="23">
        <v>0.9</v>
      </c>
      <c r="J406" s="23">
        <v>2.1</v>
      </c>
    </row>
    <row r="407" spans="1:10" ht="16" x14ac:dyDescent="0.2">
      <c r="B407" s="22" t="str">
        <f t="shared" si="6"/>
        <v>Tennessee, Nashville</v>
      </c>
      <c r="C407" s="22" t="s">
        <v>436</v>
      </c>
      <c r="D407" s="24" t="s">
        <v>572</v>
      </c>
      <c r="E407" s="23">
        <v>871.6</v>
      </c>
      <c r="F407" s="23">
        <v>896</v>
      </c>
      <c r="G407" s="23">
        <v>876.4</v>
      </c>
      <c r="H407" s="23">
        <v>903.9</v>
      </c>
      <c r="I407" s="23">
        <v>27.5</v>
      </c>
      <c r="J407" s="23">
        <v>3.1</v>
      </c>
    </row>
    <row r="408" spans="1:10" ht="16" x14ac:dyDescent="0.2">
      <c r="B408" s="22" t="str">
        <f t="shared" si="6"/>
        <v xml:space="preserve">, </v>
      </c>
      <c r="D408" s="22" t="s">
        <v>138</v>
      </c>
    </row>
    <row r="409" spans="1:10" ht="16" x14ac:dyDescent="0.2">
      <c r="B409" s="22" t="str">
        <f t="shared" si="6"/>
        <v>, Texas</v>
      </c>
      <c r="D409" s="22" t="s">
        <v>445</v>
      </c>
      <c r="E409" s="23">
        <v>11480.5</v>
      </c>
      <c r="F409" s="23">
        <v>11785.6</v>
      </c>
      <c r="G409" s="23">
        <v>11544.8</v>
      </c>
      <c r="H409" s="23">
        <v>11831.8</v>
      </c>
      <c r="I409" s="23">
        <v>287</v>
      </c>
      <c r="J409" s="23">
        <v>2.5</v>
      </c>
    </row>
    <row r="410" spans="1:10" ht="16" x14ac:dyDescent="0.2">
      <c r="B410" s="22" t="str">
        <f t="shared" si="6"/>
        <v>Texas, Abilene</v>
      </c>
      <c r="C410" s="22" t="s">
        <v>445</v>
      </c>
      <c r="D410" s="24" t="s">
        <v>446</v>
      </c>
      <c r="E410" s="23">
        <v>68.599999999999994</v>
      </c>
      <c r="F410" s="23">
        <v>69.400000000000006</v>
      </c>
      <c r="G410" s="23">
        <v>68.8</v>
      </c>
      <c r="H410" s="23">
        <v>69.3</v>
      </c>
      <c r="I410" s="23">
        <v>0.5</v>
      </c>
      <c r="J410" s="23">
        <v>0.7</v>
      </c>
    </row>
    <row r="411" spans="1:10" ht="16" x14ac:dyDescent="0.2">
      <c r="B411" s="22" t="str">
        <f t="shared" si="6"/>
        <v>Texas, Amarillo</v>
      </c>
      <c r="C411" s="22" t="s">
        <v>445</v>
      </c>
      <c r="D411" s="24" t="s">
        <v>447</v>
      </c>
      <c r="E411" s="23">
        <v>117.1</v>
      </c>
      <c r="F411" s="23">
        <v>117.3</v>
      </c>
      <c r="G411" s="23">
        <v>117.3</v>
      </c>
      <c r="H411" s="23">
        <v>118.6</v>
      </c>
      <c r="I411" s="23">
        <v>1.3</v>
      </c>
      <c r="J411" s="23">
        <v>1.1000000000000001</v>
      </c>
    </row>
    <row r="412" spans="1:10" ht="16" x14ac:dyDescent="0.2">
      <c r="B412" s="22" t="str">
        <f t="shared" si="6"/>
        <v>Texas, Austin-San Marcos</v>
      </c>
      <c r="C412" s="22" t="s">
        <v>445</v>
      </c>
      <c r="D412" s="24" t="s">
        <v>573</v>
      </c>
      <c r="E412" s="23">
        <v>911.6</v>
      </c>
      <c r="F412" s="23">
        <v>940.6</v>
      </c>
      <c r="G412" s="23">
        <v>915.2</v>
      </c>
      <c r="H412" s="23">
        <v>947.4</v>
      </c>
      <c r="I412" s="23">
        <v>32.200000000000003</v>
      </c>
      <c r="J412" s="23">
        <v>3.5</v>
      </c>
    </row>
    <row r="413" spans="1:10" ht="16" x14ac:dyDescent="0.2">
      <c r="A413" s="20" t="s">
        <v>448</v>
      </c>
      <c r="B413" s="22" t="str">
        <f t="shared" si="6"/>
        <v>Texas, Beaumont-Port Arthur</v>
      </c>
      <c r="C413" s="22" t="s">
        <v>445</v>
      </c>
      <c r="D413" s="24" t="s">
        <v>449</v>
      </c>
      <c r="E413" s="23">
        <v>163.6</v>
      </c>
      <c r="F413" s="23">
        <v>170.3</v>
      </c>
      <c r="G413" s="23">
        <v>165.3</v>
      </c>
      <c r="H413" s="23">
        <v>172</v>
      </c>
      <c r="I413" s="23">
        <v>6.7</v>
      </c>
      <c r="J413" s="23">
        <v>4.0999999999999996</v>
      </c>
    </row>
    <row r="414" spans="1:10" ht="16" x14ac:dyDescent="0.2">
      <c r="B414" s="22" t="str">
        <f t="shared" si="6"/>
        <v>Texas, Brownsville-Harlingen</v>
      </c>
      <c r="C414" s="22" t="s">
        <v>445</v>
      </c>
      <c r="D414" s="24" t="s">
        <v>450</v>
      </c>
      <c r="E414" s="23">
        <v>137.9</v>
      </c>
      <c r="F414" s="23">
        <v>139</v>
      </c>
      <c r="G414" s="23">
        <v>137.9</v>
      </c>
      <c r="H414" s="23">
        <v>139.69999999999999</v>
      </c>
      <c r="I414" s="23">
        <v>1.8</v>
      </c>
      <c r="J414" s="23">
        <v>1.3</v>
      </c>
    </row>
    <row r="415" spans="1:10" ht="16" x14ac:dyDescent="0.2">
      <c r="B415" s="22" t="str">
        <f t="shared" si="6"/>
        <v>Texas, College Station-Bryan</v>
      </c>
      <c r="C415" s="22" t="s">
        <v>445</v>
      </c>
      <c r="D415" s="24" t="s">
        <v>451</v>
      </c>
      <c r="E415" s="23">
        <v>105.8</v>
      </c>
      <c r="F415" s="23">
        <v>106.7</v>
      </c>
      <c r="G415" s="23">
        <v>106.4</v>
      </c>
      <c r="H415" s="23">
        <v>107.4</v>
      </c>
      <c r="I415" s="23">
        <v>1</v>
      </c>
      <c r="J415" s="23">
        <v>0.9</v>
      </c>
    </row>
    <row r="416" spans="1:10" ht="16" x14ac:dyDescent="0.2">
      <c r="B416" s="22" t="str">
        <f t="shared" si="6"/>
        <v>Texas, Corpus Christi</v>
      </c>
      <c r="C416" s="22" t="s">
        <v>445</v>
      </c>
      <c r="D416" s="24" t="s">
        <v>452</v>
      </c>
      <c r="E416" s="23">
        <v>192.8</v>
      </c>
      <c r="F416" s="23">
        <v>198.9</v>
      </c>
      <c r="G416" s="23">
        <v>194.3</v>
      </c>
      <c r="H416" s="23">
        <v>198.9</v>
      </c>
      <c r="I416" s="23">
        <v>4.5999999999999996</v>
      </c>
      <c r="J416" s="23">
        <v>2.4</v>
      </c>
    </row>
    <row r="417" spans="1:10" ht="16" x14ac:dyDescent="0.2">
      <c r="A417" s="20" t="s">
        <v>453</v>
      </c>
      <c r="B417" s="22" t="str">
        <f t="shared" si="6"/>
        <v>Texas, Dallas</v>
      </c>
      <c r="C417" s="22" t="s">
        <v>445</v>
      </c>
      <c r="D417" s="24" t="s">
        <v>453</v>
      </c>
      <c r="E417" s="23">
        <v>3244.7</v>
      </c>
      <c r="F417" s="23">
        <v>3369.1</v>
      </c>
      <c r="G417" s="23">
        <v>3265.4</v>
      </c>
      <c r="H417" s="23">
        <v>3375.9</v>
      </c>
      <c r="I417" s="23">
        <v>110.5</v>
      </c>
      <c r="J417" s="23">
        <v>3.4</v>
      </c>
    </row>
    <row r="418" spans="1:10" ht="16" x14ac:dyDescent="0.2">
      <c r="B418" s="22" t="str">
        <f t="shared" si="6"/>
        <v>Texas, El Paso</v>
      </c>
      <c r="C418" s="22" t="s">
        <v>445</v>
      </c>
      <c r="D418" s="24" t="s">
        <v>454</v>
      </c>
      <c r="E418" s="23">
        <v>297.2</v>
      </c>
      <c r="F418" s="23">
        <v>297.8</v>
      </c>
      <c r="G418" s="23">
        <v>298</v>
      </c>
      <c r="H418" s="23">
        <v>299.2</v>
      </c>
      <c r="I418" s="23">
        <v>1.2</v>
      </c>
      <c r="J418" s="23">
        <v>0.4</v>
      </c>
    </row>
    <row r="419" spans="1:10" ht="16" x14ac:dyDescent="0.2">
      <c r="A419" s="20" t="s">
        <v>448</v>
      </c>
      <c r="B419" s="22" t="str">
        <f t="shared" si="6"/>
        <v>Texas, Houston</v>
      </c>
      <c r="C419" s="22" t="s">
        <v>445</v>
      </c>
      <c r="D419" s="24" t="s">
        <v>448</v>
      </c>
      <c r="E419" s="23">
        <v>2903.6</v>
      </c>
      <c r="F419" s="23">
        <v>2971.6</v>
      </c>
      <c r="G419" s="23">
        <v>2923</v>
      </c>
      <c r="H419" s="23">
        <v>2985.3</v>
      </c>
      <c r="I419" s="23">
        <v>62.3</v>
      </c>
      <c r="J419" s="23">
        <v>2.1</v>
      </c>
    </row>
    <row r="420" spans="1:10" ht="16" x14ac:dyDescent="0.2">
      <c r="B420" s="22" t="str">
        <f t="shared" si="6"/>
        <v>Texas, Killeen-Temple</v>
      </c>
      <c r="C420" s="22" t="s">
        <v>445</v>
      </c>
      <c r="D420" s="24" t="s">
        <v>455</v>
      </c>
      <c r="E420" s="23">
        <v>134.5</v>
      </c>
      <c r="F420" s="23">
        <v>135.9</v>
      </c>
      <c r="G420" s="23">
        <v>135</v>
      </c>
      <c r="H420" s="23">
        <v>136.69999999999999</v>
      </c>
      <c r="I420" s="23">
        <v>1.7</v>
      </c>
      <c r="J420" s="23">
        <v>1.3</v>
      </c>
    </row>
    <row r="421" spans="1:10" ht="16" x14ac:dyDescent="0.2">
      <c r="B421" s="22" t="str">
        <f t="shared" si="6"/>
        <v>Texas, Laredo</v>
      </c>
      <c r="C421" s="22" t="s">
        <v>445</v>
      </c>
      <c r="D421" s="24" t="s">
        <v>456</v>
      </c>
      <c r="E421" s="23">
        <v>97.9</v>
      </c>
      <c r="F421" s="23">
        <v>100.2</v>
      </c>
      <c r="G421" s="23">
        <v>98</v>
      </c>
      <c r="H421" s="23">
        <v>100.6</v>
      </c>
      <c r="I421" s="23">
        <v>2.6</v>
      </c>
      <c r="J421" s="23">
        <v>2.7</v>
      </c>
    </row>
    <row r="422" spans="1:10" ht="16" x14ac:dyDescent="0.2">
      <c r="B422" s="22" t="str">
        <f t="shared" si="6"/>
        <v>Texas, Longview</v>
      </c>
      <c r="C422" s="22" t="s">
        <v>445</v>
      </c>
      <c r="D422" s="24" t="s">
        <v>457</v>
      </c>
      <c r="E422" s="23">
        <v>102</v>
      </c>
      <c r="F422" s="23">
        <v>105.4</v>
      </c>
      <c r="G422" s="23">
        <v>102.4</v>
      </c>
      <c r="H422" s="23">
        <v>105.2</v>
      </c>
      <c r="I422" s="23">
        <v>2.8</v>
      </c>
      <c r="J422" s="23">
        <v>2.7</v>
      </c>
    </row>
    <row r="423" spans="1:10" ht="16" x14ac:dyDescent="0.2">
      <c r="B423" s="22" t="str">
        <f t="shared" si="6"/>
        <v>Texas, Lubbock</v>
      </c>
      <c r="C423" s="22" t="s">
        <v>445</v>
      </c>
      <c r="D423" s="24" t="s">
        <v>458</v>
      </c>
      <c r="E423" s="23">
        <v>137</v>
      </c>
      <c r="F423" s="23">
        <v>139.30000000000001</v>
      </c>
      <c r="G423" s="23">
        <v>137.5</v>
      </c>
      <c r="H423" s="23">
        <v>139.69999999999999</v>
      </c>
      <c r="I423" s="23">
        <v>2.2000000000000002</v>
      </c>
      <c r="J423" s="23">
        <v>1.6</v>
      </c>
    </row>
    <row r="424" spans="1:10" ht="16" x14ac:dyDescent="0.2">
      <c r="B424" s="22" t="str">
        <f t="shared" si="6"/>
        <v>Texas, McAllen-Edinburg-Mission</v>
      </c>
      <c r="C424" s="22" t="s">
        <v>445</v>
      </c>
      <c r="D424" s="24" t="s">
        <v>459</v>
      </c>
      <c r="E424" s="23">
        <v>242.3</v>
      </c>
      <c r="F424" s="23">
        <v>246.8</v>
      </c>
      <c r="G424" s="23">
        <v>243.9</v>
      </c>
      <c r="H424" s="23">
        <v>250.3</v>
      </c>
      <c r="I424" s="23">
        <v>6.4</v>
      </c>
      <c r="J424" s="23">
        <v>2.6</v>
      </c>
    </row>
    <row r="425" spans="1:10" ht="16" x14ac:dyDescent="0.2">
      <c r="B425" s="22" t="str">
        <f t="shared" si="6"/>
        <v>Texas, Midland</v>
      </c>
      <c r="C425" s="22" t="s">
        <v>445</v>
      </c>
      <c r="D425" s="24" t="s">
        <v>312</v>
      </c>
      <c r="E425" s="23">
        <v>93.3</v>
      </c>
      <c r="F425" s="23">
        <v>99</v>
      </c>
      <c r="G425" s="23">
        <v>93.8</v>
      </c>
      <c r="H425" s="23">
        <v>99.4</v>
      </c>
      <c r="I425" s="23">
        <v>5.6</v>
      </c>
      <c r="J425" s="23">
        <v>6</v>
      </c>
    </row>
    <row r="426" spans="1:10" ht="16" x14ac:dyDescent="0.2">
      <c r="B426" s="22" t="str">
        <f t="shared" si="6"/>
        <v>Texas, Odessa</v>
      </c>
      <c r="C426" s="22" t="s">
        <v>445</v>
      </c>
      <c r="D426" s="24" t="s">
        <v>460</v>
      </c>
      <c r="E426" s="23">
        <v>76.900000000000006</v>
      </c>
      <c r="F426" s="23">
        <v>81.7</v>
      </c>
      <c r="G426" s="23">
        <v>77.099999999999994</v>
      </c>
      <c r="H426" s="23">
        <v>81.8</v>
      </c>
      <c r="I426" s="23">
        <v>4.7</v>
      </c>
      <c r="J426" s="23">
        <v>6.1</v>
      </c>
    </row>
    <row r="427" spans="1:10" ht="16" x14ac:dyDescent="0.2">
      <c r="B427" s="22" t="str">
        <f t="shared" si="6"/>
        <v>Texas, San Angelo</v>
      </c>
      <c r="C427" s="22" t="s">
        <v>445</v>
      </c>
      <c r="D427" s="24" t="s">
        <v>461</v>
      </c>
      <c r="E427" s="23">
        <v>47.8</v>
      </c>
      <c r="F427" s="23">
        <v>49.1</v>
      </c>
      <c r="G427" s="23">
        <v>48.1</v>
      </c>
      <c r="H427" s="23">
        <v>49.3</v>
      </c>
      <c r="I427" s="23">
        <v>1.2</v>
      </c>
      <c r="J427" s="23">
        <v>2.5</v>
      </c>
    </row>
    <row r="428" spans="1:10" ht="16" x14ac:dyDescent="0.2">
      <c r="B428" s="22" t="str">
        <f t="shared" si="6"/>
        <v>Texas, San Antonio-New Braunfels</v>
      </c>
      <c r="C428" s="22" t="s">
        <v>445</v>
      </c>
      <c r="D428" s="24" t="s">
        <v>462</v>
      </c>
      <c r="E428" s="23">
        <v>943.4</v>
      </c>
      <c r="F428" s="23">
        <v>973.2</v>
      </c>
      <c r="G428" s="23">
        <v>949.2</v>
      </c>
      <c r="H428" s="23">
        <v>978.2</v>
      </c>
      <c r="I428" s="23">
        <v>29</v>
      </c>
      <c r="J428" s="23">
        <v>3.1</v>
      </c>
    </row>
    <row r="429" spans="1:10" ht="16" x14ac:dyDescent="0.2">
      <c r="A429" s="20" t="s">
        <v>453</v>
      </c>
      <c r="B429" s="22" t="str">
        <f t="shared" si="6"/>
        <v>Texas, Sherman-Denison</v>
      </c>
      <c r="C429" s="22" t="s">
        <v>445</v>
      </c>
      <c r="D429" s="24" t="s">
        <v>463</v>
      </c>
      <c r="E429" s="23">
        <v>45.1</v>
      </c>
      <c r="F429" s="23">
        <v>45.7</v>
      </c>
      <c r="G429" s="23">
        <v>45.3</v>
      </c>
      <c r="H429" s="23">
        <v>45.9</v>
      </c>
      <c r="I429" s="23">
        <v>0.6</v>
      </c>
      <c r="J429" s="23">
        <v>1.3</v>
      </c>
    </row>
    <row r="430" spans="1:10" ht="16" x14ac:dyDescent="0.2">
      <c r="B430" s="22" t="str">
        <f t="shared" si="6"/>
        <v>Texas, Texarkana</v>
      </c>
      <c r="C430" s="22" t="s">
        <v>445</v>
      </c>
      <c r="D430" s="24" t="s">
        <v>464</v>
      </c>
      <c r="E430" s="23">
        <v>58.8</v>
      </c>
      <c r="F430" s="23">
        <v>58.7</v>
      </c>
      <c r="G430" s="23">
        <v>59</v>
      </c>
      <c r="H430" s="23">
        <v>59</v>
      </c>
      <c r="I430" s="23">
        <v>0</v>
      </c>
      <c r="J430" s="23">
        <v>0</v>
      </c>
    </row>
    <row r="431" spans="1:10" ht="16" x14ac:dyDescent="0.2">
      <c r="B431" s="22" t="str">
        <f t="shared" si="6"/>
        <v>Texas, Tyler</v>
      </c>
      <c r="C431" s="22" t="s">
        <v>445</v>
      </c>
      <c r="D431" s="24" t="s">
        <v>465</v>
      </c>
      <c r="E431" s="23">
        <v>97.7</v>
      </c>
      <c r="F431" s="23">
        <v>99.6</v>
      </c>
      <c r="G431" s="23">
        <v>99.1</v>
      </c>
      <c r="H431" s="23">
        <v>100.3</v>
      </c>
      <c r="I431" s="23">
        <v>1.2</v>
      </c>
      <c r="J431" s="23">
        <v>1.2</v>
      </c>
    </row>
    <row r="432" spans="1:10" ht="16" x14ac:dyDescent="0.2">
      <c r="B432" s="22" t="str">
        <f t="shared" si="6"/>
        <v>Texas, Victoria</v>
      </c>
      <c r="C432" s="22" t="s">
        <v>445</v>
      </c>
      <c r="D432" s="24" t="s">
        <v>466</v>
      </c>
      <c r="E432" s="23">
        <v>44.2</v>
      </c>
      <c r="F432" s="23">
        <v>45.6</v>
      </c>
      <c r="G432" s="23">
        <v>44.6</v>
      </c>
      <c r="H432" s="23">
        <v>45.8</v>
      </c>
      <c r="I432" s="23">
        <v>1.2</v>
      </c>
      <c r="J432" s="23">
        <v>2.7</v>
      </c>
    </row>
    <row r="433" spans="1:10" ht="16" x14ac:dyDescent="0.2">
      <c r="B433" s="22" t="str">
        <f t="shared" si="6"/>
        <v>Texas, Waco</v>
      </c>
      <c r="C433" s="22" t="s">
        <v>445</v>
      </c>
      <c r="D433" s="24" t="s">
        <v>467</v>
      </c>
      <c r="E433" s="23">
        <v>111.4</v>
      </c>
      <c r="F433" s="23">
        <v>112.9</v>
      </c>
      <c r="G433" s="23">
        <v>111.9</v>
      </c>
      <c r="H433" s="23">
        <v>112.9</v>
      </c>
      <c r="I433" s="23">
        <v>1</v>
      </c>
      <c r="J433" s="23">
        <v>0.9</v>
      </c>
    </row>
    <row r="434" spans="1:10" ht="16" x14ac:dyDescent="0.2">
      <c r="B434" s="22" t="str">
        <f t="shared" si="6"/>
        <v>Texas, Wichita Falls</v>
      </c>
      <c r="C434" s="22" t="s">
        <v>445</v>
      </c>
      <c r="D434" s="24" t="s">
        <v>468</v>
      </c>
      <c r="E434" s="23">
        <v>58.1</v>
      </c>
      <c r="F434" s="23">
        <v>57.9</v>
      </c>
      <c r="G434" s="23">
        <v>58.5</v>
      </c>
      <c r="H434" s="23">
        <v>58</v>
      </c>
      <c r="I434" s="23">
        <v>-0.5</v>
      </c>
      <c r="J434" s="23">
        <v>-0.9</v>
      </c>
    </row>
    <row r="435" spans="1:10" ht="16" x14ac:dyDescent="0.2">
      <c r="B435" s="22" t="str">
        <f t="shared" si="6"/>
        <v xml:space="preserve">, </v>
      </c>
      <c r="D435" s="22" t="s">
        <v>138</v>
      </c>
    </row>
    <row r="436" spans="1:10" ht="16" x14ac:dyDescent="0.2">
      <c r="B436" s="22" t="str">
        <f t="shared" si="6"/>
        <v>, Utah</v>
      </c>
      <c r="D436" s="22" t="s">
        <v>469</v>
      </c>
      <c r="E436" s="23">
        <v>1322.2</v>
      </c>
      <c r="F436" s="23">
        <v>1374.5</v>
      </c>
      <c r="G436" s="23">
        <v>1325.3</v>
      </c>
      <c r="H436" s="23">
        <v>1375.3</v>
      </c>
      <c r="I436" s="23">
        <v>50</v>
      </c>
      <c r="J436" s="23">
        <v>3.8</v>
      </c>
    </row>
    <row r="437" spans="1:10" ht="16" x14ac:dyDescent="0.2">
      <c r="A437" s="20" t="s">
        <v>470</v>
      </c>
      <c r="B437" s="22" t="str">
        <f t="shared" si="6"/>
        <v>Utah, Logan</v>
      </c>
      <c r="C437" s="22" t="s">
        <v>469</v>
      </c>
      <c r="D437" s="24" t="s">
        <v>471</v>
      </c>
      <c r="E437" s="23">
        <v>57</v>
      </c>
      <c r="F437" s="23">
        <v>58.7</v>
      </c>
      <c r="G437" s="23">
        <v>57.4</v>
      </c>
      <c r="H437" s="23">
        <v>58.2</v>
      </c>
      <c r="I437" s="23">
        <v>0.8</v>
      </c>
      <c r="J437" s="23">
        <v>1.4</v>
      </c>
    </row>
    <row r="438" spans="1:10" ht="16" x14ac:dyDescent="0.2">
      <c r="A438" s="20" t="s">
        <v>470</v>
      </c>
      <c r="B438" s="22" t="str">
        <f t="shared" si="6"/>
        <v>Utah, Ogden-Clearfield</v>
      </c>
      <c r="C438" s="22" t="s">
        <v>469</v>
      </c>
      <c r="D438" s="24" t="s">
        <v>472</v>
      </c>
      <c r="E438" s="23">
        <v>229.1</v>
      </c>
      <c r="F438" s="23">
        <v>239.2</v>
      </c>
      <c r="G438" s="23">
        <v>231.2</v>
      </c>
      <c r="H438" s="23">
        <v>240.8</v>
      </c>
      <c r="I438" s="23">
        <v>9.6</v>
      </c>
      <c r="J438" s="23">
        <v>4.2</v>
      </c>
    </row>
    <row r="439" spans="1:10" ht="16" x14ac:dyDescent="0.2">
      <c r="A439" s="20" t="s">
        <v>470</v>
      </c>
      <c r="B439" s="22" t="str">
        <f t="shared" si="6"/>
        <v>Utah, Provo-Orem</v>
      </c>
      <c r="C439" s="22" t="s">
        <v>469</v>
      </c>
      <c r="D439" s="24" t="s">
        <v>473</v>
      </c>
      <c r="E439" s="23">
        <v>210.5</v>
      </c>
      <c r="F439" s="23">
        <v>223.7</v>
      </c>
      <c r="G439" s="23">
        <v>209.6</v>
      </c>
      <c r="H439" s="23">
        <v>223.6</v>
      </c>
      <c r="I439" s="23">
        <v>14</v>
      </c>
      <c r="J439" s="23">
        <v>6.7</v>
      </c>
    </row>
    <row r="440" spans="1:10" ht="16" x14ac:dyDescent="0.2">
      <c r="B440" s="22" t="str">
        <f t="shared" si="6"/>
        <v>Utah, St. George</v>
      </c>
      <c r="C440" s="22" t="s">
        <v>469</v>
      </c>
      <c r="D440" s="24" t="s">
        <v>474</v>
      </c>
      <c r="E440" s="23">
        <v>54</v>
      </c>
      <c r="F440" s="23">
        <v>55.3</v>
      </c>
      <c r="G440" s="23">
        <v>54.7</v>
      </c>
      <c r="H440" s="23">
        <v>56.1</v>
      </c>
      <c r="I440" s="23">
        <v>1.4</v>
      </c>
      <c r="J440" s="23">
        <v>2.6</v>
      </c>
    </row>
    <row r="441" spans="1:10" ht="16" x14ac:dyDescent="0.2">
      <c r="A441" s="20" t="s">
        <v>470</v>
      </c>
      <c r="B441" s="22" t="str">
        <f t="shared" si="6"/>
        <v>Utah, Salt Lake City</v>
      </c>
      <c r="C441" s="22" t="s">
        <v>469</v>
      </c>
      <c r="D441" s="24" t="s">
        <v>475</v>
      </c>
      <c r="E441" s="23">
        <v>650.70000000000005</v>
      </c>
      <c r="F441" s="23">
        <v>675.5</v>
      </c>
      <c r="G441" s="23">
        <v>652.9</v>
      </c>
      <c r="H441" s="23">
        <v>678.2</v>
      </c>
      <c r="I441" s="23">
        <v>25.3</v>
      </c>
      <c r="J441" s="23">
        <v>3.9</v>
      </c>
    </row>
    <row r="442" spans="1:10" ht="16" x14ac:dyDescent="0.2">
      <c r="B442" s="22" t="str">
        <f t="shared" si="6"/>
        <v xml:space="preserve">, </v>
      </c>
      <c r="D442" s="22" t="s">
        <v>138</v>
      </c>
    </row>
    <row r="443" spans="1:10" ht="16" x14ac:dyDescent="0.2">
      <c r="B443" s="22" t="str">
        <f t="shared" si="6"/>
        <v>, Vermont</v>
      </c>
      <c r="D443" s="22" t="s">
        <v>476</v>
      </c>
      <c r="E443" s="23">
        <v>304.5</v>
      </c>
      <c r="F443" s="23">
        <v>310</v>
      </c>
      <c r="G443" s="23">
        <v>307.5</v>
      </c>
      <c r="H443" s="23">
        <v>311.3</v>
      </c>
      <c r="I443" s="23">
        <v>3.8</v>
      </c>
      <c r="J443" s="23">
        <v>1.2</v>
      </c>
    </row>
    <row r="444" spans="1:10" ht="16" x14ac:dyDescent="0.2">
      <c r="B444" s="22" t="str">
        <f t="shared" si="6"/>
        <v>Vermont, Burlington-South Burlington</v>
      </c>
      <c r="C444" s="22" t="s">
        <v>476</v>
      </c>
      <c r="D444" s="24" t="s">
        <v>477</v>
      </c>
      <c r="E444" s="23">
        <v>121.4</v>
      </c>
      <c r="F444" s="23">
        <v>124.7</v>
      </c>
      <c r="G444" s="23">
        <v>121.5</v>
      </c>
      <c r="H444" s="23">
        <v>124.5</v>
      </c>
      <c r="I444" s="23">
        <v>3</v>
      </c>
      <c r="J444" s="23">
        <v>2.5</v>
      </c>
    </row>
    <row r="445" spans="1:10" ht="16" x14ac:dyDescent="0.2">
      <c r="B445" s="22" t="str">
        <f t="shared" si="6"/>
        <v xml:space="preserve">, </v>
      </c>
      <c r="D445" s="22" t="s">
        <v>138</v>
      </c>
    </row>
    <row r="446" spans="1:10" ht="16" x14ac:dyDescent="0.2">
      <c r="B446" s="22" t="str">
        <f t="shared" si="6"/>
        <v>, Virginia</v>
      </c>
      <c r="D446" s="22" t="s">
        <v>478</v>
      </c>
      <c r="E446" s="23">
        <v>3772.8</v>
      </c>
      <c r="F446" s="23">
        <v>3806.2</v>
      </c>
      <c r="G446" s="23">
        <v>3789.4</v>
      </c>
      <c r="H446" s="23">
        <v>3829.4</v>
      </c>
      <c r="I446" s="23">
        <v>40</v>
      </c>
      <c r="J446" s="23">
        <v>1.1000000000000001</v>
      </c>
    </row>
    <row r="447" spans="1:10" ht="16" x14ac:dyDescent="0.2">
      <c r="B447" s="22" t="str">
        <f t="shared" si="6"/>
        <v>Virginia, Blacksburg-Christiansburg-Radford</v>
      </c>
      <c r="C447" s="22" t="s">
        <v>478</v>
      </c>
      <c r="D447" s="24" t="s">
        <v>479</v>
      </c>
      <c r="E447" s="23">
        <v>77.7</v>
      </c>
      <c r="F447" s="23">
        <v>80.400000000000006</v>
      </c>
      <c r="G447" s="23">
        <v>76.099999999999994</v>
      </c>
      <c r="H447" s="23">
        <v>77.8</v>
      </c>
      <c r="I447" s="23">
        <v>1.7</v>
      </c>
      <c r="J447" s="23">
        <v>2.2000000000000002</v>
      </c>
    </row>
    <row r="448" spans="1:10" ht="16" x14ac:dyDescent="0.2">
      <c r="B448" s="22" t="str">
        <f t="shared" si="6"/>
        <v>Virginia, Charlottesville</v>
      </c>
      <c r="C448" s="22" t="s">
        <v>478</v>
      </c>
      <c r="D448" s="24" t="s">
        <v>480</v>
      </c>
      <c r="E448" s="23">
        <v>109.8</v>
      </c>
      <c r="F448" s="23">
        <v>112.7</v>
      </c>
      <c r="G448" s="23">
        <v>110</v>
      </c>
      <c r="H448" s="23">
        <v>112.6</v>
      </c>
      <c r="I448" s="23">
        <v>2.6</v>
      </c>
      <c r="J448" s="23">
        <v>2.4</v>
      </c>
    </row>
    <row r="449" spans="1:10" ht="16" x14ac:dyDescent="0.2">
      <c r="B449" s="22" t="str">
        <f t="shared" si="6"/>
        <v>Virginia, Harrisonburg</v>
      </c>
      <c r="C449" s="22" t="s">
        <v>478</v>
      </c>
      <c r="D449" s="24" t="s">
        <v>481</v>
      </c>
      <c r="E449" s="23">
        <v>64.7</v>
      </c>
      <c r="F449" s="23">
        <v>65.099999999999994</v>
      </c>
      <c r="G449" s="23">
        <v>63</v>
      </c>
      <c r="H449" s="23">
        <v>63.8</v>
      </c>
      <c r="I449" s="23">
        <v>0.8</v>
      </c>
      <c r="J449" s="23">
        <v>1.3</v>
      </c>
    </row>
    <row r="450" spans="1:10" ht="16" x14ac:dyDescent="0.2">
      <c r="B450" s="22" t="str">
        <f t="shared" si="6"/>
        <v>Virginia, Lynchburg</v>
      </c>
      <c r="C450" s="22" t="s">
        <v>478</v>
      </c>
      <c r="D450" s="24" t="s">
        <v>482</v>
      </c>
      <c r="E450" s="23">
        <v>102.6</v>
      </c>
      <c r="F450" s="23">
        <v>103.7</v>
      </c>
      <c r="G450" s="23">
        <v>102.8</v>
      </c>
      <c r="H450" s="23">
        <v>103.8</v>
      </c>
      <c r="I450" s="23">
        <v>1</v>
      </c>
      <c r="J450" s="23">
        <v>1</v>
      </c>
    </row>
    <row r="451" spans="1:10" ht="16" x14ac:dyDescent="0.2">
      <c r="B451" s="22" t="str">
        <f t="shared" si="6"/>
        <v>Virginia, Richmond-Petersburg</v>
      </c>
      <c r="C451" s="22" t="s">
        <v>478</v>
      </c>
      <c r="D451" s="24" t="s">
        <v>575</v>
      </c>
      <c r="E451" s="23">
        <v>628.9</v>
      </c>
      <c r="F451" s="23">
        <v>634.9</v>
      </c>
      <c r="G451" s="23">
        <v>633.79999999999995</v>
      </c>
      <c r="H451" s="23">
        <v>636.6</v>
      </c>
      <c r="I451" s="23">
        <v>2.8</v>
      </c>
      <c r="J451" s="23">
        <v>0.4</v>
      </c>
    </row>
    <row r="452" spans="1:10" ht="16" x14ac:dyDescent="0.2">
      <c r="B452" s="22" t="str">
        <f t="shared" si="6"/>
        <v>Virginia, Roanoke</v>
      </c>
      <c r="C452" s="22" t="s">
        <v>478</v>
      </c>
      <c r="D452" s="24" t="s">
        <v>483</v>
      </c>
      <c r="E452" s="23">
        <v>160.4</v>
      </c>
      <c r="F452" s="23">
        <v>160.30000000000001</v>
      </c>
      <c r="G452" s="23">
        <v>161</v>
      </c>
      <c r="H452" s="23">
        <v>161.4</v>
      </c>
      <c r="I452" s="23">
        <v>0.4</v>
      </c>
      <c r="J452" s="23">
        <v>0.2</v>
      </c>
    </row>
    <row r="453" spans="1:10" ht="16" x14ac:dyDescent="0.2">
      <c r="B453" s="22" t="str">
        <f t="shared" si="6"/>
        <v>Virginia, Staunton-Waynesboro</v>
      </c>
      <c r="C453" s="22" t="s">
        <v>478</v>
      </c>
      <c r="D453" s="24" t="s">
        <v>484</v>
      </c>
      <c r="E453" s="23">
        <v>48.5</v>
      </c>
      <c r="F453" s="23">
        <v>48.1</v>
      </c>
      <c r="G453" s="23">
        <v>48.9</v>
      </c>
      <c r="H453" s="23">
        <v>48.8</v>
      </c>
      <c r="I453" s="23">
        <v>-0.1</v>
      </c>
      <c r="J453" s="23">
        <v>-0.2</v>
      </c>
    </row>
    <row r="454" spans="1:10" ht="16" x14ac:dyDescent="0.2">
      <c r="B454" s="22" t="str">
        <f t="shared" si="6"/>
        <v>Virginia, Norfolk-Virginia Beach</v>
      </c>
      <c r="C454" s="22" t="s">
        <v>478</v>
      </c>
      <c r="D454" s="24" t="s">
        <v>574</v>
      </c>
      <c r="E454" s="23">
        <v>752.8</v>
      </c>
      <c r="F454" s="23">
        <v>755.9</v>
      </c>
      <c r="G454" s="23">
        <v>757.3</v>
      </c>
      <c r="H454" s="23">
        <v>761.4</v>
      </c>
      <c r="I454" s="23">
        <v>4.0999999999999996</v>
      </c>
      <c r="J454" s="23">
        <v>0.5</v>
      </c>
    </row>
    <row r="455" spans="1:10" ht="16" x14ac:dyDescent="0.2">
      <c r="B455" s="22" t="str">
        <f t="shared" si="6"/>
        <v>Virginia, Winchester</v>
      </c>
      <c r="C455" s="22" t="s">
        <v>478</v>
      </c>
      <c r="D455" s="24" t="s">
        <v>485</v>
      </c>
      <c r="E455" s="23">
        <v>60</v>
      </c>
      <c r="F455" s="23">
        <v>61.1</v>
      </c>
      <c r="G455" s="23">
        <v>60.2</v>
      </c>
      <c r="H455" s="23">
        <v>61.2</v>
      </c>
      <c r="I455" s="23">
        <v>1</v>
      </c>
      <c r="J455" s="23">
        <v>1.7</v>
      </c>
    </row>
    <row r="456" spans="1:10" ht="16" x14ac:dyDescent="0.2">
      <c r="B456" s="22" t="str">
        <f t="shared" si="6"/>
        <v xml:space="preserve">, </v>
      </c>
      <c r="D456" s="22" t="s">
        <v>138</v>
      </c>
    </row>
    <row r="457" spans="1:10" ht="16" x14ac:dyDescent="0.2">
      <c r="B457" s="22" t="str">
        <f t="shared" ref="B457:B503" si="7">CONCATENATE(C457,", ",D457)</f>
        <v>, Washington</v>
      </c>
      <c r="D457" s="22" t="s">
        <v>486</v>
      </c>
      <c r="E457" s="23">
        <v>3041.1</v>
      </c>
      <c r="F457" s="23">
        <v>3152.2</v>
      </c>
      <c r="G457" s="23">
        <v>3067.4</v>
      </c>
      <c r="H457" s="23">
        <v>3179.4</v>
      </c>
      <c r="I457" s="23">
        <v>112</v>
      </c>
      <c r="J457" s="23">
        <v>3.7</v>
      </c>
    </row>
    <row r="458" spans="1:10" ht="16" x14ac:dyDescent="0.2">
      <c r="B458" s="22" t="str">
        <f t="shared" si="7"/>
        <v>Washington, Bellingham</v>
      </c>
      <c r="C458" s="22" t="s">
        <v>486</v>
      </c>
      <c r="D458" s="24" t="s">
        <v>487</v>
      </c>
      <c r="E458" s="23">
        <v>85.9</v>
      </c>
      <c r="F458" s="23">
        <v>89.5</v>
      </c>
      <c r="G458" s="23">
        <v>86.3</v>
      </c>
      <c r="H458" s="23">
        <v>90.2</v>
      </c>
      <c r="I458" s="23">
        <v>3.9</v>
      </c>
      <c r="J458" s="23">
        <v>4.5</v>
      </c>
    </row>
    <row r="459" spans="1:10" ht="16" x14ac:dyDescent="0.2">
      <c r="B459" s="22" t="str">
        <f t="shared" si="7"/>
        <v>Washington, Bremerton-Silverdale</v>
      </c>
      <c r="C459" s="22" t="s">
        <v>486</v>
      </c>
      <c r="D459" s="24" t="s">
        <v>488</v>
      </c>
      <c r="E459" s="23">
        <v>84.5</v>
      </c>
      <c r="F459" s="23">
        <v>87.4</v>
      </c>
      <c r="G459" s="23">
        <v>85.3</v>
      </c>
      <c r="H459" s="23">
        <v>87.8</v>
      </c>
      <c r="I459" s="23">
        <v>2.5</v>
      </c>
      <c r="J459" s="23">
        <v>2.9</v>
      </c>
    </row>
    <row r="460" spans="1:10" ht="16" x14ac:dyDescent="0.2">
      <c r="B460" s="22" t="str">
        <f t="shared" si="7"/>
        <v>Washington, Kennewick-Richland</v>
      </c>
      <c r="C460" s="22" t="s">
        <v>486</v>
      </c>
      <c r="D460" s="24" t="s">
        <v>489</v>
      </c>
      <c r="E460" s="23">
        <v>102.9</v>
      </c>
      <c r="F460" s="23">
        <v>106</v>
      </c>
      <c r="G460" s="23">
        <v>104.1</v>
      </c>
      <c r="H460" s="23">
        <v>107.1</v>
      </c>
      <c r="I460" s="23">
        <v>3</v>
      </c>
      <c r="J460" s="23">
        <v>2.9</v>
      </c>
    </row>
    <row r="461" spans="1:10" ht="16" x14ac:dyDescent="0.2">
      <c r="B461" s="22" t="str">
        <f t="shared" si="7"/>
        <v>Washington, Longview</v>
      </c>
      <c r="C461" s="22" t="s">
        <v>486</v>
      </c>
      <c r="D461" s="24" t="s">
        <v>457</v>
      </c>
      <c r="E461" s="23">
        <v>37.700000000000003</v>
      </c>
      <c r="F461" s="23">
        <v>39.200000000000003</v>
      </c>
      <c r="G461" s="23">
        <v>37.9</v>
      </c>
      <c r="H461" s="23">
        <v>39.299999999999997</v>
      </c>
      <c r="I461" s="23">
        <v>1.4</v>
      </c>
      <c r="J461" s="23">
        <v>3.7</v>
      </c>
    </row>
    <row r="462" spans="1:10" ht="16" x14ac:dyDescent="0.2">
      <c r="A462" s="20" t="s">
        <v>490</v>
      </c>
      <c r="B462" s="22" t="str">
        <f t="shared" si="7"/>
        <v>Washington, Mount Vernon-Anacortes</v>
      </c>
      <c r="C462" s="22" t="s">
        <v>486</v>
      </c>
      <c r="D462" s="24" t="s">
        <v>491</v>
      </c>
      <c r="E462" s="23">
        <v>47.5</v>
      </c>
      <c r="F462" s="23">
        <v>48.1</v>
      </c>
      <c r="G462" s="23">
        <v>47.8</v>
      </c>
      <c r="H462" s="23">
        <v>48.2</v>
      </c>
      <c r="I462" s="23">
        <v>0.4</v>
      </c>
      <c r="J462" s="23">
        <v>0.8</v>
      </c>
    </row>
    <row r="463" spans="1:10" ht="16" x14ac:dyDescent="0.2">
      <c r="A463" s="20" t="s">
        <v>490</v>
      </c>
      <c r="B463" s="22" t="str">
        <f t="shared" si="7"/>
        <v>Washington, Olympia</v>
      </c>
      <c r="C463" s="22" t="s">
        <v>486</v>
      </c>
      <c r="D463" s="24" t="s">
        <v>576</v>
      </c>
      <c r="E463" s="23">
        <v>105.2</v>
      </c>
      <c r="F463" s="23">
        <v>110.2</v>
      </c>
      <c r="G463" s="23">
        <v>105.7</v>
      </c>
      <c r="H463" s="23">
        <v>109.5</v>
      </c>
      <c r="I463" s="23">
        <v>3.8</v>
      </c>
      <c r="J463" s="23">
        <v>3.6</v>
      </c>
    </row>
    <row r="464" spans="1:10" ht="16" x14ac:dyDescent="0.2">
      <c r="A464" s="20" t="s">
        <v>490</v>
      </c>
      <c r="B464" s="22" t="str">
        <f t="shared" si="7"/>
        <v>Washington, Seattle-Tacoma-Bellevue</v>
      </c>
      <c r="C464" s="22" t="s">
        <v>486</v>
      </c>
      <c r="D464" s="24" t="s">
        <v>492</v>
      </c>
      <c r="E464" s="23">
        <v>1816.8</v>
      </c>
      <c r="F464" s="23">
        <v>1886.1</v>
      </c>
      <c r="G464" s="23">
        <v>1831.5</v>
      </c>
      <c r="H464" s="23">
        <v>1899.6</v>
      </c>
      <c r="I464" s="23">
        <v>68.099999999999994</v>
      </c>
      <c r="J464" s="23">
        <v>3.7</v>
      </c>
    </row>
    <row r="465" spans="2:10" ht="16" x14ac:dyDescent="0.2">
      <c r="B465" s="22" t="str">
        <f t="shared" si="7"/>
        <v>Washington, Spokane-Spokane Valley</v>
      </c>
      <c r="C465" s="22" t="s">
        <v>486</v>
      </c>
      <c r="D465" s="24" t="s">
        <v>493</v>
      </c>
      <c r="E465" s="23">
        <v>231.4</v>
      </c>
      <c r="F465" s="23">
        <v>237.5</v>
      </c>
      <c r="G465" s="23">
        <v>232</v>
      </c>
      <c r="H465" s="23">
        <v>239.3</v>
      </c>
      <c r="I465" s="23">
        <v>7.3</v>
      </c>
      <c r="J465" s="23">
        <v>3.1</v>
      </c>
    </row>
    <row r="466" spans="2:10" ht="16" x14ac:dyDescent="0.2">
      <c r="B466" s="22" t="str">
        <f t="shared" si="7"/>
        <v>Washington, Walla Walla</v>
      </c>
      <c r="C466" s="22" t="s">
        <v>486</v>
      </c>
      <c r="D466" s="24" t="s">
        <v>494</v>
      </c>
      <c r="E466" s="23">
        <v>27.1</v>
      </c>
      <c r="F466" s="23">
        <v>27.5</v>
      </c>
      <c r="G466" s="23">
        <v>27.3</v>
      </c>
      <c r="H466" s="23">
        <v>27.7</v>
      </c>
      <c r="I466" s="23">
        <v>0.4</v>
      </c>
      <c r="J466" s="23">
        <v>1.5</v>
      </c>
    </row>
    <row r="467" spans="2:10" ht="16" x14ac:dyDescent="0.2">
      <c r="B467" s="22" t="str">
        <f t="shared" si="7"/>
        <v>Washington, Wenatchee</v>
      </c>
      <c r="C467" s="22" t="s">
        <v>486</v>
      </c>
      <c r="D467" s="24" t="s">
        <v>495</v>
      </c>
      <c r="E467" s="23">
        <v>39.299999999999997</v>
      </c>
      <c r="F467" s="23">
        <v>41.2</v>
      </c>
      <c r="G467" s="23">
        <v>40.200000000000003</v>
      </c>
      <c r="H467" s="23">
        <v>41.9</v>
      </c>
      <c r="I467" s="23">
        <v>1.7</v>
      </c>
      <c r="J467" s="23">
        <v>4.2</v>
      </c>
    </row>
    <row r="468" spans="2:10" ht="16" x14ac:dyDescent="0.2">
      <c r="B468" s="22" t="str">
        <f t="shared" si="7"/>
        <v>Washington, Yakima</v>
      </c>
      <c r="C468" s="22" t="s">
        <v>486</v>
      </c>
      <c r="D468" s="24" t="s">
        <v>496</v>
      </c>
      <c r="E468" s="23">
        <v>79</v>
      </c>
      <c r="F468" s="23">
        <v>81.3</v>
      </c>
      <c r="G468" s="23">
        <v>79.7</v>
      </c>
      <c r="H468" s="23">
        <v>82.4</v>
      </c>
      <c r="I468" s="23">
        <v>2.7</v>
      </c>
      <c r="J468" s="23">
        <v>3.4</v>
      </c>
    </row>
    <row r="469" spans="2:10" ht="16" x14ac:dyDescent="0.2">
      <c r="B469" s="22" t="str">
        <f t="shared" si="7"/>
        <v xml:space="preserve">, </v>
      </c>
      <c r="D469" s="22" t="s">
        <v>138</v>
      </c>
    </row>
    <row r="470" spans="2:10" ht="16" x14ac:dyDescent="0.2">
      <c r="B470" s="22" t="str">
        <f t="shared" si="7"/>
        <v>, West Virginia</v>
      </c>
      <c r="D470" s="22" t="s">
        <v>497</v>
      </c>
      <c r="E470" s="23">
        <v>764.6</v>
      </c>
      <c r="F470" s="23">
        <v>758</v>
      </c>
      <c r="G470" s="23">
        <v>782.9</v>
      </c>
      <c r="H470" s="23">
        <v>765.4</v>
      </c>
      <c r="I470" s="23">
        <v>-17.5</v>
      </c>
      <c r="J470" s="23">
        <v>-2.2000000000000002</v>
      </c>
    </row>
    <row r="471" spans="2:10" ht="16" x14ac:dyDescent="0.2">
      <c r="B471" s="22" t="str">
        <f t="shared" si="7"/>
        <v>West Virginia, Beckley</v>
      </c>
      <c r="C471" s="22" t="s">
        <v>497</v>
      </c>
      <c r="D471" s="24" t="s">
        <v>498</v>
      </c>
      <c r="E471" s="23">
        <v>47.5</v>
      </c>
      <c r="F471" s="23">
        <v>47.5</v>
      </c>
      <c r="G471" s="23">
        <v>48.9</v>
      </c>
      <c r="H471" s="23">
        <v>48</v>
      </c>
      <c r="I471" s="23">
        <v>-0.9</v>
      </c>
      <c r="J471" s="23">
        <v>-1.8</v>
      </c>
    </row>
    <row r="472" spans="2:10" ht="16" x14ac:dyDescent="0.2">
      <c r="B472" s="22" t="str">
        <f t="shared" si="7"/>
        <v>West Virginia, Charleston</v>
      </c>
      <c r="C472" s="22" t="s">
        <v>497</v>
      </c>
      <c r="D472" s="24" t="s">
        <v>499</v>
      </c>
      <c r="E472" s="23">
        <v>124</v>
      </c>
      <c r="F472" s="23">
        <v>122.8</v>
      </c>
      <c r="G472" s="23">
        <v>124.3</v>
      </c>
      <c r="H472" s="23">
        <v>123.9</v>
      </c>
      <c r="I472" s="23">
        <v>-0.4</v>
      </c>
      <c r="J472" s="23">
        <v>-0.3</v>
      </c>
    </row>
    <row r="473" spans="2:10" ht="16" x14ac:dyDescent="0.2">
      <c r="B473" s="22" t="str">
        <f t="shared" si="7"/>
        <v>West Virginia, Huntington-Ashland</v>
      </c>
      <c r="C473" s="22" t="s">
        <v>497</v>
      </c>
      <c r="D473" s="24" t="s">
        <v>500</v>
      </c>
      <c r="E473" s="23">
        <v>140.80000000000001</v>
      </c>
      <c r="F473" s="23">
        <v>141</v>
      </c>
      <c r="G473" s="23">
        <v>142.4</v>
      </c>
      <c r="H473" s="23">
        <v>142.5</v>
      </c>
      <c r="I473" s="23">
        <v>0.1</v>
      </c>
      <c r="J473" s="23">
        <v>0.1</v>
      </c>
    </row>
    <row r="474" spans="2:10" ht="16" x14ac:dyDescent="0.2">
      <c r="B474" s="22" t="str">
        <f t="shared" si="7"/>
        <v>West Virginia, Morgantown</v>
      </c>
      <c r="C474" s="22" t="s">
        <v>497</v>
      </c>
      <c r="D474" s="24" t="s">
        <v>501</v>
      </c>
      <c r="E474" s="23">
        <v>70.5</v>
      </c>
      <c r="F474" s="23">
        <v>70.400000000000006</v>
      </c>
      <c r="G474" s="23">
        <v>70.400000000000006</v>
      </c>
      <c r="H474" s="23">
        <v>70.3</v>
      </c>
      <c r="I474" s="23">
        <v>-0.1</v>
      </c>
      <c r="J474" s="23">
        <v>-0.1</v>
      </c>
    </row>
    <row r="475" spans="2:10" ht="16" x14ac:dyDescent="0.2">
      <c r="B475" s="22" t="str">
        <f t="shared" si="7"/>
        <v>West Virginia, Parkersburg-Vienna</v>
      </c>
      <c r="C475" s="22" t="s">
        <v>497</v>
      </c>
      <c r="D475" s="24" t="s">
        <v>502</v>
      </c>
      <c r="E475" s="23">
        <v>42.7</v>
      </c>
      <c r="F475" s="23">
        <v>43</v>
      </c>
      <c r="G475" s="23">
        <v>43.1</v>
      </c>
      <c r="H475" s="23">
        <v>43.2</v>
      </c>
      <c r="I475" s="23">
        <v>0.1</v>
      </c>
      <c r="J475" s="23">
        <v>0.2</v>
      </c>
    </row>
    <row r="476" spans="2:10" ht="16" x14ac:dyDescent="0.2">
      <c r="B476" s="22" t="str">
        <f t="shared" si="7"/>
        <v>West Virginia, Wheeling</v>
      </c>
      <c r="C476" s="22" t="s">
        <v>497</v>
      </c>
      <c r="D476" s="24" t="s">
        <v>503</v>
      </c>
      <c r="E476" s="23">
        <v>68.900000000000006</v>
      </c>
      <c r="F476" s="23">
        <v>69.400000000000006</v>
      </c>
      <c r="G476" s="23">
        <v>69.599999999999994</v>
      </c>
      <c r="H476" s="23">
        <v>70.5</v>
      </c>
      <c r="I476" s="23">
        <v>0.9</v>
      </c>
      <c r="J476" s="23">
        <v>1.3</v>
      </c>
    </row>
    <row r="477" spans="2:10" ht="16" x14ac:dyDescent="0.2">
      <c r="B477" s="22" t="str">
        <f t="shared" si="7"/>
        <v xml:space="preserve">, </v>
      </c>
      <c r="D477" s="22" t="s">
        <v>138</v>
      </c>
    </row>
    <row r="478" spans="2:10" ht="16" x14ac:dyDescent="0.2">
      <c r="B478" s="22" t="str">
        <f t="shared" si="7"/>
        <v>, Wisconsin</v>
      </c>
      <c r="D478" s="22" t="s">
        <v>504</v>
      </c>
      <c r="E478" s="23">
        <v>2822.9</v>
      </c>
      <c r="F478" s="23">
        <v>2865.8</v>
      </c>
      <c r="G478" s="23">
        <v>2855</v>
      </c>
      <c r="H478" s="23">
        <v>2891.1</v>
      </c>
      <c r="I478" s="23">
        <v>36.1</v>
      </c>
      <c r="J478" s="23">
        <v>1.3</v>
      </c>
    </row>
    <row r="479" spans="2:10" ht="16" x14ac:dyDescent="0.2">
      <c r="B479" s="22" t="str">
        <f t="shared" si="7"/>
        <v>Wisconsin, Appleton</v>
      </c>
      <c r="C479" s="22" t="s">
        <v>504</v>
      </c>
      <c r="D479" s="24" t="s">
        <v>505</v>
      </c>
      <c r="E479" s="23">
        <v>119.4</v>
      </c>
      <c r="F479" s="23">
        <v>122.5</v>
      </c>
      <c r="G479" s="23">
        <v>121.5</v>
      </c>
      <c r="H479" s="23">
        <v>123.5</v>
      </c>
      <c r="I479" s="23">
        <v>2</v>
      </c>
      <c r="J479" s="23">
        <v>1.6</v>
      </c>
    </row>
    <row r="480" spans="2:10" ht="16" x14ac:dyDescent="0.2">
      <c r="B480" s="22" t="str">
        <f t="shared" si="7"/>
        <v>Wisconsin, Eau Claire</v>
      </c>
      <c r="C480" s="22" t="s">
        <v>504</v>
      </c>
      <c r="D480" s="24" t="s">
        <v>506</v>
      </c>
      <c r="E480" s="23">
        <v>84.4</v>
      </c>
      <c r="F480" s="23">
        <v>85.6</v>
      </c>
      <c r="G480" s="23">
        <v>84.8</v>
      </c>
      <c r="H480" s="23">
        <v>86.3</v>
      </c>
      <c r="I480" s="23">
        <v>1.5</v>
      </c>
      <c r="J480" s="23">
        <v>1.8</v>
      </c>
    </row>
    <row r="481" spans="2:10" ht="16" x14ac:dyDescent="0.2">
      <c r="B481" s="22" t="str">
        <f t="shared" si="7"/>
        <v>Wisconsin, Fond du Lac</v>
      </c>
      <c r="C481" s="22" t="s">
        <v>504</v>
      </c>
      <c r="D481" s="24" t="s">
        <v>507</v>
      </c>
      <c r="E481" s="23">
        <v>47.6</v>
      </c>
      <c r="F481" s="23">
        <v>48.7</v>
      </c>
      <c r="G481" s="23">
        <v>47.9</v>
      </c>
      <c r="H481" s="23">
        <v>48.8</v>
      </c>
      <c r="I481" s="23">
        <v>0.9</v>
      </c>
      <c r="J481" s="23">
        <v>1.9</v>
      </c>
    </row>
    <row r="482" spans="2:10" ht="16" x14ac:dyDescent="0.2">
      <c r="B482" s="22" t="str">
        <f t="shared" si="7"/>
        <v>Wisconsin, Green Bay</v>
      </c>
      <c r="C482" s="22" t="s">
        <v>504</v>
      </c>
      <c r="D482" s="24" t="s">
        <v>508</v>
      </c>
      <c r="E482" s="23">
        <v>169.2</v>
      </c>
      <c r="F482" s="23">
        <v>172.7</v>
      </c>
      <c r="G482" s="23">
        <v>171.7</v>
      </c>
      <c r="H482" s="23">
        <v>174.3</v>
      </c>
      <c r="I482" s="23">
        <v>2.6</v>
      </c>
      <c r="J482" s="23">
        <v>1.5</v>
      </c>
    </row>
    <row r="483" spans="2:10" ht="16" x14ac:dyDescent="0.2">
      <c r="B483" s="22" t="str">
        <f t="shared" si="7"/>
        <v>Wisconsin, Janesville-Beloit</v>
      </c>
      <c r="C483" s="22" t="s">
        <v>504</v>
      </c>
      <c r="D483" s="24" t="s">
        <v>509</v>
      </c>
      <c r="E483" s="23">
        <v>64.5</v>
      </c>
      <c r="F483" s="23">
        <v>66.900000000000006</v>
      </c>
      <c r="G483" s="23">
        <v>65.400000000000006</v>
      </c>
      <c r="H483" s="23">
        <v>68.2</v>
      </c>
      <c r="I483" s="23">
        <v>2.8</v>
      </c>
      <c r="J483" s="23">
        <v>4.3</v>
      </c>
    </row>
    <row r="484" spans="2:10" ht="16" x14ac:dyDescent="0.2">
      <c r="B484" s="22" t="str">
        <f t="shared" si="7"/>
        <v>Wisconsin, La Crosse-Onalaska</v>
      </c>
      <c r="C484" s="22" t="s">
        <v>504</v>
      </c>
      <c r="D484" s="24" t="s">
        <v>510</v>
      </c>
      <c r="E484" s="23">
        <v>77.3</v>
      </c>
      <c r="F484" s="23">
        <v>77.599999999999994</v>
      </c>
      <c r="G484" s="23">
        <v>77.400000000000006</v>
      </c>
      <c r="H484" s="23">
        <v>77.5</v>
      </c>
      <c r="I484" s="23">
        <v>0.1</v>
      </c>
      <c r="J484" s="23">
        <v>0.1</v>
      </c>
    </row>
    <row r="485" spans="2:10" ht="16" x14ac:dyDescent="0.2">
      <c r="B485" s="22" t="str">
        <f t="shared" si="7"/>
        <v>Wisconsin, Madison</v>
      </c>
      <c r="C485" s="22" t="s">
        <v>504</v>
      </c>
      <c r="D485" s="24" t="s">
        <v>511</v>
      </c>
      <c r="E485" s="23">
        <v>378.5</v>
      </c>
      <c r="F485" s="23">
        <v>386.9</v>
      </c>
      <c r="G485" s="23">
        <v>379.9</v>
      </c>
      <c r="H485" s="23">
        <v>388</v>
      </c>
      <c r="I485" s="23">
        <v>8.1</v>
      </c>
      <c r="J485" s="23">
        <v>2.1</v>
      </c>
    </row>
    <row r="486" spans="2:10" ht="16" x14ac:dyDescent="0.2">
      <c r="B486" s="22" t="str">
        <f t="shared" si="7"/>
        <v>Wisconsin, Milwaukee-Waukesha</v>
      </c>
      <c r="C486" s="22" t="s">
        <v>504</v>
      </c>
      <c r="D486" s="24" t="s">
        <v>577</v>
      </c>
      <c r="E486" s="23">
        <v>837.3</v>
      </c>
      <c r="F486" s="23">
        <v>846.2</v>
      </c>
      <c r="G486" s="23">
        <v>843</v>
      </c>
      <c r="H486" s="23">
        <v>848.7</v>
      </c>
      <c r="I486" s="23">
        <v>5.7</v>
      </c>
      <c r="J486" s="23">
        <v>0.7</v>
      </c>
    </row>
    <row r="487" spans="2:10" ht="16" x14ac:dyDescent="0.2">
      <c r="B487" s="22" t="str">
        <f t="shared" si="7"/>
        <v>Wisconsin, Oshkosh-Neenah</v>
      </c>
      <c r="C487" s="22" t="s">
        <v>504</v>
      </c>
      <c r="D487" s="24" t="s">
        <v>512</v>
      </c>
      <c r="E487" s="23">
        <v>93.6</v>
      </c>
      <c r="F487" s="23">
        <v>95.1</v>
      </c>
      <c r="G487" s="23">
        <v>94.3</v>
      </c>
      <c r="H487" s="23">
        <v>95.6</v>
      </c>
      <c r="I487" s="23">
        <v>1.3</v>
      </c>
      <c r="J487" s="23">
        <v>1.4</v>
      </c>
    </row>
    <row r="488" spans="2:10" ht="16" x14ac:dyDescent="0.2">
      <c r="B488" s="22" t="str">
        <f t="shared" si="7"/>
        <v>Wisconsin, Racine</v>
      </c>
      <c r="C488" s="22" t="s">
        <v>504</v>
      </c>
      <c r="D488" s="24" t="s">
        <v>513</v>
      </c>
      <c r="E488" s="23">
        <v>76.099999999999994</v>
      </c>
      <c r="F488" s="23">
        <v>75.2</v>
      </c>
      <c r="G488" s="23">
        <v>77</v>
      </c>
      <c r="H488" s="23">
        <v>75.7</v>
      </c>
      <c r="I488" s="23">
        <v>-1.3</v>
      </c>
      <c r="J488" s="23">
        <v>-1.7</v>
      </c>
    </row>
    <row r="489" spans="2:10" ht="16" x14ac:dyDescent="0.2">
      <c r="B489" s="22" t="str">
        <f t="shared" si="7"/>
        <v>Wisconsin, Sheboygan</v>
      </c>
      <c r="C489" s="22" t="s">
        <v>504</v>
      </c>
      <c r="D489" s="24" t="s">
        <v>514</v>
      </c>
      <c r="E489" s="23">
        <v>59.9</v>
      </c>
      <c r="F489" s="23">
        <v>60.9</v>
      </c>
      <c r="G489" s="23">
        <v>60.8</v>
      </c>
      <c r="H489" s="23">
        <v>61.4</v>
      </c>
      <c r="I489" s="23">
        <v>0.6</v>
      </c>
      <c r="J489" s="23">
        <v>1</v>
      </c>
    </row>
    <row r="490" spans="2:10" ht="16" x14ac:dyDescent="0.2">
      <c r="B490" s="22" t="str">
        <f t="shared" si="7"/>
        <v>Wisconsin, Wausau</v>
      </c>
      <c r="C490" s="22" t="s">
        <v>504</v>
      </c>
      <c r="D490" s="24" t="s">
        <v>515</v>
      </c>
      <c r="E490" s="23">
        <v>69.7</v>
      </c>
      <c r="F490" s="23">
        <v>71.3</v>
      </c>
      <c r="G490" s="23">
        <v>70.7</v>
      </c>
      <c r="H490" s="23">
        <v>71.5</v>
      </c>
      <c r="I490" s="23">
        <v>0.8</v>
      </c>
      <c r="J490" s="23">
        <v>1.1000000000000001</v>
      </c>
    </row>
    <row r="491" spans="2:10" ht="16" x14ac:dyDescent="0.2">
      <c r="B491" s="22" t="str">
        <f t="shared" si="7"/>
        <v xml:space="preserve">, </v>
      </c>
      <c r="D491" s="22" t="s">
        <v>138</v>
      </c>
    </row>
    <row r="492" spans="2:10" ht="16" x14ac:dyDescent="0.2">
      <c r="B492" s="22" t="str">
        <f t="shared" si="7"/>
        <v>, Wyoming</v>
      </c>
      <c r="D492" s="22" t="s">
        <v>516</v>
      </c>
      <c r="E492" s="23">
        <v>286.39999999999998</v>
      </c>
      <c r="F492" s="23">
        <v>287.5</v>
      </c>
      <c r="G492" s="23">
        <v>294.3</v>
      </c>
      <c r="H492" s="23">
        <v>294.60000000000002</v>
      </c>
      <c r="I492" s="23">
        <v>0.3</v>
      </c>
      <c r="J492" s="23">
        <v>0.1</v>
      </c>
    </row>
    <row r="493" spans="2:10" ht="16" x14ac:dyDescent="0.2">
      <c r="B493" s="22" t="str">
        <f t="shared" si="7"/>
        <v>Wyoming, Casper</v>
      </c>
      <c r="C493" s="22" t="s">
        <v>516</v>
      </c>
      <c r="D493" s="24" t="s">
        <v>517</v>
      </c>
      <c r="E493" s="23">
        <v>42.7</v>
      </c>
      <c r="F493" s="23">
        <v>42.6</v>
      </c>
      <c r="G493" s="23">
        <v>43.1</v>
      </c>
      <c r="H493" s="23">
        <v>43.3</v>
      </c>
      <c r="I493" s="23">
        <v>0.2</v>
      </c>
      <c r="J493" s="23">
        <v>0.5</v>
      </c>
    </row>
    <row r="494" spans="2:10" ht="16" x14ac:dyDescent="0.2">
      <c r="B494" s="22" t="str">
        <f t="shared" si="7"/>
        <v>Wyoming, Cheyenne</v>
      </c>
      <c r="C494" s="22" t="s">
        <v>516</v>
      </c>
      <c r="D494" s="24" t="s">
        <v>518</v>
      </c>
      <c r="E494" s="23">
        <v>46.4</v>
      </c>
      <c r="F494" s="23">
        <v>46.9</v>
      </c>
      <c r="G494" s="23">
        <v>47.1</v>
      </c>
      <c r="H494" s="23">
        <v>48.1</v>
      </c>
      <c r="I494" s="23">
        <v>1</v>
      </c>
      <c r="J494" s="23">
        <v>2.1</v>
      </c>
    </row>
    <row r="495" spans="2:10" ht="16" x14ac:dyDescent="0.2">
      <c r="B495" s="22" t="str">
        <f t="shared" si="7"/>
        <v xml:space="preserve">, </v>
      </c>
      <c r="D495" s="22" t="s">
        <v>138</v>
      </c>
    </row>
    <row r="496" spans="2:10" ht="16" x14ac:dyDescent="0.2">
      <c r="B496" s="22" t="str">
        <f t="shared" si="7"/>
        <v>, Puerto Rico</v>
      </c>
      <c r="D496" s="22" t="s">
        <v>519</v>
      </c>
      <c r="E496" s="23">
        <v>911.3</v>
      </c>
      <c r="F496" s="23">
        <v>911</v>
      </c>
      <c r="G496" s="23">
        <v>912.3</v>
      </c>
      <c r="H496" s="23">
        <v>912.4</v>
      </c>
      <c r="I496" s="23">
        <v>0.1</v>
      </c>
      <c r="J496" s="23">
        <v>0</v>
      </c>
    </row>
    <row r="497" spans="2:10" ht="16" x14ac:dyDescent="0.2">
      <c r="B497" s="22" t="str">
        <f t="shared" si="7"/>
        <v>Puerto Rico, Aguadilla-Isabela</v>
      </c>
      <c r="C497" s="22" t="s">
        <v>519</v>
      </c>
      <c r="D497" s="24" t="s">
        <v>520</v>
      </c>
      <c r="E497" s="23">
        <v>50.5</v>
      </c>
      <c r="F497" s="23">
        <v>51.7</v>
      </c>
      <c r="G497" s="23">
        <v>50.6</v>
      </c>
      <c r="H497" s="23">
        <v>52</v>
      </c>
      <c r="I497" s="23">
        <v>1.4</v>
      </c>
      <c r="J497" s="23">
        <v>2.8</v>
      </c>
    </row>
    <row r="498" spans="2:10" ht="16" x14ac:dyDescent="0.2">
      <c r="B498" s="22" t="str">
        <f t="shared" si="7"/>
        <v>Puerto Rico, Arecibo</v>
      </c>
      <c r="C498" s="22" t="s">
        <v>519</v>
      </c>
      <c r="D498" s="24" t="s">
        <v>521</v>
      </c>
      <c r="E498" s="23">
        <v>34.9</v>
      </c>
      <c r="F498" s="23">
        <v>34.6</v>
      </c>
      <c r="G498" s="23">
        <v>34.9</v>
      </c>
      <c r="H498" s="23">
        <v>34.5</v>
      </c>
      <c r="I498" s="23">
        <v>-0.4</v>
      </c>
      <c r="J498" s="23">
        <v>-1.1000000000000001</v>
      </c>
    </row>
    <row r="499" spans="2:10" ht="16" x14ac:dyDescent="0.2">
      <c r="B499" s="22" t="str">
        <f t="shared" si="7"/>
        <v>Puerto Rico, Guayama</v>
      </c>
      <c r="C499" s="22" t="s">
        <v>519</v>
      </c>
      <c r="D499" s="24" t="s">
        <v>522</v>
      </c>
      <c r="E499" s="23">
        <v>14.9</v>
      </c>
      <c r="F499" s="23">
        <v>14.8</v>
      </c>
      <c r="G499" s="23">
        <v>14.8</v>
      </c>
      <c r="H499" s="23">
        <v>14.7</v>
      </c>
      <c r="I499" s="23">
        <v>-0.1</v>
      </c>
      <c r="J499" s="23">
        <v>-0.7</v>
      </c>
    </row>
    <row r="500" spans="2:10" ht="16" x14ac:dyDescent="0.2">
      <c r="B500" s="22" t="str">
        <f t="shared" si="7"/>
        <v>Puerto Rico, Mayaguez</v>
      </c>
      <c r="C500" s="22" t="s">
        <v>519</v>
      </c>
      <c r="D500" s="24" t="s">
        <v>523</v>
      </c>
      <c r="E500" s="23">
        <v>34.1</v>
      </c>
      <c r="F500" s="23">
        <v>35.299999999999997</v>
      </c>
      <c r="G500" s="23">
        <v>34.6</v>
      </c>
      <c r="H500" s="23">
        <v>35.299999999999997</v>
      </c>
      <c r="I500" s="23">
        <v>0.7</v>
      </c>
      <c r="J500" s="23">
        <v>2</v>
      </c>
    </row>
    <row r="501" spans="2:10" ht="16" x14ac:dyDescent="0.2">
      <c r="B501" s="22" t="str">
        <f t="shared" si="7"/>
        <v>Puerto Rico, Ponce</v>
      </c>
      <c r="C501" s="22" t="s">
        <v>519</v>
      </c>
      <c r="D501" s="24" t="s">
        <v>524</v>
      </c>
      <c r="E501" s="23">
        <v>73</v>
      </c>
      <c r="F501" s="23">
        <v>73.599999999999994</v>
      </c>
      <c r="G501" s="23">
        <v>73.599999999999994</v>
      </c>
      <c r="H501" s="23">
        <v>73.599999999999994</v>
      </c>
      <c r="I501" s="23">
        <v>0</v>
      </c>
      <c r="J501" s="23">
        <v>0</v>
      </c>
    </row>
    <row r="502" spans="2:10" ht="16" x14ac:dyDescent="0.2">
      <c r="B502" s="22" t="str">
        <f t="shared" si="7"/>
        <v>Puerto Rico, San German</v>
      </c>
      <c r="C502" s="22" t="s">
        <v>519</v>
      </c>
      <c r="D502" s="24" t="s">
        <v>525</v>
      </c>
      <c r="E502" s="23">
        <v>20.100000000000001</v>
      </c>
      <c r="F502" s="23">
        <v>20.6</v>
      </c>
      <c r="G502" s="23">
        <v>20.2</v>
      </c>
      <c r="H502" s="23">
        <v>20.5</v>
      </c>
      <c r="I502" s="23">
        <v>0.3</v>
      </c>
      <c r="J502" s="23">
        <v>1.5</v>
      </c>
    </row>
    <row r="503" spans="2:10" ht="16" x14ac:dyDescent="0.2">
      <c r="B503" s="22" t="str">
        <f t="shared" si="7"/>
        <v>Puerto Rico, San Juan-Carolina-Caguas</v>
      </c>
      <c r="C503" s="22" t="s">
        <v>519</v>
      </c>
      <c r="D503" s="24" t="s">
        <v>526</v>
      </c>
      <c r="E503" s="23">
        <v>662.8</v>
      </c>
      <c r="F503" s="23">
        <v>662</v>
      </c>
      <c r="G503" s="23">
        <v>663</v>
      </c>
      <c r="H503" s="23">
        <v>662.7</v>
      </c>
      <c r="I503" s="23">
        <v>-0.3</v>
      </c>
      <c r="J503" s="23">
        <v>0</v>
      </c>
    </row>
    <row r="504" spans="2:10" ht="16" x14ac:dyDescent="0.2">
      <c r="D504" s="22" t="s">
        <v>138</v>
      </c>
    </row>
    <row r="505" spans="2:10" ht="16" x14ac:dyDescent="0.2">
      <c r="D505" s="22" t="s">
        <v>527</v>
      </c>
      <c r="E505" s="23">
        <v>38</v>
      </c>
      <c r="F505" s="23">
        <v>38</v>
      </c>
      <c r="G505" s="23">
        <v>37.700000000000003</v>
      </c>
      <c r="H505" s="23">
        <v>37.9</v>
      </c>
      <c r="I505" s="23">
        <v>0.2</v>
      </c>
      <c r="J505" s="23">
        <v>0.5</v>
      </c>
    </row>
    <row r="506" spans="2:10" x14ac:dyDescent="0.2">
      <c r="D506" s="37" t="s">
        <v>138</v>
      </c>
      <c r="E506" s="38"/>
      <c r="F506" s="38"/>
      <c r="G506" s="38"/>
      <c r="H506" s="38"/>
      <c r="I506" s="38"/>
      <c r="J506" s="38"/>
    </row>
    <row r="507" spans="2:10" x14ac:dyDescent="0.2">
      <c r="D507" s="37" t="s">
        <v>528</v>
      </c>
      <c r="E507" s="38"/>
      <c r="F507" s="38"/>
      <c r="G507" s="38"/>
      <c r="H507" s="38"/>
      <c r="I507" s="38"/>
      <c r="J507" s="38"/>
    </row>
    <row r="508" spans="2:10" x14ac:dyDescent="0.2">
      <c r="D508" s="37" t="s">
        <v>529</v>
      </c>
      <c r="E508" s="38"/>
      <c r="F508" s="38"/>
      <c r="G508" s="38"/>
      <c r="H508" s="38"/>
      <c r="I508" s="38"/>
      <c r="J508" s="38"/>
    </row>
    <row r="509" spans="2:10" x14ac:dyDescent="0.2">
      <c r="D509" s="37" t="s">
        <v>530</v>
      </c>
      <c r="E509" s="38"/>
      <c r="F509" s="38"/>
      <c r="G509" s="38"/>
      <c r="H509" s="38"/>
      <c r="I509" s="38"/>
      <c r="J509" s="38"/>
    </row>
    <row r="510" spans="2:10" x14ac:dyDescent="0.2">
      <c r="D510" s="37" t="s">
        <v>531</v>
      </c>
      <c r="E510" s="38"/>
      <c r="F510" s="38"/>
      <c r="G510" s="38"/>
      <c r="H510" s="38"/>
      <c r="I510" s="38"/>
      <c r="J510" s="38"/>
    </row>
    <row r="511" spans="2:10" x14ac:dyDescent="0.2">
      <c r="D511" s="37" t="s">
        <v>532</v>
      </c>
      <c r="E511" s="38"/>
      <c r="F511" s="38"/>
      <c r="G511" s="38"/>
      <c r="H511" s="38"/>
      <c r="I511" s="38"/>
      <c r="J511" s="38"/>
    </row>
  </sheetData>
  <autoFilter ref="A5:J511" xr:uid="{00000000-0009-0000-0000-000004000000}"/>
  <mergeCells count="14">
    <mergeCell ref="D1:J1"/>
    <mergeCell ref="D2:J2"/>
    <mergeCell ref="D3:J3"/>
    <mergeCell ref="D4:D5"/>
    <mergeCell ref="E4:F4"/>
    <mergeCell ref="G4:H4"/>
    <mergeCell ref="I4:J4"/>
    <mergeCell ref="D511:J511"/>
    <mergeCell ref="D6:J6"/>
    <mergeCell ref="D506:J506"/>
    <mergeCell ref="D507:J507"/>
    <mergeCell ref="D508:J508"/>
    <mergeCell ref="D509:J509"/>
    <mergeCell ref="D510:J510"/>
  </mergeCells>
  <hyperlinks>
    <hyperlink ref="D3" r:id="rId1" xr:uid="{00000000-0004-0000-04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68"/>
  <sheetViews>
    <sheetView workbookViewId="0">
      <selection activeCell="B15" sqref="B15"/>
    </sheetView>
  </sheetViews>
  <sheetFormatPr baseColWidth="10" defaultColWidth="8.6640625" defaultRowHeight="15" x14ac:dyDescent="0.2"/>
  <cols>
    <col min="1" max="1" width="13" style="33" customWidth="1"/>
    <col min="2" max="2" width="35.6640625" style="33" bestFit="1" customWidth="1"/>
    <col min="3" max="3" width="10.1640625" style="33" bestFit="1" customWidth="1"/>
    <col min="4" max="4" width="59.1640625" style="33" customWidth="1"/>
    <col min="5" max="16384" width="8.6640625" style="33"/>
  </cols>
  <sheetData>
    <row r="1" spans="1:4" ht="16" x14ac:dyDescent="0.2">
      <c r="A1" s="34" t="s">
        <v>584</v>
      </c>
      <c r="B1" s="34" t="s">
        <v>585</v>
      </c>
      <c r="C1" s="34" t="s">
        <v>586</v>
      </c>
      <c r="D1" s="34" t="s">
        <v>587</v>
      </c>
    </row>
    <row r="2" spans="1:4" x14ac:dyDescent="0.2">
      <c r="A2" s="35">
        <v>20020</v>
      </c>
      <c r="B2" s="36" t="s">
        <v>144</v>
      </c>
      <c r="C2" s="36" t="s">
        <v>588</v>
      </c>
      <c r="D2" s="36" t="s">
        <v>589</v>
      </c>
    </row>
    <row r="3" spans="1:4" x14ac:dyDescent="0.2">
      <c r="A3" s="35">
        <v>33860</v>
      </c>
      <c r="B3" s="36" t="s">
        <v>149</v>
      </c>
      <c r="C3" s="36" t="s">
        <v>588</v>
      </c>
      <c r="D3" s="36" t="s">
        <v>590</v>
      </c>
    </row>
    <row r="4" spans="1:4" x14ac:dyDescent="0.2">
      <c r="A4" s="35">
        <v>46220</v>
      </c>
      <c r="B4" s="36" t="s">
        <v>150</v>
      </c>
      <c r="C4" s="36" t="s">
        <v>588</v>
      </c>
      <c r="D4" s="36" t="s">
        <v>591</v>
      </c>
    </row>
    <row r="5" spans="1:4" x14ac:dyDescent="0.2">
      <c r="A5" s="35">
        <v>26300</v>
      </c>
      <c r="B5" s="36" t="s">
        <v>164</v>
      </c>
      <c r="C5" s="36" t="s">
        <v>592</v>
      </c>
      <c r="D5" s="36" t="s">
        <v>593</v>
      </c>
    </row>
    <row r="6" spans="1:4" x14ac:dyDescent="0.2">
      <c r="A6" s="35">
        <v>33700</v>
      </c>
      <c r="B6" s="36" t="s">
        <v>176</v>
      </c>
      <c r="C6" s="36" t="s">
        <v>594</v>
      </c>
      <c r="D6" s="36" t="s">
        <v>595</v>
      </c>
    </row>
    <row r="7" spans="1:4" x14ac:dyDescent="0.2">
      <c r="A7" s="35">
        <v>31080</v>
      </c>
      <c r="B7" s="36" t="s">
        <v>596</v>
      </c>
      <c r="C7" s="36" t="s">
        <v>594</v>
      </c>
      <c r="D7" s="36" t="s">
        <v>597</v>
      </c>
    </row>
    <row r="8" spans="1:4" x14ac:dyDescent="0.2">
      <c r="A8" s="35">
        <v>41860</v>
      </c>
      <c r="B8" s="36" t="s">
        <v>181</v>
      </c>
      <c r="C8" s="36" t="s">
        <v>594</v>
      </c>
      <c r="D8" s="36" t="s">
        <v>598</v>
      </c>
    </row>
    <row r="9" spans="1:4" x14ac:dyDescent="0.2">
      <c r="A9" s="35">
        <v>14500</v>
      </c>
      <c r="B9" s="36" t="s">
        <v>192</v>
      </c>
      <c r="C9" s="36" t="s">
        <v>599</v>
      </c>
      <c r="D9" s="36" t="s">
        <v>600</v>
      </c>
    </row>
    <row r="10" spans="1:4" x14ac:dyDescent="0.2">
      <c r="A10" s="35">
        <v>19740</v>
      </c>
      <c r="B10" s="36" t="s">
        <v>601</v>
      </c>
      <c r="C10" s="36" t="s">
        <v>599</v>
      </c>
      <c r="D10" s="36" t="s">
        <v>602</v>
      </c>
    </row>
    <row r="11" spans="1:4" x14ac:dyDescent="0.2">
      <c r="A11" s="35">
        <v>35300</v>
      </c>
      <c r="B11" s="36" t="s">
        <v>603</v>
      </c>
      <c r="C11" s="36" t="s">
        <v>604</v>
      </c>
      <c r="D11" s="36" t="s">
        <v>605</v>
      </c>
    </row>
    <row r="12" spans="1:4" x14ac:dyDescent="0.2">
      <c r="A12" s="35">
        <v>35980</v>
      </c>
      <c r="B12" s="36" t="s">
        <v>606</v>
      </c>
      <c r="C12" s="36" t="s">
        <v>604</v>
      </c>
      <c r="D12" s="36" t="s">
        <v>607</v>
      </c>
    </row>
    <row r="13" spans="1:4" x14ac:dyDescent="0.2">
      <c r="A13" s="35">
        <v>34940</v>
      </c>
      <c r="B13" s="36" t="s">
        <v>214</v>
      </c>
      <c r="C13" s="36" t="s">
        <v>608</v>
      </c>
      <c r="D13" s="36" t="s">
        <v>609</v>
      </c>
    </row>
    <row r="14" spans="1:4" x14ac:dyDescent="0.2">
      <c r="A14" s="35">
        <v>42680</v>
      </c>
      <c r="B14" s="36" t="s">
        <v>221</v>
      </c>
      <c r="C14" s="36" t="s">
        <v>608</v>
      </c>
      <c r="D14" s="36" t="s">
        <v>610</v>
      </c>
    </row>
    <row r="15" spans="1:4" x14ac:dyDescent="0.2">
      <c r="A15" s="35">
        <v>23540</v>
      </c>
      <c r="B15" s="36" t="s">
        <v>209</v>
      </c>
      <c r="C15" s="36" t="s">
        <v>608</v>
      </c>
      <c r="D15" s="36" t="s">
        <v>611</v>
      </c>
    </row>
    <row r="16" spans="1:4" x14ac:dyDescent="0.2">
      <c r="A16" s="35">
        <v>33100</v>
      </c>
      <c r="B16" s="36" t="s">
        <v>213</v>
      </c>
      <c r="C16" s="36" t="s">
        <v>608</v>
      </c>
      <c r="D16" s="36" t="s">
        <v>612</v>
      </c>
    </row>
    <row r="17" spans="1:4" x14ac:dyDescent="0.2">
      <c r="A17" s="35">
        <v>36740</v>
      </c>
      <c r="B17" s="36" t="s">
        <v>613</v>
      </c>
      <c r="C17" s="36" t="s">
        <v>608</v>
      </c>
      <c r="D17" s="36" t="s">
        <v>614</v>
      </c>
    </row>
    <row r="18" spans="1:4" x14ac:dyDescent="0.2">
      <c r="A18" s="35">
        <v>37860</v>
      </c>
      <c r="B18" s="36" t="s">
        <v>218</v>
      </c>
      <c r="C18" s="36" t="s">
        <v>608</v>
      </c>
      <c r="D18" s="36" t="s">
        <v>615</v>
      </c>
    </row>
    <row r="19" spans="1:4" x14ac:dyDescent="0.2">
      <c r="A19" s="35">
        <v>38940</v>
      </c>
      <c r="B19" s="36" t="s">
        <v>219</v>
      </c>
      <c r="C19" s="36" t="s">
        <v>608</v>
      </c>
      <c r="D19" s="36" t="s">
        <v>616</v>
      </c>
    </row>
    <row r="20" spans="1:4" x14ac:dyDescent="0.2">
      <c r="A20" s="35">
        <v>45300</v>
      </c>
      <c r="B20" s="36" t="s">
        <v>617</v>
      </c>
      <c r="C20" s="36" t="s">
        <v>608</v>
      </c>
      <c r="D20" s="36" t="s">
        <v>618</v>
      </c>
    </row>
    <row r="21" spans="1:4" x14ac:dyDescent="0.2">
      <c r="A21" s="35">
        <v>23580</v>
      </c>
      <c r="B21" s="36" t="s">
        <v>209</v>
      </c>
      <c r="C21" s="36" t="s">
        <v>619</v>
      </c>
      <c r="D21" s="36" t="s">
        <v>620</v>
      </c>
    </row>
    <row r="22" spans="1:4" x14ac:dyDescent="0.2">
      <c r="A22" s="35">
        <v>12020</v>
      </c>
      <c r="B22" s="36" t="s">
        <v>227</v>
      </c>
      <c r="C22" s="36" t="s">
        <v>619</v>
      </c>
      <c r="D22" s="36" t="s">
        <v>621</v>
      </c>
    </row>
    <row r="23" spans="1:4" x14ac:dyDescent="0.2">
      <c r="A23" s="35">
        <v>19500</v>
      </c>
      <c r="B23" s="36" t="s">
        <v>143</v>
      </c>
      <c r="C23" s="36" t="s">
        <v>622</v>
      </c>
      <c r="D23" s="36" t="s">
        <v>623</v>
      </c>
    </row>
    <row r="24" spans="1:4" x14ac:dyDescent="0.2">
      <c r="A24" s="35">
        <v>26900</v>
      </c>
      <c r="B24" s="36" t="s">
        <v>624</v>
      </c>
      <c r="C24" s="36" t="s">
        <v>625</v>
      </c>
      <c r="D24" s="36" t="s">
        <v>626</v>
      </c>
    </row>
    <row r="25" spans="1:4" x14ac:dyDescent="0.2">
      <c r="A25" s="35">
        <v>43780</v>
      </c>
      <c r="B25" s="36" t="s">
        <v>627</v>
      </c>
      <c r="C25" s="36" t="s">
        <v>628</v>
      </c>
      <c r="D25" s="36" t="s">
        <v>629</v>
      </c>
    </row>
    <row r="26" spans="1:4" x14ac:dyDescent="0.2">
      <c r="A26" s="35">
        <v>45820</v>
      </c>
      <c r="B26" s="36" t="s">
        <v>274</v>
      </c>
      <c r="C26" s="36" t="s">
        <v>630</v>
      </c>
      <c r="D26" s="36" t="s">
        <v>631</v>
      </c>
    </row>
    <row r="27" spans="1:4" x14ac:dyDescent="0.2">
      <c r="A27" s="35">
        <v>48620</v>
      </c>
      <c r="B27" s="36" t="s">
        <v>275</v>
      </c>
      <c r="C27" s="36" t="s">
        <v>630</v>
      </c>
      <c r="D27" s="36" t="s">
        <v>632</v>
      </c>
    </row>
    <row r="28" spans="1:4" x14ac:dyDescent="0.2">
      <c r="A28" s="35">
        <v>33740</v>
      </c>
      <c r="B28" s="36" t="s">
        <v>287</v>
      </c>
      <c r="C28" s="36" t="s">
        <v>633</v>
      </c>
      <c r="D28" s="36" t="s">
        <v>634</v>
      </c>
    </row>
    <row r="29" spans="1:4" x14ac:dyDescent="0.2">
      <c r="A29" s="35">
        <v>35380</v>
      </c>
      <c r="B29" s="36" t="s">
        <v>635</v>
      </c>
      <c r="C29" s="36" t="s">
        <v>633</v>
      </c>
      <c r="D29" s="36" t="s">
        <v>636</v>
      </c>
    </row>
    <row r="30" spans="1:4" x14ac:dyDescent="0.2">
      <c r="A30" s="35">
        <v>22420</v>
      </c>
      <c r="B30" s="36" t="s">
        <v>307</v>
      </c>
      <c r="C30" s="36" t="s">
        <v>637</v>
      </c>
      <c r="D30" s="36" t="s">
        <v>638</v>
      </c>
    </row>
    <row r="31" spans="1:4" x14ac:dyDescent="0.2">
      <c r="A31" s="35">
        <v>40980</v>
      </c>
      <c r="B31" s="36" t="s">
        <v>315</v>
      </c>
      <c r="C31" s="36" t="s">
        <v>637</v>
      </c>
      <c r="D31" s="36" t="s">
        <v>639</v>
      </c>
    </row>
    <row r="32" spans="1:4" x14ac:dyDescent="0.2">
      <c r="A32" s="35">
        <v>17860</v>
      </c>
      <c r="B32" s="36" t="s">
        <v>326</v>
      </c>
      <c r="C32" s="36" t="s">
        <v>640</v>
      </c>
      <c r="D32" s="36" t="s">
        <v>641</v>
      </c>
    </row>
    <row r="33" spans="1:4" x14ac:dyDescent="0.2">
      <c r="A33" s="35">
        <v>16020</v>
      </c>
      <c r="B33" s="36" t="s">
        <v>325</v>
      </c>
      <c r="C33" s="36" t="s">
        <v>642</v>
      </c>
      <c r="D33" s="36" t="s">
        <v>643</v>
      </c>
    </row>
    <row r="34" spans="1:4" x14ac:dyDescent="0.2">
      <c r="A34" s="35">
        <v>41180</v>
      </c>
      <c r="B34" s="36" t="s">
        <v>564</v>
      </c>
      <c r="C34" s="36" t="s">
        <v>642</v>
      </c>
      <c r="D34" s="36" t="s">
        <v>644</v>
      </c>
    </row>
    <row r="35" spans="1:4" x14ac:dyDescent="0.2">
      <c r="A35" s="35">
        <v>28140</v>
      </c>
      <c r="B35" s="36" t="s">
        <v>329</v>
      </c>
      <c r="C35" s="36" t="s">
        <v>645</v>
      </c>
      <c r="D35" s="36" t="s">
        <v>646</v>
      </c>
    </row>
    <row r="36" spans="1:4" x14ac:dyDescent="0.2">
      <c r="A36" s="35">
        <v>24780</v>
      </c>
      <c r="B36" s="36" t="s">
        <v>373</v>
      </c>
      <c r="C36" s="36" t="s">
        <v>647</v>
      </c>
      <c r="D36" s="36" t="s">
        <v>648</v>
      </c>
    </row>
    <row r="37" spans="1:4" x14ac:dyDescent="0.2">
      <c r="A37" s="35">
        <v>11700</v>
      </c>
      <c r="B37" s="36" t="s">
        <v>367</v>
      </c>
      <c r="C37" s="36" t="s">
        <v>647</v>
      </c>
      <c r="D37" s="36" t="s">
        <v>649</v>
      </c>
    </row>
    <row r="38" spans="1:4" x14ac:dyDescent="0.2">
      <c r="A38" s="35">
        <v>20500</v>
      </c>
      <c r="B38" s="36" t="s">
        <v>369</v>
      </c>
      <c r="C38" s="36" t="s">
        <v>647</v>
      </c>
      <c r="D38" s="36" t="s">
        <v>650</v>
      </c>
    </row>
    <row r="39" spans="1:4" x14ac:dyDescent="0.2">
      <c r="A39" s="35">
        <v>16740</v>
      </c>
      <c r="B39" s="36" t="s">
        <v>651</v>
      </c>
      <c r="C39" s="36" t="s">
        <v>652</v>
      </c>
      <c r="D39" s="36" t="s">
        <v>653</v>
      </c>
    </row>
    <row r="40" spans="1:4" x14ac:dyDescent="0.2">
      <c r="A40" s="35">
        <v>13900</v>
      </c>
      <c r="B40" s="36" t="s">
        <v>381</v>
      </c>
      <c r="C40" s="36" t="s">
        <v>654</v>
      </c>
      <c r="D40" s="36" t="s">
        <v>655</v>
      </c>
    </row>
    <row r="41" spans="1:4" x14ac:dyDescent="0.2">
      <c r="A41" s="35">
        <v>30700</v>
      </c>
      <c r="B41" s="36" t="s">
        <v>337</v>
      </c>
      <c r="C41" s="36" t="s">
        <v>656</v>
      </c>
      <c r="D41" s="36" t="s">
        <v>657</v>
      </c>
    </row>
    <row r="42" spans="1:4" x14ac:dyDescent="0.2">
      <c r="A42" s="35">
        <v>10740</v>
      </c>
      <c r="B42" s="36" t="s">
        <v>352</v>
      </c>
      <c r="C42" s="36" t="s">
        <v>658</v>
      </c>
      <c r="D42" s="36" t="s">
        <v>659</v>
      </c>
    </row>
    <row r="43" spans="1:4" x14ac:dyDescent="0.2">
      <c r="A43" s="35">
        <v>16180</v>
      </c>
      <c r="B43" s="36" t="s">
        <v>339</v>
      </c>
      <c r="C43" s="36" t="s">
        <v>660</v>
      </c>
      <c r="D43" s="36" t="s">
        <v>339</v>
      </c>
    </row>
    <row r="44" spans="1:4" x14ac:dyDescent="0.2">
      <c r="A44" s="35">
        <v>15380</v>
      </c>
      <c r="B44" s="36" t="s">
        <v>661</v>
      </c>
      <c r="C44" s="36" t="s">
        <v>662</v>
      </c>
      <c r="D44" s="36" t="s">
        <v>663</v>
      </c>
    </row>
    <row r="45" spans="1:4" x14ac:dyDescent="0.2">
      <c r="A45" s="35">
        <v>35620</v>
      </c>
      <c r="B45" s="36" t="s">
        <v>664</v>
      </c>
      <c r="C45" s="36" t="s">
        <v>665</v>
      </c>
      <c r="D45" s="36" t="s">
        <v>666</v>
      </c>
    </row>
    <row r="46" spans="1:4" x14ac:dyDescent="0.2">
      <c r="A46" s="35">
        <v>10420</v>
      </c>
      <c r="B46" s="36" t="s">
        <v>385</v>
      </c>
      <c r="C46" s="36" t="s">
        <v>667</v>
      </c>
      <c r="D46" s="36" t="s">
        <v>668</v>
      </c>
    </row>
    <row r="47" spans="1:4" x14ac:dyDescent="0.2">
      <c r="A47" s="35">
        <v>45780</v>
      </c>
      <c r="B47" s="36" t="s">
        <v>391</v>
      </c>
      <c r="C47" s="36" t="s">
        <v>667</v>
      </c>
      <c r="D47" s="36" t="s">
        <v>669</v>
      </c>
    </row>
    <row r="48" spans="1:4" x14ac:dyDescent="0.2">
      <c r="A48" s="35">
        <v>17140</v>
      </c>
      <c r="B48" s="36" t="s">
        <v>387</v>
      </c>
      <c r="C48" s="36" t="s">
        <v>670</v>
      </c>
      <c r="D48" s="36" t="s">
        <v>671</v>
      </c>
    </row>
    <row r="49" spans="1:4" x14ac:dyDescent="0.2">
      <c r="A49" s="35">
        <v>36420</v>
      </c>
      <c r="B49" s="36" t="s">
        <v>396</v>
      </c>
      <c r="C49" s="36" t="s">
        <v>672</v>
      </c>
      <c r="D49" s="36" t="s">
        <v>673</v>
      </c>
    </row>
    <row r="50" spans="1:4" x14ac:dyDescent="0.2">
      <c r="A50" s="35">
        <v>38900</v>
      </c>
      <c r="B50" s="36" t="s">
        <v>405</v>
      </c>
      <c r="C50" s="36" t="s">
        <v>674</v>
      </c>
      <c r="D50" s="36" t="s">
        <v>675</v>
      </c>
    </row>
    <row r="51" spans="1:4" x14ac:dyDescent="0.2">
      <c r="A51" s="35">
        <v>39740</v>
      </c>
      <c r="B51" s="36" t="s">
        <v>419</v>
      </c>
      <c r="C51" s="36" t="s">
        <v>676</v>
      </c>
      <c r="D51" s="36" t="s">
        <v>677</v>
      </c>
    </row>
    <row r="52" spans="1:4" x14ac:dyDescent="0.2">
      <c r="A52" s="35">
        <v>25420</v>
      </c>
      <c r="B52" s="36" t="s">
        <v>414</v>
      </c>
      <c r="C52" s="36" t="s">
        <v>676</v>
      </c>
      <c r="D52" s="36" t="s">
        <v>678</v>
      </c>
    </row>
    <row r="53" spans="1:4" x14ac:dyDescent="0.2">
      <c r="A53" s="35">
        <v>38300</v>
      </c>
      <c r="B53" s="36" t="s">
        <v>418</v>
      </c>
      <c r="C53" s="36" t="s">
        <v>676</v>
      </c>
      <c r="D53" s="36" t="s">
        <v>679</v>
      </c>
    </row>
    <row r="54" spans="1:4" x14ac:dyDescent="0.2">
      <c r="A54" s="35">
        <v>22500</v>
      </c>
      <c r="B54" s="36" t="s">
        <v>427</v>
      </c>
      <c r="C54" s="36" t="s">
        <v>680</v>
      </c>
      <c r="D54" s="36" t="s">
        <v>681</v>
      </c>
    </row>
    <row r="55" spans="1:4" x14ac:dyDescent="0.2">
      <c r="A55" s="35">
        <v>34980</v>
      </c>
      <c r="B55" s="36" t="s">
        <v>682</v>
      </c>
      <c r="C55" s="36" t="s">
        <v>683</v>
      </c>
      <c r="D55" s="36" t="s">
        <v>684</v>
      </c>
    </row>
    <row r="56" spans="1:4" x14ac:dyDescent="0.2">
      <c r="A56" s="35">
        <v>32820</v>
      </c>
      <c r="B56" s="36" t="s">
        <v>443</v>
      </c>
      <c r="C56" s="36" t="s">
        <v>685</v>
      </c>
      <c r="D56" s="36" t="s">
        <v>686</v>
      </c>
    </row>
    <row r="57" spans="1:4" x14ac:dyDescent="0.2">
      <c r="A57" s="35">
        <v>46340</v>
      </c>
      <c r="B57" s="36" t="s">
        <v>465</v>
      </c>
      <c r="C57" s="36" t="s">
        <v>687</v>
      </c>
      <c r="D57" s="36" t="s">
        <v>688</v>
      </c>
    </row>
    <row r="58" spans="1:4" x14ac:dyDescent="0.2">
      <c r="A58" s="35">
        <v>12420</v>
      </c>
      <c r="B58" s="36" t="s">
        <v>689</v>
      </c>
      <c r="C58" s="36" t="s">
        <v>687</v>
      </c>
      <c r="D58" s="36" t="s">
        <v>690</v>
      </c>
    </row>
    <row r="59" spans="1:4" x14ac:dyDescent="0.2">
      <c r="A59" s="35">
        <v>13140</v>
      </c>
      <c r="B59" s="36" t="s">
        <v>449</v>
      </c>
      <c r="C59" s="36" t="s">
        <v>687</v>
      </c>
      <c r="D59" s="36" t="s">
        <v>691</v>
      </c>
    </row>
    <row r="60" spans="1:4" x14ac:dyDescent="0.2">
      <c r="A60" s="35">
        <v>18580</v>
      </c>
      <c r="B60" s="36" t="s">
        <v>452</v>
      </c>
      <c r="C60" s="36" t="s">
        <v>687</v>
      </c>
      <c r="D60" s="36" t="s">
        <v>692</v>
      </c>
    </row>
    <row r="61" spans="1:4" x14ac:dyDescent="0.2">
      <c r="A61" s="35">
        <v>28660</v>
      </c>
      <c r="B61" s="36" t="s">
        <v>455</v>
      </c>
      <c r="C61" s="36" t="s">
        <v>687</v>
      </c>
      <c r="D61" s="36" t="s">
        <v>693</v>
      </c>
    </row>
    <row r="62" spans="1:4" x14ac:dyDescent="0.2">
      <c r="A62" s="35">
        <v>31180</v>
      </c>
      <c r="B62" s="36" t="s">
        <v>458</v>
      </c>
      <c r="C62" s="36" t="s">
        <v>687</v>
      </c>
      <c r="D62" s="36" t="s">
        <v>694</v>
      </c>
    </row>
    <row r="63" spans="1:4" x14ac:dyDescent="0.2">
      <c r="A63" s="35">
        <v>36260</v>
      </c>
      <c r="B63" s="36" t="s">
        <v>472</v>
      </c>
      <c r="C63" s="36" t="s">
        <v>695</v>
      </c>
      <c r="D63" s="36" t="s">
        <v>696</v>
      </c>
    </row>
    <row r="64" spans="1:4" x14ac:dyDescent="0.2">
      <c r="A64" s="35">
        <v>39340</v>
      </c>
      <c r="B64" s="36" t="s">
        <v>473</v>
      </c>
      <c r="C64" s="36" t="s">
        <v>695</v>
      </c>
      <c r="D64" s="36" t="s">
        <v>697</v>
      </c>
    </row>
    <row r="65" spans="1:4" x14ac:dyDescent="0.2">
      <c r="A65" s="35">
        <v>44420</v>
      </c>
      <c r="B65" s="36" t="s">
        <v>484</v>
      </c>
      <c r="C65" s="36" t="s">
        <v>698</v>
      </c>
      <c r="D65" s="36" t="s">
        <v>699</v>
      </c>
    </row>
    <row r="66" spans="1:4" x14ac:dyDescent="0.2">
      <c r="A66" s="35">
        <v>42660</v>
      </c>
      <c r="B66" s="36" t="s">
        <v>492</v>
      </c>
      <c r="C66" s="36" t="s">
        <v>700</v>
      </c>
      <c r="D66" s="36" t="s">
        <v>701</v>
      </c>
    </row>
    <row r="67" spans="1:4" x14ac:dyDescent="0.2">
      <c r="A67" s="35">
        <v>31540</v>
      </c>
      <c r="B67" s="36" t="s">
        <v>511</v>
      </c>
      <c r="C67" s="36" t="s">
        <v>702</v>
      </c>
      <c r="D67" s="36" t="s">
        <v>703</v>
      </c>
    </row>
    <row r="68" spans="1:4" x14ac:dyDescent="0.2">
      <c r="A68" s="35">
        <v>33340</v>
      </c>
      <c r="B68" s="36" t="s">
        <v>704</v>
      </c>
      <c r="C68" s="36" t="s">
        <v>702</v>
      </c>
      <c r="D68" s="36" t="s">
        <v>705</v>
      </c>
    </row>
  </sheetData>
  <autoFilter ref="A1:D1" xr:uid="{00000000-0009-0000-0000-000005000000}">
    <sortState ref="A2:D68">
      <sortCondition ref="C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Combined</vt:lpstr>
      <vt:lpstr>PCI</vt:lpstr>
      <vt:lpstr>Knee</vt:lpstr>
      <vt:lpstr>Hip</vt:lpstr>
      <vt:lpstr>Hip and Knee</vt:lpstr>
      <vt:lpstr>Employment by MSA</vt:lpstr>
      <vt:lpstr>Comprehensive Care for Joint R</vt:lpstr>
      <vt:lpstr>Combined!Extract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Brent Nicholson</dc:creator>
  <cp:lastModifiedBy>Lauren Beresford</cp:lastModifiedBy>
  <dcterms:created xsi:type="dcterms:W3CDTF">2015-09-15T01:16:08Z</dcterms:created>
  <dcterms:modified xsi:type="dcterms:W3CDTF">2018-08-18T00:50:17Z</dcterms:modified>
</cp:coreProperties>
</file>