
<file path=[Content_Types].xml><?xml version="1.0" encoding="utf-8"?>
<Types xmlns="http://schemas.openxmlformats.org/package/2006/content-types">
  <Override PartName="/xl/worksheets/sheet1.xml" ContentType="application/vnd.openxmlformats-officedocument.spreadsheetml.worksheet+xml"/>
  <Override PartName="/xl/worksheets/sheet2.xml" ContentType="application/vnd.openxmlformats-officedocument.spreadsheetml.worksheet+xml"/>
  <Override PartName="/xl/comments2.xml" ContentType="application/vnd.openxmlformats-officedocument.spreadsheetml.comments+xml"/>
  <Override PartName="/docProps/app.xml" ContentType="application/vnd.openxmlformats-officedocument.extended-properties+xml"/>
  <Override PartName="/xl/drawings/drawing3.xml" ContentType="application/vnd.openxmlformats-officedocument.drawing+xml"/>
  <Override PartName="/xl/drawings/drawing5.xml" ContentType="application/vnd.openxmlformats-officedocument.drawing+xml"/>
  <Default Extension="vml" ContentType="application/vnd.openxmlformats-officedocument.vmlDrawing"/>
  <Override PartName="/xl/worksheets/sheet5.xml" ContentType="application/vnd.openxmlformats-officedocument.spreadsheetml.worksheet+xml"/>
  <Override PartName="/xl/drawings/drawing2.xml" ContentType="application/vnd.openxmlformats-officedocument.drawing+xml"/>
  <Default Extension="png" ContentType="image/png"/>
  <Override PartName="/xl/calcChain.xml" ContentType="application/vnd.openxmlformats-officedocument.spreadsheetml.calcChain+xml"/>
  <Override PartName="/xl/workbook.xml" ContentType="application/vnd.openxmlformats-officedocument.spreadsheetml.sheet.main+xml"/>
  <Override PartName="/docProps/core.xml" ContentType="application/vnd.openxmlformats-package.core-properties+xml"/>
  <Default Extension="xml" ContentType="application/xml"/>
  <Default Extension="wmf" ContentType="image/x-wmf"/>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xl/charts/chart1.xml" ContentType="application/vnd.openxmlformats-officedocument.drawingml.chart+xml"/>
  <Override PartName="/xl/sharedStrings.xml" ContentType="application/vnd.openxmlformats-officedocument.spreadsheetml.sharedStrings+xml"/>
  <Override PartName="/xl/drawings/drawing4.xml" ContentType="application/vnd.openxmlformats-officedocument.drawing+xml"/>
  <Default Extension="rels" ContentType="application/vnd.openxmlformats-package.relationships+xml"/>
  <Override PartName="/xl/worksheets/sheet6.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Override PartName="/xl/styles.xml" ContentType="application/vnd.openxmlformats-officedocument.spreadsheetml.styl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autoCompressPictures="0"/>
  <bookViews>
    <workbookView xWindow="480" yWindow="40" windowWidth="24220" windowHeight="15040" tabRatio="752" activeTab="1"/>
  </bookViews>
  <sheets>
    <sheet name="Copyright" sheetId="6" r:id="rId1"/>
    <sheet name="Introduction" sheetId="1" r:id="rId2"/>
    <sheet name="Sample Problem" sheetId="5" r:id="rId3"/>
    <sheet name="Prebuilt Excel Model" sheetId="2" r:id="rId4"/>
    <sheet name="Table and Graph" sheetId="3" r:id="rId5"/>
    <sheet name="Toolkit Help" sheetId="4" r:id="rId6"/>
  </sheets>
  <calcPr calcId="125725"/>
  <extLst>
    <ext xmlns:mx="http://schemas.microsoft.com/office/mac/excel/2008/main" uri="http://schemas.microsoft.com/office/mac/excel/2008/main">
      <mx:ArchID Flags="2"/>
    </ext>
  </extLst>
</workbook>
</file>

<file path=xl/calcChain.xml><?xml version="1.0" encoding="utf-8"?>
<calcChain xmlns="http://schemas.openxmlformats.org/spreadsheetml/2006/main">
  <c r="K35" i="2"/>
  <c r="K37"/>
  <c r="K43"/>
  <c r="K47"/>
  <c r="K41"/>
  <c r="K45"/>
  <c r="K39"/>
  <c r="H32" i="3"/>
  <c r="H31"/>
  <c r="H30"/>
  <c r="H29"/>
  <c r="H28"/>
  <c r="H27"/>
  <c r="H26"/>
  <c r="H25"/>
  <c r="H24"/>
  <c r="H23"/>
  <c r="H22"/>
  <c r="D27"/>
  <c r="D32"/>
  <c r="D31"/>
  <c r="D30"/>
  <c r="D29"/>
  <c r="D28"/>
  <c r="J27"/>
  <c r="L27"/>
  <c r="F27"/>
  <c r="D26"/>
  <c r="D25"/>
  <c r="D24"/>
  <c r="D23"/>
  <c r="D22"/>
  <c r="J24"/>
  <c r="F24"/>
  <c r="L24"/>
  <c r="J26"/>
  <c r="F26"/>
  <c r="L26"/>
  <c r="F28"/>
  <c r="J28"/>
  <c r="L28"/>
  <c r="F30"/>
  <c r="J30"/>
  <c r="L30"/>
  <c r="F32"/>
  <c r="J32"/>
  <c r="L32"/>
  <c r="J22"/>
  <c r="F22"/>
  <c r="L22"/>
  <c r="J23"/>
  <c r="L23"/>
  <c r="F23"/>
  <c r="J25"/>
  <c r="L25"/>
  <c r="F25"/>
  <c r="N25"/>
  <c r="L29"/>
  <c r="J29"/>
  <c r="F29"/>
  <c r="N29"/>
  <c r="L31"/>
  <c r="J31"/>
  <c r="F31"/>
  <c r="N31"/>
  <c r="N27"/>
  <c r="N24"/>
  <c r="N23"/>
  <c r="N22"/>
  <c r="N32"/>
  <c r="N28"/>
  <c r="N26"/>
  <c r="N30"/>
</calcChain>
</file>

<file path=xl/comments1.xml><?xml version="1.0" encoding="utf-8"?>
<comments xmlns="http://schemas.openxmlformats.org/spreadsheetml/2006/main">
  <authors>
    <author>SimmonsLAdm</author>
  </authors>
  <commentList>
    <comment ref="K16" authorId="0">
      <text>
        <r>
          <rPr>
            <sz val="8"/>
            <color indexed="81"/>
            <rFont val="Tahoma"/>
            <family val="2"/>
          </rPr>
          <t xml:space="preserve">Enter the price the firm receives for each unit sold.  This is the revenue per unit realized by the firm.
</t>
        </r>
      </text>
    </comment>
    <comment ref="K18" authorId="0">
      <text>
        <r>
          <rPr>
            <sz val="8"/>
            <color indexed="81"/>
            <rFont val="Tahoma"/>
            <family val="2"/>
          </rPr>
          <t xml:space="preserve">Enter the total variable costs per unit incurred by the firm.  If variable costs are not known, use COGS per unit.
</t>
        </r>
      </text>
    </comment>
    <comment ref="K20" authorId="0">
      <text>
        <r>
          <rPr>
            <sz val="8"/>
            <color indexed="81"/>
            <rFont val="Tahoma"/>
            <family val="2"/>
          </rPr>
          <t xml:space="preserve">Enter the fixed costs associated with the investment for which you are trying to calculate the breakeven point.
</t>
        </r>
      </text>
    </comment>
    <comment ref="K22" authorId="0">
      <text>
        <r>
          <rPr>
            <sz val="8"/>
            <color indexed="81"/>
            <rFont val="Tahoma"/>
            <family val="2"/>
          </rPr>
          <t>Based on historical sales or an estimate of future sales, enter how many units of product you expect to sell per month.</t>
        </r>
      </text>
    </comment>
    <comment ref="K35" authorId="0">
      <text>
        <r>
          <rPr>
            <sz val="8"/>
            <color indexed="81"/>
            <rFont val="Tahoma"/>
            <family val="2"/>
          </rPr>
          <t>This is the difference between the price per unit received and the variable costs per unit expended.</t>
        </r>
      </text>
    </comment>
    <comment ref="K37" authorId="0">
      <text>
        <r>
          <rPr>
            <sz val="8"/>
            <color indexed="81"/>
            <rFont val="Tahoma"/>
            <family val="2"/>
          </rPr>
          <t>This is the quantity you need to sell to pay for the investment.  Calculated by the BEQ formula:  Divide fixed costs by the contribution margin per unit.</t>
        </r>
      </text>
    </comment>
    <comment ref="K39" authorId="0">
      <text>
        <r>
          <rPr>
            <sz val="8"/>
            <color indexed="81"/>
            <rFont val="Tahoma"/>
            <family val="2"/>
          </rPr>
          <t>The amount of revenue the firm realizes at the breakeven quantity.  Calculated by multiplying BEQ by price per unit.</t>
        </r>
      </text>
    </comment>
    <comment ref="K41" authorId="0">
      <text>
        <r>
          <rPr>
            <sz val="8"/>
            <color indexed="81"/>
            <rFont val="Tahoma"/>
            <family val="2"/>
          </rPr>
          <t xml:space="preserve">The total variable costs the firm incurs at the breakeven quantity.  Calculated by multiplying BEQ by variable cost per unit.
</t>
        </r>
      </text>
    </comment>
    <comment ref="K43" authorId="0">
      <text>
        <r>
          <rPr>
            <sz val="8"/>
            <color indexed="81"/>
            <rFont val="Tahoma"/>
            <family val="2"/>
          </rPr>
          <t>The total fixed costs the firm incurs at the breakeven quantity.  Fixed costs do not change as quantity changes; therefore they are constant in the model.</t>
        </r>
      </text>
    </comment>
    <comment ref="K45" authorId="0">
      <text>
        <r>
          <rPr>
            <sz val="8"/>
            <color indexed="81"/>
            <rFont val="Tahoma"/>
            <family val="2"/>
          </rPr>
          <t>The total costs the firm incurs at the breakeven quantity.  Calculated by adding total fixed costs to total variable costs.  Notice that at the breakeven quantity, total costs is equal to total revenue.  That is the definition of breakeven!</t>
        </r>
      </text>
    </comment>
    <comment ref="K47" authorId="0">
      <text>
        <r>
          <rPr>
            <sz val="8"/>
            <color indexed="81"/>
            <rFont val="Tahoma"/>
            <family val="2"/>
          </rPr>
          <t>This represents the number of months it will take the firm to sell the breakeven quantity, based on your estimate for expected unit sales per month.  This is also called the payback period.</t>
        </r>
      </text>
    </comment>
  </commentList>
</comments>
</file>

<file path=xl/comments2.xml><?xml version="1.0" encoding="utf-8"?>
<comments xmlns="http://schemas.openxmlformats.org/spreadsheetml/2006/main">
  <authors>
    <author>SimmonsLAdm</author>
  </authors>
  <commentList>
    <comment ref="F103" authorId="0">
      <text>
        <r>
          <rPr>
            <sz val="8"/>
            <color indexed="81"/>
            <rFont val="Tahoma"/>
            <family val="2"/>
          </rPr>
          <t>This is a red celltip marker.  This box will contain information to guide you through how to use the toolkit models.</t>
        </r>
      </text>
    </comment>
  </commentList>
</comments>
</file>

<file path=xl/sharedStrings.xml><?xml version="1.0" encoding="utf-8"?>
<sst xmlns="http://schemas.openxmlformats.org/spreadsheetml/2006/main" count="247" uniqueCount="209">
  <si>
    <t xml:space="preserve">This toolkit is designed to accompany the Harvard Business School note, No. 9-510-080, entitled "Marketing Analysis Toolkit:   </t>
  </si>
  <si>
    <t>Harvard Business School Case 510-080</t>
  </si>
  <si>
    <t>Courseware 9-510-713</t>
  </si>
  <si>
    <t>Marketing Analysis Toolkit: Breakeven Analysis</t>
  </si>
  <si>
    <t>This courseware  was prepared by Professor Thomas Steenburgh and Professor Jill Avery, Simmons School of Management, solely as the basis for class discussion.  Cases are not intended to serve as endorsements, sources of primary data, or illustrations of effective or ineffective management.  Copyright © 2010 President and Fellows of Harvard College.  This publication may not be digitized, photocopied, or otherwise reproduced, posted, or transmitted, without the permission of Harvard Business School.</t>
  </si>
  <si>
    <r>
      <t>Output Section</t>
    </r>
    <r>
      <rPr>
        <sz val="10"/>
        <rFont val="Arial"/>
      </rPr>
      <t xml:space="preserve"> automatically calculate key components of the quantitative analysis.  For example, some</t>
    </r>
  </si>
  <si>
    <t>of the output sections calculate Total Revenue, Total Costs, and Total Profits.  Each of the models' Output</t>
  </si>
  <si>
    <t xml:space="preserve">Sections calculates the final answer; for example, the Breakeven Analysis toolkit's model calculates the </t>
  </si>
  <si>
    <t>breakeven quantity, the Customer Lifetime Value Analysis toolkits' model calculates the CLV of a customer.</t>
  </si>
  <si>
    <t>It is important that you do not enter values into the Output Section of the model, as this may overwrite</t>
  </si>
  <si>
    <t xml:space="preserve">always avoid changing anything in a yellow cell.  </t>
  </si>
  <si>
    <r>
      <t xml:space="preserve">Some of the toolkits contain </t>
    </r>
    <r>
      <rPr>
        <b/>
        <sz val="10"/>
        <rFont val="Arial"/>
        <family val="2"/>
      </rPr>
      <t>Graphs and Tables</t>
    </r>
    <r>
      <rPr>
        <sz val="10"/>
        <rFont val="Arial"/>
      </rPr>
      <t xml:space="preserve"> which help illuminate the analytical concept and help you visualize</t>
    </r>
  </si>
  <si>
    <t xml:space="preserve">Professor Thomas Steenburgh and Professor Jill Avery (Simmons School of Management) developed this toolkit.  HBS Toolkits  </t>
  </si>
  <si>
    <t>are developed solely as the basis for class discussion and are not intended to serve as endorsements, sources of primary data,</t>
  </si>
  <si>
    <t xml:space="preserve">or illustrations of effective or ineffective management. </t>
  </si>
  <si>
    <t>Copyright © 2010 President and Fellows of Harvard College.  To order copies or request permission to reproduce materials, call</t>
  </si>
  <si>
    <t>1-800-545-7685, write Harvard Business School Publishing, Boston, MA 02163, or go to http://www.hbsp.harvard.edu.  No part</t>
  </si>
  <si>
    <t>of this publication may be reproduced, stored in a retrieval system, used in a spreadsheet, or transmitted in any form or by any</t>
  </si>
  <si>
    <t>means --electronic, mechanical, photocopying, recording or otherwise -- without the permission of Harvard Business School.</t>
  </si>
  <si>
    <t>marketing decision making.  There are five toolkits, each focusing on a particular type of quantitative analysis:</t>
  </si>
  <si>
    <t>Situation Analysis</t>
  </si>
  <si>
    <t xml:space="preserve">You can download the toolkits directly into Excel.  </t>
  </si>
  <si>
    <t xml:space="preserve">Breakeven Analysis".  </t>
  </si>
  <si>
    <t>Total Revenue at breakeven quantity*</t>
  </si>
  <si>
    <t>Total Costs at breakeven quantity*</t>
  </si>
  <si>
    <t xml:space="preserve">*Remember, that at the breakeven quantity Total Revenue = Total Costs, so the firm's profit is zero.  </t>
  </si>
  <si>
    <r>
      <t xml:space="preserve">In the </t>
    </r>
    <r>
      <rPr>
        <b/>
        <sz val="10"/>
        <rFont val="Arial"/>
        <family val="2"/>
      </rPr>
      <t>Input Section</t>
    </r>
    <r>
      <rPr>
        <sz val="10"/>
        <rFont val="Arial"/>
      </rPr>
      <t>, you will need to input various pieces of data to be analyzed.  Values must be</t>
    </r>
  </si>
  <si>
    <t>put into each of the cells in the Input Section in order for the model to run.  For example, you may</t>
  </si>
  <si>
    <t xml:space="preserve">formulas that run the analysis.  Cells containing prebuilt formulas     are colored yellow;   you should </t>
  </si>
  <si>
    <t>Note:  the values contained in the Excel model Input Section are random values.  You should change these values</t>
  </si>
  <si>
    <t xml:space="preserve">before using the tool to solve a problem.  </t>
  </si>
  <si>
    <t>your answers in context.  The Graphs and Tables automatically create themselves once data is inputted into the Input Section.</t>
  </si>
  <si>
    <t>You should avoid entering anything into the Graphs and Tables spreadsheet, as this may overwrite necessary formulas</t>
  </si>
  <si>
    <r>
      <t xml:space="preserve">The final spreadsheet in each toolkit is this </t>
    </r>
    <r>
      <rPr>
        <b/>
        <sz val="10"/>
        <rFont val="Arial"/>
        <family val="2"/>
      </rPr>
      <t>Toolkit Help</t>
    </r>
    <r>
      <rPr>
        <sz val="10"/>
        <rFont val="Arial"/>
      </rPr>
      <t xml:space="preserve"> page.  You may refer to this guide if you are having trouble</t>
    </r>
  </si>
  <si>
    <t>Each of the Prebuilt Excel Spreadsheet Models is built in Excel, so you need to be familiar and facile with Excel before</t>
  </si>
  <si>
    <t>beginning to use the toolkits.  The basic Excel operations that are needed to use the toolkits are as follows; if you</t>
  </si>
  <si>
    <t>are not familiar with these operations, you should use the Help tab in your Excel software to learn how to do them.</t>
  </si>
  <si>
    <t>Each toolkit contains multiple spreadsheets within it, as outlined above.  You can switch between the spreadsheets by</t>
  </si>
  <si>
    <t xml:space="preserve">clicking on the appropriate spreadsheet on the bottom left hand side of the screen.  </t>
  </si>
  <si>
    <t>In the Input Sections of the toolkits, you will be asked to enter values in various cells.  These inputs will be used</t>
  </si>
  <si>
    <t>The Excel spreadsheet models in the toolkits are prebuilt, which means you do not need to write Excel formulas</t>
  </si>
  <si>
    <t>yourself; however, you should familiarize yourself with the formulas that are in the cells in the Output Section</t>
  </si>
  <si>
    <t>so that you can create your own spreadsheet models and customize the analysis, as needed.</t>
  </si>
  <si>
    <t>per unit, 2.) variable costs per unit, and 3.) fixed costs associated with the investment.</t>
  </si>
  <si>
    <t>sells the product to consumers.  The correct number to use here is the price at which Larson sells to Best Buy.</t>
  </si>
  <si>
    <t>Pen and Pencil Solution</t>
  </si>
  <si>
    <t>Prebuilt Excel Model Solution</t>
  </si>
  <si>
    <t>Below is a picture of what the prebuilt model input and output sections should be for the solution.  The inputs are</t>
  </si>
  <si>
    <t>the price per unit ($199), the price at which Larson sells the Wii to Best Buy; the variable costs ($100), the fixed</t>
  </si>
  <si>
    <t>costs of the investment ($20 million) and the expected unit sales per month (250,000), which is the 2008 sales of</t>
  </si>
  <si>
    <t xml:space="preserve">3 million units divided by 12 months.  </t>
  </si>
  <si>
    <t xml:space="preserve">to pay back the investment.  </t>
  </si>
  <si>
    <t>How feasible is this?  We know that Larson sold 3 million units in 2008, so she would need to sell 3,202,020 units</t>
  </si>
  <si>
    <t>So, in order to breakeven on her advertising investment, Larson needs to sell an incremental 202,020 units of the Nintendo</t>
  </si>
  <si>
    <t xml:space="preserve">its distribution channel partners.  In this problem, Larson sells the product to Best Buy, her retailer partner, who then  </t>
  </si>
  <si>
    <t>the red celltip for an explanation.</t>
  </si>
  <si>
    <t>currently are just random numbers.  If you are confused about what to enter in each cell, run your mouse over</t>
  </si>
  <si>
    <t>Market Size and Market Share Analysis</t>
  </si>
  <si>
    <t>making, and shows in words, mathematical formulas, and concrete examples how to calculate the answer.  To begin, you</t>
  </si>
  <si>
    <t xml:space="preserve">should carefully review the Introduction so that you are familiar with the analysis, how it is calculated, and how and  </t>
  </si>
  <si>
    <r>
      <t xml:space="preserve">The second spreadsheet within each toolkit contains a </t>
    </r>
    <r>
      <rPr>
        <b/>
        <sz val="10"/>
        <rFont val="Arial"/>
        <family val="2"/>
      </rPr>
      <t>Sample Problem</t>
    </r>
    <r>
      <rPr>
        <sz val="10"/>
        <rFont val="Arial"/>
      </rPr>
      <t>, which guides you through the analytical</t>
    </r>
  </si>
  <si>
    <r>
      <t xml:space="preserve">Once you have grasped the analytical concept, you are ready to explore the </t>
    </r>
    <r>
      <rPr>
        <b/>
        <sz val="10"/>
        <rFont val="Arial"/>
        <family val="2"/>
      </rPr>
      <t>Prebuilt Excel Spreadsheet Models</t>
    </r>
    <r>
      <rPr>
        <sz val="10"/>
        <rFont val="Arial"/>
      </rPr>
      <t xml:space="preserve"> which</t>
    </r>
  </si>
  <si>
    <t>concept, shows you the solution using pen and paper methods, and then shows you how to populate the prebuilt</t>
  </si>
  <si>
    <t>Excel model to yield the solution.</t>
  </si>
  <si>
    <t>In the input section, enter the data contained in the sample problem.  Analyze the results that appear in the output section</t>
  </si>
  <si>
    <t>to see if they match the answer you calculated in the first step.  Look at the tables and graphs that are generated to visualize</t>
  </si>
  <si>
    <t>your results.</t>
  </si>
  <si>
    <t>now, sales were beginning to slow down.  To get sales moving again, Larson wanted to launch a $20 million advertising</t>
  </si>
  <si>
    <t>campaign targeted to senior citizens which would feature the new Wii Fit game.  Larson knew that her product was very</t>
  </si>
  <si>
    <t xml:space="preserve">profitable, with variable costs of $100, so it seemed like she could afford to spend money advertising the product.  She </t>
  </si>
  <si>
    <t>submitted her advertising plan to her boss Tess.  Tess liked the idea, but asked Larson how many incremental units of</t>
  </si>
  <si>
    <t>product she would have to sell to breakeven on the advertising investment, and whether this quantity was feasible, given</t>
  </si>
  <si>
    <t>current sales levels.  What is the breakeven point?  Can Larson feasibly sell this quantity if she runs her advertising</t>
  </si>
  <si>
    <t>campaign?  Why or why not?</t>
  </si>
  <si>
    <t>Solution</t>
  </si>
  <si>
    <t>Sample Problem</t>
  </si>
  <si>
    <t>The sample problem provides us with the price per unit, which is $199.  Remember that the price that is used in the</t>
  </si>
  <si>
    <t xml:space="preserve">formula is not necessarily the price at which a consumer purchases the product (i.e. the retail price).  For firms who do </t>
  </si>
  <si>
    <t xml:space="preserve">not sell directly to consumers, the price per unit received by the firm is the price at which the firm sells the product to </t>
  </si>
  <si>
    <t xml:space="preserve">The sample problem also provides us with the variable cost per unit, which is $100.  </t>
  </si>
  <si>
    <t>The sample problem also provides us with the fixed cost associated with the investment, which is $20 million.</t>
  </si>
  <si>
    <t>Using these three numbers, we can calculate the breakeven point using the mathematical formula:</t>
  </si>
  <si>
    <t>BEQ</t>
  </si>
  <si>
    <t>=</t>
  </si>
  <si>
    <t>$199 - $100</t>
  </si>
  <si>
    <t xml:space="preserve">Wii.  </t>
  </si>
  <si>
    <t>If we want to use the breakeven formula, we need to know (or make assumptions for) three pieces of data:  1.) price</t>
  </si>
  <si>
    <t xml:space="preserve">Total Revenue and Total Costs of the firm at various unit volumes.  </t>
  </si>
  <si>
    <t xml:space="preserve">      Fixed Costs</t>
  </si>
  <si>
    <t xml:space="preserve">    Variable Costs</t>
  </si>
  <si>
    <t>as a result, the profit is zero.  For all quantities below the breakeven quantity, total costs are greater than</t>
  </si>
  <si>
    <t>quantity, total costs are less than total revenue, generating a positive profit -- the firm is making money.</t>
  </si>
  <si>
    <t>total revenue, generating a negative profit -- the firm is losing money.  For all quantities above the breakeven</t>
  </si>
  <si>
    <r>
      <t xml:space="preserve">The </t>
    </r>
    <r>
      <rPr>
        <u/>
        <sz val="10"/>
        <rFont val="Arial"/>
        <family val="2"/>
      </rPr>
      <t>output section</t>
    </r>
    <r>
      <rPr>
        <sz val="10"/>
        <rFont val="Arial"/>
      </rPr>
      <t xml:space="preserve"> automatically calculates values for you -- do not enter anything into the yellow cells as </t>
    </r>
  </si>
  <si>
    <t xml:space="preserve">quantities of units sold.  The line in the Table that is marked in blue shows you the breakeven point, where Total Revenue </t>
  </si>
  <si>
    <t xml:space="preserve">and Total Costs are equal.  All of the lines of the table that are above the blue line show you quantities for which the </t>
  </si>
  <si>
    <t xml:space="preserve">company is not yet breaking even, where Total Revenue is less than Total Costs.  All of the lines that are below the </t>
  </si>
  <si>
    <t xml:space="preserve">investment, where Total Revenue is more than Total Costs.  </t>
  </si>
  <si>
    <t xml:space="preserve">blue line show you quantities for which the company is beyond breaking even and is making incremental profit from its </t>
  </si>
  <si>
    <t>the graph is the same one calculated by the prebuilt Excel model.</t>
  </si>
  <si>
    <t xml:space="preserve">fixed costs, variable costs, and total costs interact to product the breakeven point.  The breakeven point indicated on </t>
  </si>
  <si>
    <r>
      <t xml:space="preserve">The spreadsheet entitled </t>
    </r>
    <r>
      <rPr>
        <u/>
        <sz val="10"/>
        <rFont val="Arial"/>
        <family val="2"/>
      </rPr>
      <t>Table and Graph</t>
    </r>
    <r>
      <rPr>
        <sz val="10"/>
        <rFont val="Arial"/>
      </rPr>
      <t xml:space="preserve"> contains a data table and a graph which help illustrate what the breakeven point</t>
    </r>
  </si>
  <si>
    <r>
      <t xml:space="preserve">The </t>
    </r>
    <r>
      <rPr>
        <u/>
        <sz val="10"/>
        <rFont val="Arial"/>
        <family val="2"/>
      </rPr>
      <t>Table</t>
    </r>
    <r>
      <rPr>
        <sz val="10"/>
        <rFont val="Arial"/>
      </rPr>
      <t xml:space="preserve"> shows you the Total Revenue, Fixed Costs, Variable Costs and the Total Costs associated with various</t>
    </r>
  </si>
  <si>
    <r>
      <t xml:space="preserve">The </t>
    </r>
    <r>
      <rPr>
        <u/>
        <sz val="10"/>
        <rFont val="Arial"/>
        <family val="2"/>
      </rPr>
      <t>Graph</t>
    </r>
    <r>
      <rPr>
        <sz val="10"/>
        <rFont val="Arial"/>
      </rPr>
      <t xml:space="preserve"> shows you the data from the Table represented in a line graph, so that you can see how total revenue,</t>
    </r>
  </si>
  <si>
    <t>First, try completing the sample problem below using pencil and paper.  Use the mathematical formulas summarized in the</t>
  </si>
  <si>
    <t>Introduction to the toolkit to solve for the answer.  Then, try completing the sample probem using the Prebuilt Excel Model.</t>
  </si>
  <si>
    <t>that quantity, given existing sales levels?  How many months will it take to breakeven?  Can the firm wait</t>
  </si>
  <si>
    <t xml:space="preserve">that long to pay back its investment?  </t>
  </si>
  <si>
    <t>months, then you should recommend investment in the fixed cost program.</t>
  </si>
  <si>
    <t>If you find that the breakeven quantity is highly feasible and can be achieved in a reasonable number of</t>
  </si>
  <si>
    <t>If you find that the breakeven quantity is not feasible and can not be achieved in a reasonable number</t>
  </si>
  <si>
    <t>of months, then you should not recommend investment in the fixed cost program.  It is probably not</t>
  </si>
  <si>
    <t xml:space="preserve">going to pay back.  </t>
  </si>
  <si>
    <t>Visualizing Your Results</t>
  </si>
  <si>
    <t xml:space="preserve">Use the Table and Graph on the next spreadsheet to help you visualize your results.  </t>
  </si>
  <si>
    <t>associated with the marketing expenditure.  You are also asked to forecast expected unit sales per month.</t>
  </si>
  <si>
    <t xml:space="preserve">they contain formulas.  The output section calculates contribution margin per unit, the breakeven quantity, the </t>
  </si>
  <si>
    <t xml:space="preserve">months it will take to payback the fixed cost investment.  </t>
  </si>
  <si>
    <t>total revenue, total costs, and total contribution margin achieved at the breakeven quantity, and the number of</t>
  </si>
  <si>
    <t>Breakeven Table</t>
  </si>
  <si>
    <t>This table automatically populates based on the values you entered into the Excel model.  It shows you the</t>
  </si>
  <si>
    <t xml:space="preserve"> Unit Volume Sold</t>
  </si>
  <si>
    <t xml:space="preserve">   Total Revenue</t>
  </si>
  <si>
    <t xml:space="preserve">       Total Costs</t>
  </si>
  <si>
    <t xml:space="preserve">          Profit</t>
  </si>
  <si>
    <t>Breakeven Graph</t>
  </si>
  <si>
    <t>This graph automatically populates based on the values you entered into the Excel model.  It shows you the</t>
  </si>
  <si>
    <t xml:space="preserve"> in order for the model to run.  The values that are in the model</t>
  </si>
  <si>
    <t>calculates contribution margin per unit and total revenue, total costs, and total profit at the breakeven</t>
  </si>
  <si>
    <t>quantity point.  Based on your expected unit sales per month input, it calculates how many months it</t>
  </si>
  <si>
    <t xml:space="preserve">total cost curve is below the total revenue curve, indicating that the firm is making money.  </t>
  </si>
  <si>
    <t>Notice that the breakeven quantity occurs at the point where the total revenue and total costs curves</t>
  </si>
  <si>
    <t>The prebuilt Breakeven Excel model calculates the breakeven point for you based upon the formulas</t>
  </si>
  <si>
    <t xml:space="preserve">discussed above.  </t>
  </si>
  <si>
    <r>
      <t xml:space="preserve">There are two sections in the model:  an input section and an output section.  In the </t>
    </r>
    <r>
      <rPr>
        <u/>
        <sz val="10"/>
        <rFont val="Arial"/>
        <family val="2"/>
      </rPr>
      <t>input section</t>
    </r>
    <r>
      <rPr>
        <sz val="10"/>
        <rFont val="Arial"/>
      </rPr>
      <t>, you need</t>
    </r>
  </si>
  <si>
    <t xml:space="preserve">to input your model assumptions, providing values for price per unit, variable costs per unit, and the fixed costs </t>
  </si>
  <si>
    <t xml:space="preserve">Once you become more comfortable with running breakeven analyses, try building your own Excel models to calculate  </t>
  </si>
  <si>
    <t xml:space="preserve">the breakeven point.  </t>
  </si>
  <si>
    <t>Using the Breakeven Excel Model, Table, and Graph</t>
  </si>
  <si>
    <t>once you save the file.  To maintain the integrity of the prebuilt model, save the toolkit to your desktop.  Then, when you</t>
  </si>
  <si>
    <t xml:space="preserve">are ready to run an analysis, open the toolkit file and immediately save it with another name so that you can </t>
  </si>
  <si>
    <t>calculate your results.</t>
  </si>
  <si>
    <r>
      <t>Important Note:</t>
    </r>
    <r>
      <rPr>
        <sz val="10"/>
        <rFont val="Arial"/>
      </rPr>
      <t xml:space="preserve"> All of the toolkits contain a prebuilt Excel model.  Any changes you make to the file are permanent</t>
    </r>
  </si>
  <si>
    <t>Input Section</t>
  </si>
  <si>
    <t>Directions:  In this section, you must input values to run the model.  Values must be inputted into all cells</t>
  </si>
  <si>
    <t>Price per unit received by firm</t>
  </si>
  <si>
    <t>Variable costs per unit</t>
  </si>
  <si>
    <t>Fixed costs</t>
  </si>
  <si>
    <t>Expected unit sales per month</t>
  </si>
  <si>
    <t>Output Section</t>
  </si>
  <si>
    <t xml:space="preserve">Directions:  In this section, the model automatically calculates the breakeven quantity for you.  It also </t>
  </si>
  <si>
    <t>will take you to reach your breakeven quantity.  Remember, do not type anything into any of the cells in</t>
  </si>
  <si>
    <t>Contribution margin per unit</t>
  </si>
  <si>
    <t>Breakeven quantity (in units)</t>
  </si>
  <si>
    <t>Months to breakeven</t>
  </si>
  <si>
    <t>Total Variable Costs at breakeven quantity</t>
  </si>
  <si>
    <t>Total Fixed Costs at breakeven quantity</t>
  </si>
  <si>
    <t xml:space="preserve">the output section that are filled in yellow like this: </t>
  </si>
  <si>
    <t>that are boxed in blue like this:</t>
  </si>
  <si>
    <t>Analyzing Your Results</t>
  </si>
  <si>
    <t>Now that you have calculated your breakeven quantity and have a sense of how many months it will take</t>
  </si>
  <si>
    <t>you to breakeven, you need to assess its feasibility.  How feasible is it that the firm will be able to sell</t>
  </si>
  <si>
    <r>
      <t xml:space="preserve">Each toolkit contains an </t>
    </r>
    <r>
      <rPr>
        <b/>
        <sz val="10"/>
        <rFont val="Arial"/>
        <family val="2"/>
      </rPr>
      <t>Introduction</t>
    </r>
    <r>
      <rPr>
        <sz val="10"/>
        <rFont val="Arial"/>
      </rPr>
      <t xml:space="preserve"> which explains the analytical concept, explores how it is used in marketing decision</t>
    </r>
  </si>
  <si>
    <t>Strong marketers combine creative thinking with rigorous quantitative analysis to make competent marketing decisions.</t>
  </si>
  <si>
    <t>accompany each toolkit.  These models are designed to do the calculations for you.  Each model contains two sections:</t>
  </si>
  <si>
    <t>be asked to input the price of the product, the variable costs of the product, the fixed costs of the product,</t>
  </si>
  <si>
    <t xml:space="preserve">the acquisition cost of a customer, the total number of customer in a market, etc.  These values are the </t>
  </si>
  <si>
    <t xml:space="preserve">model's "assumptions" which drive the calculations and are usually found in the case exhibits or text.  </t>
  </si>
  <si>
    <t xml:space="preserve">Once all of the input values are inputted, the model is ready to go to work.  Prebuilt formulas in the </t>
  </si>
  <si>
    <t xml:space="preserve">when it is used in marketing.  The Introduction is contained in the first spreadsheet within the toolkit.  </t>
  </si>
  <si>
    <t xml:space="preserve">Excel Spreadsheet Models within the toolkit.  </t>
  </si>
  <si>
    <t>Toolkit Contents</t>
  </si>
  <si>
    <t>that create the Graphs and Tables.  The Graphs and Tables spreadsheets are contained in the spreadsheet after the Prebuilt</t>
  </si>
  <si>
    <t>Using the Toolkits</t>
  </si>
  <si>
    <t>File Open and Save</t>
  </si>
  <si>
    <t>Using Multiple Spreadsheets within a File</t>
  </si>
  <si>
    <t>Entering Values into Cells</t>
  </si>
  <si>
    <t>in the model calculations.</t>
  </si>
  <si>
    <t xml:space="preserve">Using Cell References and Formulas </t>
  </si>
  <si>
    <t>Print</t>
  </si>
  <si>
    <t>Getting Help while in the Toolkit Models</t>
  </si>
  <si>
    <t>Each Prebuilt Excel Model features red celltip markers which contains information on what to enter into each cell</t>
  </si>
  <si>
    <t>and/or what the formula in the cell is calculating.  These can help guide you through the tool.  To access the helpful</t>
  </si>
  <si>
    <t>information, place your mouse over the red celltip located on the top right hand corner of a cell.</t>
  </si>
  <si>
    <t>The red celltip marker looks like this (see below); run your mouse over it to see how it works.</t>
  </si>
  <si>
    <t xml:space="preserve">understanding how to use the toolkit.  </t>
  </si>
  <si>
    <t>The Output Section, graphs, and tables can be printed by highlighting the desired print area.</t>
  </si>
  <si>
    <r>
      <t xml:space="preserve">Notice that at the breakeven quantity, </t>
    </r>
    <r>
      <rPr>
        <sz val="10"/>
        <color indexed="39"/>
        <rFont val="Arial"/>
      </rPr>
      <t>notated by the blue bar</t>
    </r>
    <r>
      <rPr>
        <sz val="10"/>
        <rFont val="Arial"/>
      </rPr>
      <t xml:space="preserve">, total revenue is equal to total costs and, </t>
    </r>
  </si>
  <si>
    <t xml:space="preserve">intersect.  For all unit quantities below the breakeven quantity, the total cost curve is above the total revenue  </t>
  </si>
  <si>
    <t>curve, indicating that the firm is losing money.  For all unit quantities above the breakeven quantity, the</t>
  </si>
  <si>
    <t>Larson is the brand manager for the Nintendo Wii.  She sells her product to Best Buy for $199 and Best Buy sells it</t>
  </si>
  <si>
    <t>at a retail price of $269 to consumers.  Sales were going well; in 2008, Larson sold 3 million units of the Wii.  But</t>
  </si>
  <si>
    <t>in 2009, which represents a 7% increase in sales year over year.  This seems like a reasonable goal.  We can also</t>
  </si>
  <si>
    <t>calculate how long it will take Larson to sell 202,020 units based on the sales rate per month she experienced in 2008.</t>
  </si>
  <si>
    <t>month to sell the incremental units she needs to breakeven.  This seems like a reasonable amount of time in which</t>
  </si>
  <si>
    <t>Since she sold 3 million units in the full year, she sold 250,000 per month.  Therefore, it should take her less than one</t>
  </si>
  <si>
    <t>like an explanation of the formula which is being calculated, run your mouse over the red celltip.</t>
  </si>
  <si>
    <t xml:space="preserve"> as they contain formulas.  If you would</t>
  </si>
  <si>
    <t xml:space="preserve">Total Revenue, Fixed Costs, Variable Costs, Total Costs, and Profit of the firm at various unit volumes.  </t>
  </si>
  <si>
    <t xml:space="preserve">The Prebuilt Excel Spreadsheet Models are contained in the third spreadsheet within the toolkit.  </t>
  </si>
  <si>
    <t xml:space="preserve">represents.  Both the Table and the Graph automatically populate when you enter values in the input section of the Excel  </t>
  </si>
  <si>
    <t xml:space="preserve">model.  Do not enter or change anything in the Table or Graph.  </t>
  </si>
  <si>
    <t>Quantitative Toolkit</t>
  </si>
  <si>
    <t>How-To Guide</t>
  </si>
  <si>
    <t>Introduction</t>
  </si>
  <si>
    <t xml:space="preserve">These online quantitative toolkits were designed to help facilitate the quantitative analyses that you will use to guide your </t>
  </si>
  <si>
    <t>Breakeven Analysis</t>
  </si>
  <si>
    <t>Customer Lifetime Value Analysis</t>
  </si>
  <si>
    <t>Pricing and Profitability Analysis</t>
  </si>
</sst>
</file>

<file path=xl/styles.xml><?xml version="1.0" encoding="utf-8"?>
<styleSheet xmlns="http://schemas.openxmlformats.org/spreadsheetml/2006/main">
  <numFmts count="8">
    <numFmt numFmtId="6" formatCode="&quot;$&quot;#,##0_);[Red]\(&quot;$&quot;#,##0\)"/>
    <numFmt numFmtId="44" formatCode="_(&quot;$&quot;* #,##0.00_);_(&quot;$&quot;* \(#,##0.00\);_(&quot;$&quot;* &quot;-&quot;??_);_(@_)"/>
    <numFmt numFmtId="43" formatCode="_(* #,##0.00_);_(* \(#,##0.00\);_(* &quot;-&quot;??_);_(@_)"/>
    <numFmt numFmtId="164" formatCode="_(&quot;$&quot;* #,##0.00_);_(&quot;$&quot;* \(#,##0.00\);_(&quot;$&quot;* &quot;-&quot;??_);_(@_)"/>
    <numFmt numFmtId="165" formatCode="_(* #,##0.00_);_(* \(#,##0.00\);_(* &quot;-&quot;??_);_(@_)"/>
    <numFmt numFmtId="166" formatCode="#,##0.0"/>
    <numFmt numFmtId="167" formatCode="_(&quot;$&quot;* #,##0_);_(&quot;$&quot;* \(#,##0\);_(&quot;$&quot;* &quot;-&quot;??_);_(@_)"/>
    <numFmt numFmtId="168" formatCode="_(* #,##0_);_(* \(#,##0\);_(* &quot;-&quot;??_);_(@_)"/>
  </numFmts>
  <fonts count="20">
    <font>
      <sz val="10"/>
      <name val="Arial"/>
    </font>
    <font>
      <sz val="10"/>
      <name val="Arial"/>
    </font>
    <font>
      <sz val="18"/>
      <name val="Arial"/>
    </font>
    <font>
      <sz val="18"/>
      <color indexed="39"/>
      <name val="Arial"/>
    </font>
    <font>
      <sz val="10"/>
      <color indexed="39"/>
      <name val="Arial"/>
    </font>
    <font>
      <sz val="10"/>
      <name val="Arial"/>
    </font>
    <font>
      <sz val="8"/>
      <name val="Arial"/>
    </font>
    <font>
      <b/>
      <sz val="10"/>
      <name val="Arial"/>
      <family val="2"/>
    </font>
    <font>
      <b/>
      <sz val="12"/>
      <name val="Arial"/>
      <family val="2"/>
    </font>
    <font>
      <sz val="8"/>
      <color indexed="81"/>
      <name val="Tahoma"/>
      <family val="2"/>
    </font>
    <font>
      <i/>
      <sz val="14"/>
      <name val="Arial"/>
      <family val="2"/>
    </font>
    <font>
      <u/>
      <sz val="10"/>
      <name val="Arial"/>
      <family val="2"/>
    </font>
    <font>
      <sz val="10"/>
      <color indexed="10"/>
      <name val="Arial"/>
      <family val="2"/>
    </font>
    <font>
      <b/>
      <sz val="10"/>
      <color indexed="9"/>
      <name val="Arial"/>
    </font>
    <font>
      <b/>
      <sz val="10"/>
      <color indexed="9"/>
      <name val="Arial"/>
    </font>
    <font>
      <u/>
      <sz val="10"/>
      <name val="Arial"/>
      <family val="2"/>
    </font>
    <font>
      <b/>
      <sz val="10"/>
      <name val="Helvetica"/>
      <family val="2"/>
    </font>
    <font>
      <sz val="10"/>
      <name val="Helvetica"/>
      <family val="2"/>
    </font>
    <font>
      <b/>
      <sz val="10"/>
      <name val="Helvetica"/>
      <family val="2"/>
    </font>
    <font>
      <sz val="8"/>
      <name val="Verdana"/>
    </font>
  </fonts>
  <fills count="6">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39"/>
        <bgColor indexed="64"/>
      </patternFill>
    </fill>
    <fill>
      <patternFill patternType="solid">
        <fgColor indexed="13"/>
        <bgColor indexed="64"/>
      </patternFill>
    </fill>
  </fills>
  <borders count="12">
    <border>
      <left/>
      <right/>
      <top/>
      <bottom/>
      <diagonal/>
    </border>
    <border>
      <left style="thick">
        <color indexed="30"/>
      </left>
      <right/>
      <top style="thick">
        <color indexed="30"/>
      </top>
      <bottom/>
      <diagonal/>
    </border>
    <border>
      <left/>
      <right/>
      <top style="thick">
        <color indexed="30"/>
      </top>
      <bottom/>
      <diagonal/>
    </border>
    <border>
      <left/>
      <right style="thick">
        <color indexed="30"/>
      </right>
      <top style="thick">
        <color indexed="30"/>
      </top>
      <bottom/>
      <diagonal/>
    </border>
    <border>
      <left style="thick">
        <color indexed="30"/>
      </left>
      <right/>
      <top/>
      <bottom/>
      <diagonal/>
    </border>
    <border>
      <left/>
      <right style="thick">
        <color indexed="30"/>
      </right>
      <top/>
      <bottom/>
      <diagonal/>
    </border>
    <border>
      <left style="thick">
        <color indexed="30"/>
      </left>
      <right/>
      <top/>
      <bottom style="thick">
        <color indexed="30"/>
      </bottom>
      <diagonal/>
    </border>
    <border>
      <left/>
      <right/>
      <top/>
      <bottom style="thick">
        <color indexed="30"/>
      </bottom>
      <diagonal/>
    </border>
    <border>
      <left/>
      <right style="thick">
        <color indexed="30"/>
      </right>
      <top/>
      <bottom style="thick">
        <color indexed="30"/>
      </bottom>
      <diagonal/>
    </border>
    <border>
      <left style="thin">
        <color indexed="39"/>
      </left>
      <right style="thin">
        <color indexed="39"/>
      </right>
      <top style="thin">
        <color indexed="39"/>
      </top>
      <bottom style="thin">
        <color indexed="3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165" fontId="1" fillId="0" borderId="0" applyFont="0" applyFill="0" applyBorder="0" applyAlignment="0" applyProtection="0"/>
    <xf numFmtId="164" fontId="1" fillId="0" borderId="0" applyFont="0" applyFill="0" applyBorder="0" applyAlignment="0" applyProtection="0"/>
  </cellStyleXfs>
  <cellXfs count="64">
    <xf numFmtId="0" fontId="0" fillId="0" borderId="0" xfId="0"/>
    <xf numFmtId="0" fontId="0" fillId="2" borderId="0" xfId="0" applyFill="1"/>
    <xf numFmtId="0" fontId="0" fillId="3" borderId="0" xfId="0" applyFill="1"/>
    <xf numFmtId="0" fontId="0" fillId="2" borderId="0" xfId="0" applyFill="1" applyBorder="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2" fillId="2" borderId="0" xfId="0" applyFont="1" applyFill="1" applyBorder="1"/>
    <xf numFmtId="0" fontId="3" fillId="2" borderId="0" xfId="0" applyFont="1" applyFill="1" applyBorder="1"/>
    <xf numFmtId="0" fontId="4" fillId="0" borderId="0" xfId="0" applyFont="1"/>
    <xf numFmtId="0" fontId="0" fillId="4" borderId="4" xfId="0" applyFill="1" applyBorder="1"/>
    <xf numFmtId="0" fontId="0" fillId="4" borderId="0" xfId="0" applyFill="1" applyBorder="1"/>
    <xf numFmtId="0" fontId="0" fillId="4" borderId="5" xfId="0" applyFill="1" applyBorder="1"/>
    <xf numFmtId="0" fontId="5" fillId="2" borderId="0" xfId="0" applyNumberFormat="1" applyFont="1" applyFill="1" applyBorder="1" applyAlignment="1"/>
    <xf numFmtId="0" fontId="7" fillId="2" borderId="0" xfId="0" applyFont="1" applyFill="1" applyBorder="1"/>
    <xf numFmtId="0" fontId="8" fillId="2" borderId="0" xfId="0" applyFont="1" applyFill="1" applyBorder="1"/>
    <xf numFmtId="0" fontId="0" fillId="2" borderId="0" xfId="0" applyFill="1" applyBorder="1" applyAlignment="1">
      <alignment horizontal="left"/>
    </xf>
    <xf numFmtId="0" fontId="5" fillId="2" borderId="0" xfId="0" quotePrefix="1" applyNumberFormat="1" applyFont="1" applyFill="1" applyBorder="1" applyAlignment="1"/>
    <xf numFmtId="0" fontId="10" fillId="2" borderId="0" xfId="0" applyFont="1" applyFill="1" applyBorder="1"/>
    <xf numFmtId="0" fontId="3" fillId="2" borderId="0" xfId="0" applyFont="1" applyFill="1" applyBorder="1" applyAlignment="1">
      <alignment horizontal="right"/>
    </xf>
    <xf numFmtId="0" fontId="5" fillId="2" borderId="0" xfId="0" applyFont="1" applyFill="1" applyBorder="1" applyAlignment="1">
      <alignment horizontal="left" indent="2"/>
    </xf>
    <xf numFmtId="0" fontId="0" fillId="2" borderId="0" xfId="0" applyFill="1" applyBorder="1" applyAlignment="1">
      <alignment horizontal="left" indent="2"/>
    </xf>
    <xf numFmtId="0" fontId="8" fillId="2" borderId="0" xfId="0" applyFont="1" applyFill="1" applyBorder="1" applyAlignment="1"/>
    <xf numFmtId="0" fontId="0" fillId="2" borderId="0" xfId="0" applyFill="1" applyAlignment="1"/>
    <xf numFmtId="0" fontId="12" fillId="2" borderId="0" xfId="0" applyFont="1" applyFill="1" applyBorder="1"/>
    <xf numFmtId="0" fontId="0" fillId="2" borderId="9" xfId="0" applyFill="1" applyBorder="1"/>
    <xf numFmtId="0" fontId="0" fillId="5" borderId="0" xfId="0" applyFill="1" applyBorder="1"/>
    <xf numFmtId="164" fontId="0" fillId="5" borderId="0" xfId="2" applyFont="1" applyFill="1" applyBorder="1"/>
    <xf numFmtId="164" fontId="0" fillId="2" borderId="9" xfId="2" applyFont="1" applyFill="1" applyBorder="1"/>
    <xf numFmtId="0" fontId="7" fillId="2" borderId="0" xfId="0" applyFont="1" applyFill="1" applyBorder="1" applyAlignment="1">
      <alignment horizontal="left"/>
    </xf>
    <xf numFmtId="0" fontId="7" fillId="0" borderId="0" xfId="0" applyFont="1"/>
    <xf numFmtId="3" fontId="0" fillId="2" borderId="9" xfId="0" applyNumberFormat="1" applyFill="1" applyBorder="1"/>
    <xf numFmtId="3" fontId="0" fillId="5" borderId="0" xfId="0" applyNumberFormat="1" applyFill="1" applyBorder="1"/>
    <xf numFmtId="166" fontId="0" fillId="5" borderId="0" xfId="0" applyNumberFormat="1" applyFill="1" applyBorder="1"/>
    <xf numFmtId="0" fontId="0" fillId="2" borderId="0" xfId="0" quotePrefix="1" applyFill="1" applyBorder="1"/>
    <xf numFmtId="6" fontId="15" fillId="2" borderId="0" xfId="0" applyNumberFormat="1" applyFont="1" applyFill="1" applyBorder="1"/>
    <xf numFmtId="0" fontId="0" fillId="2" borderId="0" xfId="0" quotePrefix="1" applyFill="1" applyBorder="1" applyAlignment="1">
      <alignment horizontal="center"/>
    </xf>
    <xf numFmtId="165" fontId="0" fillId="2" borderId="0" xfId="1" applyFont="1" applyFill="1" applyBorder="1"/>
    <xf numFmtId="3" fontId="0" fillId="2" borderId="0" xfId="0" applyNumberFormat="1" applyFill="1" applyBorder="1"/>
    <xf numFmtId="167" fontId="0" fillId="2" borderId="9" xfId="2" applyNumberFormat="1" applyFont="1" applyFill="1" applyBorder="1"/>
    <xf numFmtId="167" fontId="0" fillId="5" borderId="0" xfId="2" applyNumberFormat="1" applyFont="1" applyFill="1" applyBorder="1"/>
    <xf numFmtId="167" fontId="0" fillId="5" borderId="0" xfId="0" applyNumberFormat="1" applyFill="1" applyBorder="1"/>
    <xf numFmtId="0" fontId="16" fillId="0" borderId="0" xfId="0" applyFont="1"/>
    <xf numFmtId="0" fontId="17" fillId="0" borderId="0" xfId="0" applyFont="1"/>
    <xf numFmtId="0" fontId="18" fillId="0" borderId="0" xfId="0" applyFont="1"/>
    <xf numFmtId="0" fontId="17" fillId="0" borderId="0" xfId="0" applyFont="1" applyAlignment="1">
      <alignment horizontal="justify" vertical="top" wrapText="1"/>
    </xf>
    <xf numFmtId="0" fontId="0" fillId="0" borderId="0" xfId="0" applyAlignment="1">
      <alignment horizontal="justify" vertical="top" wrapText="1"/>
    </xf>
    <xf numFmtId="167" fontId="0" fillId="2" borderId="10" xfId="2" applyNumberFormat="1" applyFont="1" applyFill="1" applyBorder="1" applyAlignment="1"/>
    <xf numFmtId="167" fontId="0" fillId="0" borderId="11" xfId="2" applyNumberFormat="1" applyFont="1" applyBorder="1" applyAlignment="1"/>
    <xf numFmtId="168" fontId="0" fillId="2" borderId="10" xfId="1" applyNumberFormat="1" applyFont="1" applyFill="1" applyBorder="1" applyAlignment="1"/>
    <xf numFmtId="168" fontId="0" fillId="2" borderId="11" xfId="1" applyNumberFormat="1" applyFont="1" applyFill="1" applyBorder="1" applyAlignment="1"/>
    <xf numFmtId="167" fontId="0" fillId="2" borderId="11" xfId="2" applyNumberFormat="1" applyFont="1" applyFill="1" applyBorder="1" applyAlignment="1"/>
    <xf numFmtId="167" fontId="0" fillId="0" borderId="10" xfId="2" applyNumberFormat="1" applyFont="1" applyBorder="1" applyAlignment="1"/>
    <xf numFmtId="167" fontId="13" fillId="4" borderId="10" xfId="2" applyNumberFormat="1" applyFont="1" applyFill="1" applyBorder="1" applyAlignment="1"/>
    <xf numFmtId="168" fontId="13" fillId="4" borderId="10" xfId="1" applyNumberFormat="1" applyFont="1" applyFill="1" applyBorder="1" applyAlignment="1"/>
    <xf numFmtId="168" fontId="13" fillId="4" borderId="11" xfId="1" applyNumberFormat="1" applyFont="1" applyFill="1" applyBorder="1" applyAlignment="1"/>
    <xf numFmtId="167" fontId="13" fillId="4" borderId="11" xfId="2" applyNumberFormat="1" applyFont="1" applyFill="1" applyBorder="1" applyAlignment="1"/>
    <xf numFmtId="167" fontId="14" fillId="4" borderId="10" xfId="2" applyNumberFormat="1" applyFont="1" applyFill="1" applyBorder="1" applyAlignment="1"/>
    <xf numFmtId="167" fontId="14" fillId="4" borderId="11" xfId="2" applyNumberFormat="1" applyFont="1" applyFill="1" applyBorder="1" applyAlignment="1"/>
  </cellXfs>
  <cellStyles count="3">
    <cellStyle name="Comma" xfId="1" builtinId="3"/>
    <cellStyle name="Currency" xfId="2" builtinId="4"/>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4" Type="http://schemas.openxmlformats.org/officeDocument/2006/relationships/worksheet" Target="worksheets/sheet4.xml"/><Relationship Id="rId10" Type="http://schemas.openxmlformats.org/officeDocument/2006/relationships/calcChain" Target="calcChain.xml"/><Relationship Id="rId5" Type="http://schemas.openxmlformats.org/officeDocument/2006/relationships/worksheet" Target="worksheets/sheet5.xml"/><Relationship Id="rId7" Type="http://schemas.openxmlformats.org/officeDocument/2006/relationships/theme" Target="theme/theme1.xml"/><Relationship Id="rId1" Type="http://schemas.openxmlformats.org/officeDocument/2006/relationships/worksheet" Target="worksheets/sheet1.xml"/><Relationship Id="rId2" Type="http://schemas.openxmlformats.org/officeDocument/2006/relationships/worksheet" Target="worksheets/sheet2.xml"/><Relationship Id="rId9" Type="http://schemas.openxmlformats.org/officeDocument/2006/relationships/sharedStrings" Target="sharedStrings.xml"/><Relationship Id="rId3" Type="http://schemas.openxmlformats.org/officeDocument/2006/relationships/worksheet" Target="worksheets/sheet3.xml"/><Relationship Id="rId6" Type="http://schemas.openxmlformats.org/officeDocument/2006/relationships/worksheet" Target="worksheets/sheet6.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2"/>
  <c:chart>
    <c:plotArea>
      <c:layout>
        <c:manualLayout>
          <c:layoutTarget val="inner"/>
          <c:xMode val="edge"/>
          <c:yMode val="edge"/>
          <c:x val="0.216346492429281"/>
          <c:y val="0.0728293308750516"/>
          <c:w val="0.491987949450292"/>
          <c:h val="0.647060593543728"/>
        </c:manualLayout>
      </c:layout>
      <c:lineChart>
        <c:grouping val="standard"/>
        <c:ser>
          <c:idx val="0"/>
          <c:order val="0"/>
          <c:tx>
            <c:v>Total Revenue</c:v>
          </c:tx>
          <c:spPr>
            <a:ln w="38100">
              <a:solidFill>
                <a:srgbClr val="00FF00"/>
              </a:solidFill>
              <a:prstDash val="solid"/>
            </a:ln>
          </c:spPr>
          <c:marker>
            <c:symbol val="square"/>
            <c:size val="30"/>
            <c:spPr>
              <a:noFill/>
              <a:ln w="9525">
                <a:noFill/>
              </a:ln>
            </c:spPr>
          </c:marker>
          <c:cat>
            <c:numRef>
              <c:f>'Table and Graph'!$D$22:$D$32</c:f>
              <c:numCache>
                <c:formatCode>_(* #,##0_);_(* \(#,##0\);_(* "-"??_);_(@_)</c:formatCode>
                <c:ptCount val="11"/>
                <c:pt idx="0">
                  <c:v>0.0</c:v>
                </c:pt>
                <c:pt idx="1">
                  <c:v>5000.0</c:v>
                </c:pt>
                <c:pt idx="2">
                  <c:v>10000.0</c:v>
                </c:pt>
                <c:pt idx="3">
                  <c:v>15000.0</c:v>
                </c:pt>
                <c:pt idx="4">
                  <c:v>20000.0</c:v>
                </c:pt>
                <c:pt idx="5">
                  <c:v>25000.0</c:v>
                </c:pt>
                <c:pt idx="6">
                  <c:v>30000.0</c:v>
                </c:pt>
                <c:pt idx="7">
                  <c:v>35000.0</c:v>
                </c:pt>
                <c:pt idx="8">
                  <c:v>40000.0</c:v>
                </c:pt>
                <c:pt idx="9">
                  <c:v>45000.0</c:v>
                </c:pt>
                <c:pt idx="10">
                  <c:v>50000.0</c:v>
                </c:pt>
              </c:numCache>
            </c:numRef>
          </c:cat>
          <c:val>
            <c:numRef>
              <c:f>'Table and Graph'!$F$22:$F$32</c:f>
              <c:numCache>
                <c:formatCode>_(\$* #,##0_);_(\$* \(#,##0\);_(\$* "-"??_);_(@_)</c:formatCode>
                <c:ptCount val="11"/>
                <c:pt idx="0">
                  <c:v>0.0</c:v>
                </c:pt>
                <c:pt idx="1">
                  <c:v>2.5E7</c:v>
                </c:pt>
                <c:pt idx="2">
                  <c:v>5.0E7</c:v>
                </c:pt>
                <c:pt idx="3">
                  <c:v>7.5E7</c:v>
                </c:pt>
                <c:pt idx="4">
                  <c:v>1.0E8</c:v>
                </c:pt>
                <c:pt idx="5">
                  <c:v>1.25E8</c:v>
                </c:pt>
                <c:pt idx="6">
                  <c:v>1.5E8</c:v>
                </c:pt>
                <c:pt idx="7">
                  <c:v>1.75E8</c:v>
                </c:pt>
                <c:pt idx="8">
                  <c:v>2.0E8</c:v>
                </c:pt>
                <c:pt idx="9">
                  <c:v>2.25E8</c:v>
                </c:pt>
                <c:pt idx="10">
                  <c:v>2.5E8</c:v>
                </c:pt>
              </c:numCache>
            </c:numRef>
          </c:val>
        </c:ser>
        <c:ser>
          <c:idx val="1"/>
          <c:order val="1"/>
          <c:tx>
            <c:v>Total Costs</c:v>
          </c:tx>
          <c:spPr>
            <a:ln w="38100">
              <a:solidFill>
                <a:srgbClr val="FF0000"/>
              </a:solidFill>
              <a:prstDash val="solid"/>
            </a:ln>
          </c:spPr>
          <c:marker>
            <c:symbol val="none"/>
          </c:marker>
          <c:cat>
            <c:numRef>
              <c:f>'Table and Graph'!$D$22:$D$32</c:f>
              <c:numCache>
                <c:formatCode>_(* #,##0_);_(* \(#,##0\);_(* "-"??_);_(@_)</c:formatCode>
                <c:ptCount val="11"/>
                <c:pt idx="0">
                  <c:v>0.0</c:v>
                </c:pt>
                <c:pt idx="1">
                  <c:v>5000.0</c:v>
                </c:pt>
                <c:pt idx="2">
                  <c:v>10000.0</c:v>
                </c:pt>
                <c:pt idx="3">
                  <c:v>15000.0</c:v>
                </c:pt>
                <c:pt idx="4">
                  <c:v>20000.0</c:v>
                </c:pt>
                <c:pt idx="5">
                  <c:v>25000.0</c:v>
                </c:pt>
                <c:pt idx="6">
                  <c:v>30000.0</c:v>
                </c:pt>
                <c:pt idx="7">
                  <c:v>35000.0</c:v>
                </c:pt>
                <c:pt idx="8">
                  <c:v>40000.0</c:v>
                </c:pt>
                <c:pt idx="9">
                  <c:v>45000.0</c:v>
                </c:pt>
                <c:pt idx="10">
                  <c:v>50000.0</c:v>
                </c:pt>
              </c:numCache>
            </c:numRef>
          </c:cat>
          <c:val>
            <c:numRef>
              <c:f>'Table and Graph'!$L$22:$L$32</c:f>
              <c:numCache>
                <c:formatCode>_(\$* #,##0_);_(\$* \(#,##0\);_(\$* "-"??_);_(@_)</c:formatCode>
                <c:ptCount val="11"/>
                <c:pt idx="0">
                  <c:v>5.0E7</c:v>
                </c:pt>
                <c:pt idx="1">
                  <c:v>6.5E7</c:v>
                </c:pt>
                <c:pt idx="2">
                  <c:v>8.0E7</c:v>
                </c:pt>
                <c:pt idx="3">
                  <c:v>9.5E7</c:v>
                </c:pt>
                <c:pt idx="4">
                  <c:v>1.1E8</c:v>
                </c:pt>
                <c:pt idx="5">
                  <c:v>1.25E8</c:v>
                </c:pt>
                <c:pt idx="6">
                  <c:v>1.4E8</c:v>
                </c:pt>
                <c:pt idx="7">
                  <c:v>1.55E8</c:v>
                </c:pt>
                <c:pt idx="8">
                  <c:v>1.7E8</c:v>
                </c:pt>
                <c:pt idx="9">
                  <c:v>1.85E8</c:v>
                </c:pt>
                <c:pt idx="10">
                  <c:v>2.0E8</c:v>
                </c:pt>
              </c:numCache>
            </c:numRef>
          </c:val>
        </c:ser>
        <c:ser>
          <c:idx val="3"/>
          <c:order val="2"/>
          <c:tx>
            <c:v>Variable Costs</c:v>
          </c:tx>
          <c:spPr>
            <a:ln w="25400">
              <a:solidFill>
                <a:srgbClr val="FF00FF"/>
              </a:solidFill>
              <a:prstDash val="lgDash"/>
            </a:ln>
          </c:spPr>
          <c:marker>
            <c:symbol val="none"/>
          </c:marker>
          <c:val>
            <c:numRef>
              <c:f>'Table and Graph'!$J$22:$J$32</c:f>
              <c:numCache>
                <c:formatCode>_(\$* #,##0_);_(\$* \(#,##0\);_(\$* "-"??_);_(@_)</c:formatCode>
                <c:ptCount val="11"/>
                <c:pt idx="0">
                  <c:v>0.0</c:v>
                </c:pt>
                <c:pt idx="1">
                  <c:v>1.5E7</c:v>
                </c:pt>
                <c:pt idx="2">
                  <c:v>3.0E7</c:v>
                </c:pt>
                <c:pt idx="3">
                  <c:v>4.5E7</c:v>
                </c:pt>
                <c:pt idx="4">
                  <c:v>6.0E7</c:v>
                </c:pt>
                <c:pt idx="5">
                  <c:v>7.5E7</c:v>
                </c:pt>
                <c:pt idx="6">
                  <c:v>9.0E7</c:v>
                </c:pt>
                <c:pt idx="7">
                  <c:v>1.05E8</c:v>
                </c:pt>
                <c:pt idx="8">
                  <c:v>1.2E8</c:v>
                </c:pt>
                <c:pt idx="9">
                  <c:v>1.35E8</c:v>
                </c:pt>
                <c:pt idx="10">
                  <c:v>1.5E8</c:v>
                </c:pt>
              </c:numCache>
            </c:numRef>
          </c:val>
        </c:ser>
        <c:marker val="1"/>
        <c:axId val="478124120"/>
        <c:axId val="478131960"/>
      </c:lineChart>
      <c:catAx>
        <c:axId val="478124120"/>
        <c:scaling>
          <c:orientation val="minMax"/>
        </c:scaling>
        <c:axPos val="b"/>
        <c:title>
          <c:tx>
            <c:rich>
              <a:bodyPr/>
              <a:lstStyle/>
              <a:p>
                <a:pPr>
                  <a:defRPr sz="1200" b="1" i="0" u="none" strike="noStrike" baseline="0">
                    <a:solidFill>
                      <a:srgbClr val="000000"/>
                    </a:solidFill>
                    <a:latin typeface="Arial"/>
                    <a:ea typeface="Arial"/>
                    <a:cs typeface="Arial"/>
                  </a:defRPr>
                </a:pPr>
                <a:r>
                  <a:rPr lang="en-US"/>
                  <a:t>Unit Volume</a:t>
                </a:r>
              </a:p>
            </c:rich>
          </c:tx>
          <c:layout>
            <c:manualLayout>
              <c:xMode val="edge"/>
              <c:yMode val="edge"/>
              <c:x val="0.383013419930357"/>
              <c:y val="0.876753098611199"/>
            </c:manualLayout>
          </c:layout>
          <c:spPr>
            <a:noFill/>
            <a:ln w="25400">
              <a:noFill/>
            </a:ln>
          </c:spPr>
        </c:title>
        <c:numFmt formatCode="_(* #,##0_);_(* \(#,##0\);_(* &quot;-&quot;??_);_(@_)"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478131960"/>
        <c:crosses val="autoZero"/>
        <c:auto val="1"/>
        <c:lblAlgn val="ctr"/>
        <c:lblOffset val="100"/>
        <c:tickLblSkip val="1"/>
        <c:tickMarkSkip val="1"/>
      </c:catAx>
      <c:valAx>
        <c:axId val="478131960"/>
        <c:scaling>
          <c:orientation val="minMax"/>
        </c:scaling>
        <c:axPos val="l"/>
        <c:title>
          <c:tx>
            <c:rich>
              <a:bodyPr/>
              <a:lstStyle/>
              <a:p>
                <a:pPr>
                  <a:defRPr sz="1200" b="1" i="0" u="none" strike="noStrike" baseline="0">
                    <a:solidFill>
                      <a:srgbClr val="000000"/>
                    </a:solidFill>
                    <a:latin typeface="Arial"/>
                    <a:ea typeface="Arial"/>
                    <a:cs typeface="Arial"/>
                  </a:defRPr>
                </a:pPr>
                <a:r>
                  <a:rPr lang="en-US"/>
                  <a:t>Dollars</a:t>
                </a:r>
              </a:p>
            </c:rich>
          </c:tx>
          <c:layout>
            <c:manualLayout>
              <c:xMode val="edge"/>
              <c:yMode val="edge"/>
              <c:x val="0.0256410657693963"/>
              <c:y val="0.310925220274259"/>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78124120"/>
        <c:crosses val="autoZero"/>
        <c:crossBetween val="between"/>
      </c:valAx>
      <c:spPr>
        <a:solidFill>
          <a:srgbClr val="C0C0C0"/>
        </a:solidFill>
        <a:ln w="12700">
          <a:solidFill>
            <a:srgbClr val="808080"/>
          </a:solidFill>
          <a:prstDash val="solid"/>
        </a:ln>
      </c:spPr>
    </c:plotArea>
    <c:legend>
      <c:legendPos val="r"/>
      <c:layout>
        <c:manualLayout>
          <c:xMode val="edge"/>
          <c:yMode val="edge"/>
          <c:x val="0.725962674596033"/>
          <c:y val="0.294118451610785"/>
          <c:w val="0.261218357525725"/>
          <c:h val="0.20448235207226"/>
        </c:manualLayout>
      </c:layout>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wmf"/></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95250</xdr:colOff>
      <xdr:row>3</xdr:row>
      <xdr:rowOff>57150</xdr:rowOff>
    </xdr:from>
    <xdr:to>
      <xdr:col>11</xdr:col>
      <xdr:colOff>333375</xdr:colOff>
      <xdr:row>5</xdr:row>
      <xdr:rowOff>28575</xdr:rowOff>
    </xdr:to>
    <xdr:pic>
      <xdr:nvPicPr>
        <xdr:cNvPr id="1029" name="Picture 6" descr="case_combined_logo2"/>
        <xdr:cNvPicPr>
          <a:picLocks noChangeAspect="1" noChangeArrowheads="1"/>
        </xdr:cNvPicPr>
      </xdr:nvPicPr>
      <xdr:blipFill>
        <a:blip xmlns:r="http://schemas.openxmlformats.org/officeDocument/2006/relationships" r:embed="rId1"/>
        <a:srcRect/>
        <a:stretch>
          <a:fillRect/>
        </a:stretch>
      </xdr:blipFill>
      <xdr:spPr bwMode="auto">
        <a:xfrm>
          <a:off x="790575" y="838200"/>
          <a:ext cx="5724525" cy="5619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85725</xdr:colOff>
      <xdr:row>67</xdr:row>
      <xdr:rowOff>85725</xdr:rowOff>
    </xdr:from>
    <xdr:to>
      <xdr:col>14</xdr:col>
      <xdr:colOff>123825</xdr:colOff>
      <xdr:row>108</xdr:row>
      <xdr:rowOff>19050</xdr:rowOff>
    </xdr:to>
    <xdr:pic>
      <xdr:nvPicPr>
        <xdr:cNvPr id="5123" name="Picture 3"/>
        <xdr:cNvPicPr>
          <a:picLocks noChangeAspect="1" noChangeArrowheads="1"/>
        </xdr:cNvPicPr>
      </xdr:nvPicPr>
      <xdr:blipFill>
        <a:blip xmlns:r="http://schemas.openxmlformats.org/officeDocument/2006/relationships" r:embed="rId1"/>
        <a:srcRect/>
        <a:stretch>
          <a:fillRect/>
        </a:stretch>
      </xdr:blipFill>
      <xdr:spPr bwMode="auto">
        <a:xfrm>
          <a:off x="2066925" y="11649075"/>
          <a:ext cx="6448425" cy="6572250"/>
        </a:xfrm>
        <a:prstGeom prst="rect">
          <a:avLst/>
        </a:prstGeom>
        <a:noFill/>
        <a:ln w="9525">
          <a:solidFill>
            <a:srgbClr val="0000FF"/>
          </a:solidFill>
          <a:miter lim="800000"/>
          <a:headEnd/>
          <a:tailEnd/>
        </a:ln>
      </xdr:spPr>
    </xdr:pic>
    <xdr:clientData/>
  </xdr:twoCellAnchor>
  <xdr:twoCellAnchor>
    <xdr:from>
      <xdr:col>2</xdr:col>
      <xdr:colOff>104775</xdr:colOff>
      <xdr:row>3</xdr:row>
      <xdr:rowOff>9525</xdr:rowOff>
    </xdr:from>
    <xdr:to>
      <xdr:col>11</xdr:col>
      <xdr:colOff>28575</xdr:colOff>
      <xdr:row>4</xdr:row>
      <xdr:rowOff>276225</xdr:rowOff>
    </xdr:to>
    <xdr:pic>
      <xdr:nvPicPr>
        <xdr:cNvPr id="5124" name="Picture 6" descr="case_combined_logo2"/>
        <xdr:cNvPicPr>
          <a:picLocks noChangeAspect="1" noChangeArrowheads="1"/>
        </xdr:cNvPicPr>
      </xdr:nvPicPr>
      <xdr:blipFill>
        <a:blip xmlns:r="http://schemas.openxmlformats.org/officeDocument/2006/relationships" r:embed="rId2"/>
        <a:srcRect/>
        <a:stretch>
          <a:fillRect/>
        </a:stretch>
      </xdr:blipFill>
      <xdr:spPr bwMode="auto">
        <a:xfrm>
          <a:off x="866775" y="790575"/>
          <a:ext cx="5724525" cy="56197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104775</xdr:colOff>
      <xdr:row>3</xdr:row>
      <xdr:rowOff>0</xdr:rowOff>
    </xdr:from>
    <xdr:to>
      <xdr:col>10</xdr:col>
      <xdr:colOff>952500</xdr:colOff>
      <xdr:row>4</xdr:row>
      <xdr:rowOff>266700</xdr:rowOff>
    </xdr:to>
    <xdr:pic>
      <xdr:nvPicPr>
        <xdr:cNvPr id="3086" name="Picture 6" descr="case_combined_logo2"/>
        <xdr:cNvPicPr>
          <a:picLocks noChangeAspect="1" noChangeArrowheads="1"/>
        </xdr:cNvPicPr>
      </xdr:nvPicPr>
      <xdr:blipFill>
        <a:blip xmlns:r="http://schemas.openxmlformats.org/officeDocument/2006/relationships" r:embed="rId1"/>
        <a:srcRect/>
        <a:stretch>
          <a:fillRect/>
        </a:stretch>
      </xdr:blipFill>
      <xdr:spPr bwMode="auto">
        <a:xfrm>
          <a:off x="866775" y="781050"/>
          <a:ext cx="5724525" cy="561975"/>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314325</xdr:colOff>
      <xdr:row>46</xdr:row>
      <xdr:rowOff>19050</xdr:rowOff>
    </xdr:from>
    <xdr:to>
      <xdr:col>14</xdr:col>
      <xdr:colOff>161925</xdr:colOff>
      <xdr:row>67</xdr:row>
      <xdr:rowOff>19050</xdr:rowOff>
    </xdr:to>
    <xdr:graphicFrame macro="">
      <xdr:nvGraphicFramePr>
        <xdr:cNvPr id="409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133350</xdr:colOff>
      <xdr:row>3</xdr:row>
      <xdr:rowOff>0</xdr:rowOff>
    </xdr:from>
    <xdr:to>
      <xdr:col>11</xdr:col>
      <xdr:colOff>371475</xdr:colOff>
      <xdr:row>4</xdr:row>
      <xdr:rowOff>266700</xdr:rowOff>
    </xdr:to>
    <xdr:pic>
      <xdr:nvPicPr>
        <xdr:cNvPr id="4099" name="Picture 6" descr="case_combined_logo2"/>
        <xdr:cNvPicPr>
          <a:picLocks noChangeAspect="1" noChangeArrowheads="1"/>
        </xdr:cNvPicPr>
      </xdr:nvPicPr>
      <xdr:blipFill>
        <a:blip xmlns:r="http://schemas.openxmlformats.org/officeDocument/2006/relationships" r:embed="rId2"/>
        <a:srcRect/>
        <a:stretch>
          <a:fillRect/>
        </a:stretch>
      </xdr:blipFill>
      <xdr:spPr bwMode="auto">
        <a:xfrm>
          <a:off x="895350" y="781050"/>
          <a:ext cx="5724525" cy="56197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171450</xdr:colOff>
      <xdr:row>3</xdr:row>
      <xdr:rowOff>0</xdr:rowOff>
    </xdr:from>
    <xdr:to>
      <xdr:col>11</xdr:col>
      <xdr:colOff>409575</xdr:colOff>
      <xdr:row>4</xdr:row>
      <xdr:rowOff>266700</xdr:rowOff>
    </xdr:to>
    <xdr:pic>
      <xdr:nvPicPr>
        <xdr:cNvPr id="2051" name="Picture 6" descr="case_combined_logo2"/>
        <xdr:cNvPicPr>
          <a:picLocks noChangeAspect="1" noChangeArrowheads="1"/>
        </xdr:cNvPicPr>
      </xdr:nvPicPr>
      <xdr:blipFill>
        <a:blip xmlns:r="http://schemas.openxmlformats.org/officeDocument/2006/relationships" r:embed="rId1"/>
        <a:srcRect/>
        <a:stretch>
          <a:fillRect/>
        </a:stretch>
      </xdr:blipFill>
      <xdr:spPr bwMode="auto">
        <a:xfrm>
          <a:off x="866775" y="781050"/>
          <a:ext cx="5724525" cy="5619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3" Type="http://schemas.openxmlformats.org/officeDocument/2006/relationships/comments" Target="../comments1.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2.vml"/><Relationship Id="rId3" Type="http://schemas.openxmlformats.org/officeDocument/2006/relationships/comments" Target="../comments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5"/>
  <sheetViews>
    <sheetView workbookViewId="0">
      <selection activeCell="B8" sqref="B8"/>
    </sheetView>
  </sheetViews>
  <sheetFormatPr baseColWidth="10" defaultColWidth="8.83203125" defaultRowHeight="12"/>
  <sheetData>
    <row r="1" spans="1:9">
      <c r="A1" s="49" t="s">
        <v>3</v>
      </c>
    </row>
    <row r="2" spans="1:9">
      <c r="A2" s="48" t="s">
        <v>1</v>
      </c>
    </row>
    <row r="3" spans="1:9">
      <c r="A3" s="47" t="s">
        <v>2</v>
      </c>
    </row>
    <row r="5" spans="1:9" ht="79.5" customHeight="1">
      <c r="A5" s="50" t="s">
        <v>4</v>
      </c>
      <c r="B5" s="51"/>
      <c r="C5" s="51"/>
      <c r="D5" s="51"/>
      <c r="E5" s="51"/>
      <c r="F5" s="51"/>
      <c r="G5" s="51"/>
      <c r="H5" s="51"/>
      <c r="I5" s="51"/>
    </row>
  </sheetData>
  <sheetCalcPr fullCalcOnLoad="1"/>
  <mergeCells count="1">
    <mergeCell ref="A5:I5"/>
  </mergeCells>
  <phoneticPr fontId="19" type="noConversion"/>
  <pageMargins left="0.7" right="0.7" top="0.75" bottom="0.75" header="0.3" footer="0.3"/>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S61"/>
  <sheetViews>
    <sheetView tabSelected="1" workbookViewId="0">
      <selection activeCell="H9" sqref="H9"/>
    </sheetView>
  </sheetViews>
  <sheetFormatPr baseColWidth="10" defaultColWidth="8.83203125" defaultRowHeight="12"/>
  <cols>
    <col min="1" max="1" width="4.6640625" customWidth="1"/>
    <col min="2" max="2" width="5.6640625" customWidth="1"/>
    <col min="18" max="18" width="5.6640625" customWidth="1"/>
    <col min="19" max="19" width="4.6640625" customWidth="1"/>
  </cols>
  <sheetData>
    <row r="1" spans="1:19" ht="24" customHeight="1">
      <c r="A1" s="2"/>
      <c r="B1" s="2"/>
      <c r="C1" s="2"/>
      <c r="D1" s="2"/>
      <c r="E1" s="2"/>
      <c r="F1" s="2"/>
      <c r="G1" s="2"/>
      <c r="H1" s="2"/>
      <c r="I1" s="2"/>
      <c r="J1" s="2"/>
      <c r="K1" s="2"/>
      <c r="L1" s="2"/>
      <c r="M1" s="2"/>
      <c r="N1" s="2"/>
      <c r="O1" s="2"/>
      <c r="P1" s="2"/>
      <c r="Q1" s="2"/>
      <c r="R1" s="2"/>
      <c r="S1" s="2"/>
    </row>
    <row r="2" spans="1:19" ht="24" customHeight="1" thickBot="1">
      <c r="A2" s="2"/>
      <c r="B2" s="1"/>
      <c r="C2" s="1"/>
      <c r="D2" s="1"/>
      <c r="E2" s="1"/>
      <c r="F2" s="1"/>
      <c r="G2" s="1"/>
      <c r="H2" s="1"/>
      <c r="I2" s="1"/>
      <c r="J2" s="1"/>
      <c r="K2" s="1"/>
      <c r="L2" s="1"/>
      <c r="M2" s="1"/>
      <c r="N2" s="1"/>
      <c r="O2" s="1"/>
      <c r="P2" s="1"/>
      <c r="Q2" s="1"/>
      <c r="R2" s="1"/>
      <c r="S2" s="2"/>
    </row>
    <row r="3" spans="1:19" ht="13.5" thickTop="1">
      <c r="A3" s="2"/>
      <c r="B3" s="1"/>
      <c r="C3" s="4"/>
      <c r="D3" s="5"/>
      <c r="E3" s="5"/>
      <c r="F3" s="5"/>
      <c r="G3" s="5"/>
      <c r="H3" s="5"/>
      <c r="I3" s="5"/>
      <c r="J3" s="5"/>
      <c r="K3" s="5"/>
      <c r="L3" s="5"/>
      <c r="M3" s="5"/>
      <c r="N3" s="5"/>
      <c r="O3" s="5"/>
      <c r="P3" s="5"/>
      <c r="Q3" s="6"/>
      <c r="R3" s="1"/>
      <c r="S3" s="2"/>
    </row>
    <row r="4" spans="1:19" ht="21">
      <c r="A4" s="2"/>
      <c r="B4" s="1"/>
      <c r="C4" s="7"/>
      <c r="D4" s="3"/>
      <c r="E4" s="3"/>
      <c r="F4" s="3"/>
      <c r="G4" s="3"/>
      <c r="H4" s="23"/>
      <c r="I4" s="3"/>
      <c r="J4" s="3"/>
      <c r="K4" s="3"/>
      <c r="L4" s="1"/>
      <c r="M4" s="14"/>
      <c r="N4" s="12"/>
      <c r="O4" s="3"/>
      <c r="P4" s="24" t="s">
        <v>206</v>
      </c>
      <c r="Q4" s="8"/>
      <c r="R4" s="1"/>
      <c r="S4" s="2"/>
    </row>
    <row r="5" spans="1:19" ht="21">
      <c r="A5" s="2"/>
      <c r="B5" s="1"/>
      <c r="C5" s="7"/>
      <c r="D5" s="3"/>
      <c r="E5" s="3"/>
      <c r="F5" s="3"/>
      <c r="G5" s="3"/>
      <c r="H5" s="3"/>
      <c r="I5" s="3"/>
      <c r="J5" s="3"/>
      <c r="K5" s="3"/>
      <c r="M5" s="13"/>
      <c r="N5" s="12"/>
      <c r="O5" s="3"/>
      <c r="P5" s="24" t="s">
        <v>202</v>
      </c>
      <c r="Q5" s="8"/>
      <c r="R5" s="1"/>
      <c r="S5" s="2"/>
    </row>
    <row r="6" spans="1:19">
      <c r="A6" s="2"/>
      <c r="B6" s="1"/>
      <c r="C6" s="7"/>
      <c r="D6" s="3"/>
      <c r="E6" s="3"/>
      <c r="F6" s="3"/>
      <c r="G6" s="3"/>
      <c r="H6" s="3"/>
      <c r="I6" s="3"/>
      <c r="J6" s="3"/>
      <c r="K6" s="3"/>
      <c r="L6" s="3"/>
      <c r="M6" s="3"/>
      <c r="N6" s="3"/>
      <c r="O6" s="3"/>
      <c r="P6" s="3"/>
      <c r="Q6" s="8"/>
      <c r="R6" s="1"/>
      <c r="S6" s="2"/>
    </row>
    <row r="7" spans="1:19">
      <c r="A7" s="2"/>
      <c r="B7" s="1"/>
      <c r="C7" s="15"/>
      <c r="D7" s="16"/>
      <c r="E7" s="16"/>
      <c r="F7" s="16"/>
      <c r="G7" s="16"/>
      <c r="H7" s="16"/>
      <c r="I7" s="16"/>
      <c r="J7" s="16"/>
      <c r="K7" s="16"/>
      <c r="L7" s="16"/>
      <c r="M7" s="16"/>
      <c r="N7" s="16"/>
      <c r="O7" s="16"/>
      <c r="P7" s="16"/>
      <c r="Q7" s="17"/>
      <c r="R7" s="1"/>
      <c r="S7" s="2"/>
    </row>
    <row r="8" spans="1:19">
      <c r="A8" s="2"/>
      <c r="B8" s="1"/>
      <c r="C8" s="7"/>
      <c r="D8" s="3"/>
      <c r="E8" s="3"/>
      <c r="F8" s="3"/>
      <c r="G8" s="3"/>
      <c r="H8" s="3"/>
      <c r="I8" s="3"/>
      <c r="J8" s="3"/>
      <c r="K8" s="3"/>
      <c r="L8" s="3"/>
      <c r="M8" s="3"/>
      <c r="N8" s="3"/>
      <c r="O8" s="3"/>
      <c r="P8" s="3"/>
      <c r="Q8" s="8"/>
      <c r="R8" s="1"/>
      <c r="S8" s="2"/>
    </row>
    <row r="9" spans="1:19">
      <c r="A9" s="2"/>
      <c r="B9" s="1"/>
      <c r="C9" s="7"/>
      <c r="D9" s="3"/>
      <c r="E9" s="3"/>
      <c r="F9" s="3"/>
      <c r="G9" s="3"/>
      <c r="H9" s="3"/>
      <c r="I9" s="3"/>
      <c r="J9" s="3"/>
      <c r="K9" s="3"/>
      <c r="L9" s="3"/>
      <c r="M9" s="3"/>
      <c r="N9" s="3"/>
      <c r="O9" s="3"/>
      <c r="P9" s="3"/>
      <c r="Q9" s="8"/>
      <c r="R9" s="1"/>
      <c r="S9" s="2"/>
    </row>
    <row r="10" spans="1:19">
      <c r="A10" s="2"/>
      <c r="B10" s="1"/>
      <c r="C10" s="7"/>
      <c r="D10" s="3"/>
      <c r="E10" s="26"/>
      <c r="F10" s="3"/>
      <c r="G10" s="3"/>
      <c r="H10" s="3"/>
      <c r="I10" s="3"/>
      <c r="J10" s="3"/>
      <c r="K10" s="3"/>
      <c r="L10" s="3"/>
      <c r="M10" s="3"/>
      <c r="N10" s="3"/>
      <c r="O10" s="3"/>
      <c r="P10" s="3"/>
      <c r="Q10" s="8"/>
      <c r="R10" s="1"/>
      <c r="S10" s="2"/>
    </row>
    <row r="11" spans="1:19">
      <c r="A11" s="2"/>
      <c r="B11" s="1"/>
      <c r="C11" s="7"/>
      <c r="D11" s="3" t="s">
        <v>0</v>
      </c>
      <c r="E11" s="26"/>
      <c r="F11" s="3"/>
      <c r="G11" s="3"/>
      <c r="H11" s="3"/>
      <c r="I11" s="3"/>
      <c r="J11" s="3"/>
      <c r="K11" s="3"/>
      <c r="L11" s="3"/>
      <c r="M11" s="3"/>
      <c r="N11" s="3"/>
      <c r="O11" s="3"/>
      <c r="P11" s="3"/>
      <c r="Q11" s="8"/>
      <c r="R11" s="1"/>
      <c r="S11" s="2"/>
    </row>
    <row r="12" spans="1:19">
      <c r="A12" s="2"/>
      <c r="B12" s="1"/>
      <c r="C12" s="7"/>
      <c r="D12" s="3" t="s">
        <v>22</v>
      </c>
      <c r="E12" s="26"/>
      <c r="F12" s="3"/>
      <c r="G12" s="3"/>
      <c r="H12" s="3"/>
      <c r="I12" s="3"/>
      <c r="J12" s="3"/>
      <c r="K12" s="3"/>
      <c r="L12" s="3"/>
      <c r="M12" s="3"/>
      <c r="N12" s="3"/>
      <c r="O12" s="3"/>
      <c r="P12" s="3"/>
      <c r="Q12" s="8"/>
      <c r="R12" s="1"/>
      <c r="S12" s="2"/>
    </row>
    <row r="13" spans="1:19">
      <c r="A13" s="2"/>
      <c r="B13" s="1"/>
      <c r="C13" s="7"/>
      <c r="D13" s="3"/>
      <c r="E13" s="26"/>
      <c r="F13" s="3"/>
      <c r="G13" s="3"/>
      <c r="H13" s="3"/>
      <c r="I13" s="3"/>
      <c r="J13" s="3"/>
      <c r="K13" s="3"/>
      <c r="L13" s="3"/>
      <c r="M13" s="3"/>
      <c r="N13" s="3"/>
      <c r="O13" s="3"/>
      <c r="P13" s="3"/>
      <c r="Q13" s="8"/>
      <c r="R13" s="1"/>
      <c r="S13" s="2"/>
    </row>
    <row r="14" spans="1:19">
      <c r="A14" s="2"/>
      <c r="B14" s="1"/>
      <c r="C14" s="7"/>
      <c r="D14" s="3"/>
      <c r="E14" s="26"/>
      <c r="F14" s="3"/>
      <c r="G14" s="3"/>
      <c r="H14" s="3"/>
      <c r="I14" s="3"/>
      <c r="J14" s="3"/>
      <c r="K14" s="3"/>
      <c r="L14" s="3"/>
      <c r="M14" s="3"/>
      <c r="N14" s="3"/>
      <c r="O14" s="3"/>
      <c r="P14" s="3"/>
      <c r="Q14" s="8"/>
      <c r="R14" s="1"/>
      <c r="S14" s="2"/>
    </row>
    <row r="15" spans="1:19" ht="15">
      <c r="A15" s="2"/>
      <c r="B15" s="1"/>
      <c r="C15" s="7"/>
      <c r="D15" s="27" t="s">
        <v>138</v>
      </c>
      <c r="E15" s="18"/>
      <c r="F15" s="1"/>
      <c r="G15" s="3"/>
      <c r="H15" s="3"/>
      <c r="I15" s="3"/>
      <c r="J15" s="3"/>
      <c r="K15" s="3"/>
      <c r="L15" s="3"/>
      <c r="M15" s="3"/>
      <c r="N15" s="3"/>
      <c r="O15" s="3"/>
      <c r="P15" s="3"/>
      <c r="Q15" s="8"/>
      <c r="R15" s="1"/>
      <c r="S15" s="2"/>
    </row>
    <row r="16" spans="1:19">
      <c r="A16" s="2"/>
      <c r="B16" s="1"/>
      <c r="C16" s="7"/>
      <c r="D16" s="1"/>
      <c r="E16" s="18" t="s">
        <v>132</v>
      </c>
      <c r="F16" s="1"/>
      <c r="G16" s="3"/>
      <c r="H16" s="3"/>
      <c r="I16" s="3"/>
      <c r="J16" s="3"/>
      <c r="K16" s="3"/>
      <c r="L16" s="3"/>
      <c r="M16" s="3"/>
      <c r="N16" s="3"/>
      <c r="O16" s="3"/>
      <c r="P16" s="3"/>
      <c r="Q16" s="8"/>
      <c r="R16" s="1"/>
      <c r="S16" s="2"/>
    </row>
    <row r="17" spans="1:19">
      <c r="A17" s="2"/>
      <c r="B17" s="1"/>
      <c r="C17" s="7"/>
      <c r="D17" s="1"/>
      <c r="E17" s="18" t="s">
        <v>133</v>
      </c>
      <c r="F17" s="1"/>
      <c r="G17" s="3"/>
      <c r="H17" s="3"/>
      <c r="I17" s="3"/>
      <c r="J17" s="3"/>
      <c r="K17" s="3"/>
      <c r="L17" s="3"/>
      <c r="M17" s="3"/>
      <c r="N17" s="3"/>
      <c r="O17" s="3"/>
      <c r="P17" s="3"/>
      <c r="Q17" s="8"/>
      <c r="R17" s="1"/>
      <c r="S17" s="2"/>
    </row>
    <row r="18" spans="1:19">
      <c r="A18" s="2"/>
      <c r="B18" s="1"/>
      <c r="C18" s="7"/>
      <c r="D18" s="1"/>
      <c r="E18" s="18"/>
      <c r="F18" s="1"/>
      <c r="G18" s="3"/>
      <c r="H18" s="3"/>
      <c r="I18" s="3"/>
      <c r="J18" s="3"/>
      <c r="K18" s="3"/>
      <c r="L18" s="3"/>
      <c r="M18" s="3"/>
      <c r="N18" s="3"/>
      <c r="O18" s="3"/>
      <c r="P18" s="3"/>
      <c r="Q18" s="8"/>
      <c r="R18" s="1"/>
      <c r="S18" s="2"/>
    </row>
    <row r="19" spans="1:19">
      <c r="A19" s="2"/>
      <c r="B19" s="1"/>
      <c r="C19" s="7"/>
      <c r="D19" s="1"/>
      <c r="E19" s="18" t="s">
        <v>134</v>
      </c>
      <c r="F19" s="1"/>
      <c r="G19" s="3"/>
      <c r="H19" s="3"/>
      <c r="I19" s="3"/>
      <c r="J19" s="3"/>
      <c r="K19" s="3"/>
      <c r="L19" s="3"/>
      <c r="M19" s="3"/>
      <c r="N19" s="3"/>
      <c r="O19" s="3"/>
      <c r="P19" s="3"/>
      <c r="Q19" s="8"/>
      <c r="R19" s="1"/>
      <c r="S19" s="2"/>
    </row>
    <row r="20" spans="1:19">
      <c r="A20" s="2"/>
      <c r="B20" s="1"/>
      <c r="C20" s="7"/>
      <c r="D20" s="1"/>
      <c r="E20" s="18" t="s">
        <v>135</v>
      </c>
      <c r="F20" s="1"/>
      <c r="G20" s="3"/>
      <c r="H20" s="3"/>
      <c r="I20" s="3"/>
      <c r="J20" s="3"/>
      <c r="K20" s="3"/>
      <c r="L20" s="3"/>
      <c r="M20" s="3"/>
      <c r="N20" s="3"/>
      <c r="O20" s="3"/>
      <c r="P20" s="3"/>
      <c r="Q20" s="8"/>
      <c r="R20" s="1"/>
      <c r="S20" s="2"/>
    </row>
    <row r="21" spans="1:19">
      <c r="A21" s="2"/>
      <c r="B21" s="1"/>
      <c r="C21" s="7"/>
      <c r="D21" s="1"/>
      <c r="E21" s="28" t="s">
        <v>115</v>
      </c>
      <c r="F21" s="1"/>
      <c r="G21" s="3"/>
      <c r="H21" s="3"/>
      <c r="I21" s="3"/>
      <c r="J21" s="3"/>
      <c r="K21" s="3"/>
      <c r="L21" s="3"/>
      <c r="M21" s="3"/>
      <c r="N21" s="3"/>
      <c r="O21" s="3"/>
      <c r="P21" s="3"/>
      <c r="Q21" s="8"/>
      <c r="R21" s="1"/>
      <c r="S21" s="2"/>
    </row>
    <row r="22" spans="1:19">
      <c r="A22" s="2"/>
      <c r="B22" s="1"/>
      <c r="C22" s="7"/>
      <c r="D22" s="1"/>
      <c r="E22" s="28"/>
      <c r="F22" s="1"/>
      <c r="G22" s="3"/>
      <c r="H22" s="3"/>
      <c r="I22" s="3"/>
      <c r="J22" s="3"/>
      <c r="K22" s="3"/>
      <c r="L22" s="3"/>
      <c r="M22" s="3"/>
      <c r="N22" s="3"/>
      <c r="O22" s="3"/>
      <c r="P22" s="3"/>
      <c r="Q22" s="8"/>
      <c r="R22" s="1"/>
      <c r="S22" s="2"/>
    </row>
    <row r="23" spans="1:19">
      <c r="A23" s="2"/>
      <c r="B23" s="1"/>
      <c r="C23" s="7"/>
      <c r="D23" s="1"/>
      <c r="E23" s="28" t="s">
        <v>93</v>
      </c>
      <c r="F23" s="1"/>
      <c r="G23" s="3"/>
      <c r="H23" s="3"/>
      <c r="I23" s="3"/>
      <c r="J23" s="3"/>
      <c r="K23" s="3"/>
      <c r="L23" s="3"/>
      <c r="M23" s="3"/>
      <c r="N23" s="3"/>
      <c r="O23" s="3"/>
      <c r="P23" s="3"/>
      <c r="Q23" s="8"/>
      <c r="R23" s="1"/>
      <c r="S23" s="2"/>
    </row>
    <row r="24" spans="1:19">
      <c r="A24" s="2"/>
      <c r="B24" s="1"/>
      <c r="C24" s="7"/>
      <c r="D24" s="1"/>
      <c r="E24" s="18" t="s">
        <v>116</v>
      </c>
      <c r="F24" s="1"/>
      <c r="G24" s="3"/>
      <c r="H24" s="3"/>
      <c r="I24" s="3"/>
      <c r="J24" s="3"/>
      <c r="K24" s="3"/>
      <c r="L24" s="3"/>
      <c r="M24" s="3"/>
      <c r="N24" s="3"/>
      <c r="O24" s="3"/>
      <c r="P24" s="3"/>
      <c r="Q24" s="8"/>
      <c r="R24" s="1"/>
      <c r="S24" s="2"/>
    </row>
    <row r="25" spans="1:19">
      <c r="A25" s="2"/>
      <c r="B25" s="1"/>
      <c r="C25" s="7"/>
      <c r="D25" s="1"/>
      <c r="E25" s="18" t="s">
        <v>118</v>
      </c>
      <c r="F25" s="1"/>
      <c r="G25" s="3"/>
      <c r="H25" s="3"/>
      <c r="I25" s="3"/>
      <c r="J25" s="3"/>
      <c r="K25" s="3"/>
      <c r="L25" s="3"/>
      <c r="M25" s="3"/>
      <c r="N25" s="3"/>
      <c r="O25" s="3"/>
      <c r="P25" s="3"/>
      <c r="Q25" s="8"/>
      <c r="R25" s="1"/>
      <c r="S25" s="2"/>
    </row>
    <row r="26" spans="1:19">
      <c r="A26" s="2"/>
      <c r="B26" s="1"/>
      <c r="C26" s="7"/>
      <c r="D26" s="1"/>
      <c r="E26" s="18" t="s">
        <v>117</v>
      </c>
      <c r="F26" s="1"/>
      <c r="G26" s="3"/>
      <c r="H26" s="3"/>
      <c r="I26" s="3"/>
      <c r="J26" s="3"/>
      <c r="K26" s="3"/>
      <c r="L26" s="3"/>
      <c r="M26" s="3"/>
      <c r="N26" s="3"/>
      <c r="O26" s="3"/>
      <c r="P26" s="3"/>
      <c r="Q26" s="8"/>
      <c r="R26" s="1"/>
      <c r="S26" s="2"/>
    </row>
    <row r="27" spans="1:19">
      <c r="A27" s="2"/>
      <c r="B27" s="1"/>
      <c r="C27" s="7"/>
      <c r="D27" s="1"/>
      <c r="E27" s="18"/>
      <c r="F27" s="1"/>
      <c r="G27" s="3"/>
      <c r="H27" s="3"/>
      <c r="I27" s="3"/>
      <c r="J27" s="3"/>
      <c r="K27" s="3"/>
      <c r="L27" s="3"/>
      <c r="M27" s="3"/>
      <c r="N27" s="3"/>
      <c r="O27" s="3"/>
      <c r="P27" s="3"/>
      <c r="Q27" s="8"/>
      <c r="R27" s="1"/>
      <c r="S27" s="2"/>
    </row>
    <row r="28" spans="1:19">
      <c r="A28" s="2"/>
      <c r="B28" s="1"/>
      <c r="C28" s="7"/>
      <c r="D28" s="1"/>
      <c r="E28" s="18" t="s">
        <v>136</v>
      </c>
      <c r="F28" s="1"/>
      <c r="G28" s="3"/>
      <c r="H28" s="3"/>
      <c r="I28" s="3"/>
      <c r="J28" s="3"/>
      <c r="K28" s="3"/>
      <c r="L28" s="3"/>
      <c r="M28" s="3"/>
      <c r="N28" s="3"/>
      <c r="O28" s="3"/>
      <c r="P28" s="3"/>
      <c r="Q28" s="8"/>
      <c r="R28" s="1"/>
      <c r="S28" s="2"/>
    </row>
    <row r="29" spans="1:19">
      <c r="A29" s="2"/>
      <c r="B29" s="1"/>
      <c r="C29" s="7"/>
      <c r="D29" s="3"/>
      <c r="E29" s="3" t="s">
        <v>137</v>
      </c>
      <c r="F29" s="3"/>
      <c r="G29" s="3"/>
      <c r="H29" s="3"/>
      <c r="I29" s="3"/>
      <c r="J29" s="3"/>
      <c r="K29" s="3"/>
      <c r="L29" s="3"/>
      <c r="M29" s="3"/>
      <c r="N29" s="3"/>
      <c r="O29" s="3"/>
      <c r="P29" s="3"/>
      <c r="Q29" s="8"/>
      <c r="R29" s="1"/>
      <c r="S29" s="2"/>
    </row>
    <row r="30" spans="1:19">
      <c r="A30" s="2"/>
      <c r="B30" s="1"/>
      <c r="C30" s="7"/>
      <c r="D30" s="3"/>
      <c r="E30" s="3"/>
      <c r="F30" s="3"/>
      <c r="G30" s="3"/>
      <c r="H30" s="3"/>
      <c r="I30" s="3"/>
      <c r="J30" s="3"/>
      <c r="K30" s="3"/>
      <c r="L30" s="3"/>
      <c r="M30" s="3"/>
      <c r="N30" s="3"/>
      <c r="O30" s="3"/>
      <c r="P30" s="3"/>
      <c r="Q30" s="8"/>
      <c r="R30" s="1"/>
      <c r="S30" s="2"/>
    </row>
    <row r="31" spans="1:19">
      <c r="A31" s="2"/>
      <c r="B31" s="1"/>
      <c r="C31" s="7"/>
      <c r="D31" s="3"/>
      <c r="E31" s="3" t="s">
        <v>101</v>
      </c>
      <c r="F31" s="3"/>
      <c r="G31" s="3"/>
      <c r="H31" s="3"/>
      <c r="I31" s="3"/>
      <c r="J31" s="3"/>
      <c r="K31" s="3"/>
      <c r="L31" s="3"/>
      <c r="M31" s="3"/>
      <c r="N31" s="3"/>
      <c r="O31" s="3"/>
      <c r="P31" s="3"/>
      <c r="Q31" s="8"/>
      <c r="R31" s="1"/>
      <c r="S31" s="2"/>
    </row>
    <row r="32" spans="1:19">
      <c r="A32" s="2"/>
      <c r="B32" s="1"/>
      <c r="C32" s="7"/>
      <c r="D32" s="3"/>
      <c r="E32" s="3" t="s">
        <v>200</v>
      </c>
      <c r="F32" s="3"/>
      <c r="G32" s="3"/>
      <c r="H32" s="3"/>
      <c r="I32" s="3"/>
      <c r="J32" s="3"/>
      <c r="K32" s="3"/>
      <c r="L32" s="3"/>
      <c r="M32" s="3"/>
      <c r="N32" s="3"/>
      <c r="O32" s="3"/>
      <c r="P32" s="3"/>
      <c r="Q32" s="8"/>
      <c r="R32" s="1"/>
      <c r="S32" s="2"/>
    </row>
    <row r="33" spans="1:19">
      <c r="A33" s="2"/>
      <c r="B33" s="1"/>
      <c r="C33" s="7"/>
      <c r="D33" s="3"/>
      <c r="E33" s="3" t="s">
        <v>201</v>
      </c>
      <c r="F33" s="3"/>
      <c r="G33" s="3"/>
      <c r="H33" s="3"/>
      <c r="I33" s="3"/>
      <c r="J33" s="3"/>
      <c r="K33" s="3"/>
      <c r="L33" s="3"/>
      <c r="M33" s="3"/>
      <c r="N33" s="3"/>
      <c r="O33" s="3"/>
      <c r="P33" s="3"/>
      <c r="Q33" s="8"/>
      <c r="R33" s="1"/>
      <c r="S33" s="2"/>
    </row>
    <row r="34" spans="1:19">
      <c r="A34" s="2"/>
      <c r="B34" s="1"/>
      <c r="C34" s="7"/>
      <c r="D34" s="3"/>
      <c r="E34" s="3"/>
      <c r="F34" s="3"/>
      <c r="G34" s="3"/>
      <c r="H34" s="3"/>
      <c r="I34" s="3"/>
      <c r="J34" s="3"/>
      <c r="K34" s="3"/>
      <c r="L34" s="3"/>
      <c r="M34" s="3"/>
      <c r="N34" s="3"/>
      <c r="O34" s="3"/>
      <c r="P34" s="3"/>
      <c r="Q34" s="8"/>
      <c r="R34" s="1"/>
      <c r="S34" s="2"/>
    </row>
    <row r="35" spans="1:19">
      <c r="A35" s="2"/>
      <c r="B35" s="1"/>
      <c r="C35" s="7"/>
      <c r="D35" s="3"/>
      <c r="E35" s="3" t="s">
        <v>102</v>
      </c>
      <c r="F35" s="3"/>
      <c r="G35" s="3"/>
      <c r="H35" s="3"/>
      <c r="I35" s="3"/>
      <c r="J35" s="3"/>
      <c r="K35" s="3"/>
      <c r="L35" s="3"/>
      <c r="M35" s="3"/>
      <c r="N35" s="3"/>
      <c r="O35" s="3"/>
      <c r="P35" s="3"/>
      <c r="Q35" s="8"/>
      <c r="R35" s="1"/>
      <c r="S35" s="2"/>
    </row>
    <row r="36" spans="1:19">
      <c r="A36" s="2"/>
      <c r="B36" s="1"/>
      <c r="C36" s="7"/>
      <c r="D36" s="3"/>
      <c r="E36" s="3" t="s">
        <v>94</v>
      </c>
      <c r="F36" s="3"/>
      <c r="G36" s="3"/>
      <c r="H36" s="3"/>
      <c r="I36" s="3"/>
      <c r="J36" s="3"/>
      <c r="K36" s="3"/>
      <c r="L36" s="3"/>
      <c r="M36" s="3"/>
      <c r="N36" s="3"/>
      <c r="O36" s="3"/>
      <c r="P36" s="3"/>
      <c r="Q36" s="8"/>
      <c r="R36" s="1"/>
      <c r="S36" s="2"/>
    </row>
    <row r="37" spans="1:19">
      <c r="A37" s="2"/>
      <c r="B37" s="1"/>
      <c r="C37" s="7"/>
      <c r="D37" s="3"/>
      <c r="E37" s="3" t="s">
        <v>95</v>
      </c>
      <c r="F37" s="3"/>
      <c r="G37" s="3"/>
      <c r="H37" s="3"/>
      <c r="I37" s="3"/>
      <c r="J37" s="3"/>
      <c r="K37" s="3"/>
      <c r="L37" s="3"/>
      <c r="M37" s="3"/>
      <c r="N37" s="3"/>
      <c r="O37" s="3"/>
      <c r="P37" s="3"/>
      <c r="Q37" s="8"/>
      <c r="R37" s="1"/>
      <c r="S37" s="2"/>
    </row>
    <row r="38" spans="1:19">
      <c r="A38" s="2"/>
      <c r="B38" s="1"/>
      <c r="C38" s="7"/>
      <c r="D38" s="3"/>
      <c r="E38" s="3" t="s">
        <v>96</v>
      </c>
      <c r="F38" s="3"/>
      <c r="G38" s="3"/>
      <c r="H38" s="3"/>
      <c r="I38" s="3"/>
      <c r="J38" s="3"/>
      <c r="K38" s="3"/>
      <c r="L38" s="3"/>
      <c r="M38" s="3"/>
      <c r="N38" s="3"/>
      <c r="O38" s="3"/>
      <c r="P38" s="3"/>
      <c r="Q38" s="8"/>
      <c r="R38" s="1"/>
      <c r="S38" s="2"/>
    </row>
    <row r="39" spans="1:19">
      <c r="A39" s="2"/>
      <c r="B39" s="1"/>
      <c r="C39" s="7"/>
      <c r="D39" s="3"/>
      <c r="E39" s="3" t="s">
        <v>98</v>
      </c>
      <c r="F39" s="3"/>
      <c r="G39" s="3"/>
      <c r="H39" s="3"/>
      <c r="I39" s="3"/>
      <c r="J39" s="3"/>
      <c r="K39" s="3"/>
      <c r="L39" s="3"/>
      <c r="M39" s="3"/>
      <c r="N39" s="3"/>
      <c r="O39" s="3"/>
      <c r="P39" s="3"/>
      <c r="Q39" s="8"/>
      <c r="R39" s="1"/>
      <c r="S39" s="2"/>
    </row>
    <row r="40" spans="1:19">
      <c r="A40" s="2"/>
      <c r="B40" s="1"/>
      <c r="C40" s="7"/>
      <c r="D40" s="3"/>
      <c r="E40" s="3" t="s">
        <v>97</v>
      </c>
      <c r="F40" s="3"/>
      <c r="G40" s="3"/>
      <c r="H40" s="3"/>
      <c r="I40" s="3"/>
      <c r="J40" s="3"/>
      <c r="K40" s="3"/>
      <c r="L40" s="3"/>
      <c r="M40" s="3"/>
      <c r="N40" s="3"/>
      <c r="O40" s="3"/>
      <c r="P40" s="3"/>
      <c r="Q40" s="8"/>
      <c r="R40" s="1"/>
      <c r="S40" s="2"/>
    </row>
    <row r="41" spans="1:19">
      <c r="A41" s="2"/>
      <c r="B41" s="1"/>
      <c r="C41" s="7"/>
      <c r="D41" s="3"/>
      <c r="E41" s="3"/>
      <c r="F41" s="3"/>
      <c r="G41" s="3"/>
      <c r="H41" s="3"/>
      <c r="I41" s="3"/>
      <c r="J41" s="3"/>
      <c r="K41" s="3"/>
      <c r="L41" s="3"/>
      <c r="M41" s="3"/>
      <c r="N41" s="3"/>
      <c r="O41" s="3"/>
      <c r="P41" s="3"/>
      <c r="Q41" s="8"/>
      <c r="R41" s="1"/>
      <c r="S41" s="2"/>
    </row>
    <row r="42" spans="1:19">
      <c r="A42" s="2"/>
      <c r="B42" s="1"/>
      <c r="C42" s="7"/>
      <c r="D42" s="3"/>
      <c r="E42" s="3" t="s">
        <v>103</v>
      </c>
      <c r="F42" s="3"/>
      <c r="G42" s="3"/>
      <c r="H42" s="3"/>
      <c r="I42" s="3"/>
      <c r="J42" s="3"/>
      <c r="K42" s="3"/>
      <c r="L42" s="3"/>
      <c r="M42" s="3"/>
      <c r="N42" s="3"/>
      <c r="O42" s="3"/>
      <c r="P42" s="3"/>
      <c r="Q42" s="8"/>
      <c r="R42" s="1"/>
      <c r="S42" s="2"/>
    </row>
    <row r="43" spans="1:19">
      <c r="A43" s="2"/>
      <c r="B43" s="1"/>
      <c r="C43" s="7"/>
      <c r="D43" s="3"/>
      <c r="E43" s="3" t="s">
        <v>100</v>
      </c>
      <c r="F43" s="3"/>
      <c r="G43" s="3"/>
      <c r="H43" s="3"/>
      <c r="I43" s="3"/>
      <c r="J43" s="3"/>
      <c r="K43" s="3"/>
      <c r="L43" s="3"/>
      <c r="M43" s="3"/>
      <c r="N43" s="3"/>
      <c r="O43" s="3"/>
      <c r="P43" s="3"/>
      <c r="Q43" s="8"/>
      <c r="R43" s="1"/>
      <c r="S43" s="2"/>
    </row>
    <row r="44" spans="1:19">
      <c r="A44" s="2"/>
      <c r="B44" s="1"/>
      <c r="C44" s="7"/>
      <c r="D44" s="3"/>
      <c r="E44" s="3" t="s">
        <v>99</v>
      </c>
      <c r="F44" s="3"/>
      <c r="G44" s="3"/>
      <c r="H44" s="3"/>
      <c r="I44" s="3"/>
      <c r="J44" s="3"/>
      <c r="K44" s="3"/>
      <c r="L44" s="3"/>
      <c r="M44" s="3"/>
      <c r="N44" s="3"/>
      <c r="O44" s="3"/>
      <c r="P44" s="3"/>
      <c r="Q44" s="8"/>
      <c r="R44" s="1"/>
      <c r="S44" s="2"/>
    </row>
    <row r="45" spans="1:19">
      <c r="A45" s="2"/>
      <c r="B45" s="1"/>
      <c r="C45" s="7"/>
      <c r="D45" s="3"/>
      <c r="E45" s="3"/>
      <c r="F45" s="3"/>
      <c r="G45" s="3"/>
      <c r="H45" s="3"/>
      <c r="I45" s="3"/>
      <c r="J45" s="3"/>
      <c r="K45" s="3"/>
      <c r="L45" s="3"/>
      <c r="M45" s="3"/>
      <c r="N45" s="3"/>
      <c r="O45" s="3"/>
      <c r="P45" s="3"/>
      <c r="Q45" s="8"/>
      <c r="R45" s="1"/>
      <c r="S45" s="2"/>
    </row>
    <row r="46" spans="1:19">
      <c r="A46" s="2"/>
      <c r="B46" s="1"/>
      <c r="C46" s="7"/>
      <c r="D46" s="3"/>
      <c r="E46" s="3"/>
      <c r="F46" s="3"/>
      <c r="G46" s="3"/>
      <c r="H46" s="3"/>
      <c r="I46" s="3"/>
      <c r="J46" s="3"/>
      <c r="K46" s="3"/>
      <c r="L46" s="3"/>
      <c r="M46" s="3"/>
      <c r="N46" s="3"/>
      <c r="O46" s="3"/>
      <c r="P46" s="3"/>
      <c r="Q46" s="8"/>
      <c r="R46" s="1"/>
      <c r="S46" s="2"/>
    </row>
    <row r="47" spans="1:19">
      <c r="A47" s="2"/>
      <c r="B47" s="1"/>
      <c r="C47" s="7"/>
      <c r="D47" s="3"/>
      <c r="E47" s="3"/>
      <c r="F47" s="3"/>
      <c r="G47" s="3"/>
      <c r="H47" s="3"/>
      <c r="I47" s="3"/>
      <c r="J47" s="3"/>
      <c r="K47" s="3"/>
      <c r="L47" s="3"/>
      <c r="M47" s="3"/>
      <c r="N47" s="3"/>
      <c r="O47" s="3"/>
      <c r="P47" s="3"/>
      <c r="Q47" s="8"/>
      <c r="R47" s="1"/>
      <c r="S47" s="2"/>
    </row>
    <row r="48" spans="1:19">
      <c r="A48" s="2"/>
      <c r="B48" s="1"/>
      <c r="C48" s="15"/>
      <c r="D48" s="16"/>
      <c r="E48" s="16"/>
      <c r="F48" s="16"/>
      <c r="G48" s="16"/>
      <c r="H48" s="16"/>
      <c r="I48" s="16"/>
      <c r="J48" s="16"/>
      <c r="K48" s="16"/>
      <c r="L48" s="16"/>
      <c r="M48" s="16"/>
      <c r="N48" s="16"/>
      <c r="O48" s="16"/>
      <c r="P48" s="16"/>
      <c r="Q48" s="17"/>
      <c r="R48" s="1"/>
      <c r="S48" s="2"/>
    </row>
    <row r="49" spans="1:19">
      <c r="A49" s="2"/>
      <c r="B49" s="1"/>
      <c r="C49" s="7"/>
      <c r="D49" s="3"/>
      <c r="E49" s="3"/>
      <c r="F49" s="3"/>
      <c r="G49" s="3"/>
      <c r="H49" s="3"/>
      <c r="I49" s="3"/>
      <c r="J49" s="3"/>
      <c r="K49" s="3"/>
      <c r="L49" s="3"/>
      <c r="M49" s="3"/>
      <c r="N49" s="3"/>
      <c r="O49" s="3"/>
      <c r="P49" s="3"/>
      <c r="Q49" s="8"/>
      <c r="R49" s="1"/>
      <c r="S49" s="2"/>
    </row>
    <row r="50" spans="1:19">
      <c r="A50" s="2"/>
      <c r="B50" s="1"/>
      <c r="C50" s="7"/>
      <c r="D50" s="18" t="s">
        <v>12</v>
      </c>
      <c r="E50" s="3"/>
      <c r="F50" s="3"/>
      <c r="G50" s="3"/>
      <c r="H50" s="3"/>
      <c r="I50" s="3"/>
      <c r="J50" s="3"/>
      <c r="K50" s="3"/>
      <c r="L50" s="3"/>
      <c r="M50" s="3"/>
      <c r="N50" s="3"/>
      <c r="O50" s="3"/>
      <c r="P50" s="3"/>
      <c r="Q50" s="8"/>
      <c r="R50" s="1"/>
      <c r="S50" s="2"/>
    </row>
    <row r="51" spans="1:19">
      <c r="A51" s="2"/>
      <c r="B51" s="1"/>
      <c r="C51" s="7"/>
      <c r="D51" s="18" t="s">
        <v>13</v>
      </c>
      <c r="E51" s="3"/>
      <c r="F51" s="3"/>
      <c r="G51" s="3"/>
      <c r="H51" s="3"/>
      <c r="I51" s="3"/>
      <c r="J51" s="3"/>
      <c r="K51" s="3"/>
      <c r="L51" s="3"/>
      <c r="M51" s="3"/>
      <c r="N51" s="3"/>
      <c r="O51" s="3"/>
      <c r="P51" s="3"/>
      <c r="Q51" s="8"/>
      <c r="R51" s="1"/>
      <c r="S51" s="2"/>
    </row>
    <row r="52" spans="1:19">
      <c r="A52" s="2"/>
      <c r="B52" s="1"/>
      <c r="C52" s="7"/>
      <c r="D52" s="18" t="s">
        <v>14</v>
      </c>
      <c r="E52" s="3"/>
      <c r="F52" s="3"/>
      <c r="G52" s="3"/>
      <c r="H52" s="3"/>
      <c r="I52" s="3"/>
      <c r="J52" s="3"/>
      <c r="K52" s="3"/>
      <c r="L52" s="3"/>
      <c r="M52" s="3"/>
      <c r="N52" s="3"/>
      <c r="O52" s="3"/>
      <c r="P52" s="3"/>
      <c r="Q52" s="8"/>
      <c r="R52" s="1"/>
      <c r="S52" s="2"/>
    </row>
    <row r="53" spans="1:19">
      <c r="A53" s="2"/>
      <c r="B53" s="1"/>
      <c r="C53" s="7"/>
      <c r="D53" s="18"/>
      <c r="E53" s="3"/>
      <c r="F53" s="3"/>
      <c r="G53" s="3"/>
      <c r="H53" s="3"/>
      <c r="I53" s="3"/>
      <c r="J53" s="3"/>
      <c r="K53" s="3"/>
      <c r="L53" s="3"/>
      <c r="M53" s="3"/>
      <c r="N53" s="3"/>
      <c r="O53" s="3"/>
      <c r="P53" s="3"/>
      <c r="Q53" s="8"/>
      <c r="R53" s="1"/>
      <c r="S53" s="2"/>
    </row>
    <row r="54" spans="1:19">
      <c r="A54" s="2"/>
      <c r="B54" s="1"/>
      <c r="C54" s="7"/>
      <c r="D54" s="3" t="s">
        <v>15</v>
      </c>
      <c r="E54" s="3"/>
      <c r="F54" s="3"/>
      <c r="G54" s="3"/>
      <c r="H54" s="3"/>
      <c r="I54" s="3"/>
      <c r="J54" s="3"/>
      <c r="K54" s="3"/>
      <c r="L54" s="3"/>
      <c r="M54" s="3"/>
      <c r="N54" s="3"/>
      <c r="O54" s="3"/>
      <c r="P54" s="3"/>
      <c r="Q54" s="8"/>
      <c r="R54" s="1"/>
      <c r="S54" s="2"/>
    </row>
    <row r="55" spans="1:19">
      <c r="A55" s="2"/>
      <c r="B55" s="1"/>
      <c r="C55" s="7"/>
      <c r="D55" s="18" t="s">
        <v>16</v>
      </c>
      <c r="E55" s="3"/>
      <c r="F55" s="3"/>
      <c r="G55" s="3"/>
      <c r="H55" s="3"/>
      <c r="I55" s="3"/>
      <c r="J55" s="3"/>
      <c r="K55" s="3"/>
      <c r="L55" s="3"/>
      <c r="M55" s="3"/>
      <c r="N55" s="3"/>
      <c r="O55" s="3"/>
      <c r="P55" s="3"/>
      <c r="Q55" s="8"/>
      <c r="R55" s="1"/>
      <c r="S55" s="2"/>
    </row>
    <row r="56" spans="1:19">
      <c r="A56" s="2"/>
      <c r="B56" s="1"/>
      <c r="C56" s="7"/>
      <c r="D56" s="18" t="s">
        <v>17</v>
      </c>
      <c r="E56" s="3"/>
      <c r="F56" s="3"/>
      <c r="G56" s="3"/>
      <c r="H56" s="3"/>
      <c r="I56" s="3"/>
      <c r="J56" s="3"/>
      <c r="K56" s="3"/>
      <c r="L56" s="3"/>
      <c r="M56" s="3"/>
      <c r="N56" s="3"/>
      <c r="O56" s="3"/>
      <c r="P56" s="3"/>
      <c r="Q56" s="8"/>
      <c r="R56" s="1"/>
      <c r="S56" s="2"/>
    </row>
    <row r="57" spans="1:19">
      <c r="A57" s="2"/>
      <c r="B57" s="1"/>
      <c r="C57" s="7"/>
      <c r="D57" s="18" t="s">
        <v>18</v>
      </c>
      <c r="E57" s="3"/>
      <c r="F57" s="3"/>
      <c r="G57" s="3"/>
      <c r="H57" s="3"/>
      <c r="I57" s="3"/>
      <c r="J57" s="3"/>
      <c r="K57" s="3"/>
      <c r="L57" s="3"/>
      <c r="M57" s="3"/>
      <c r="N57" s="3"/>
      <c r="O57" s="3"/>
      <c r="P57" s="3"/>
      <c r="Q57" s="8"/>
      <c r="R57" s="1"/>
      <c r="S57" s="2"/>
    </row>
    <row r="58" spans="1:19">
      <c r="A58" s="2"/>
      <c r="B58" s="1"/>
      <c r="C58" s="7"/>
      <c r="D58" s="22"/>
      <c r="E58" s="3"/>
      <c r="F58" s="3"/>
      <c r="G58" s="3"/>
      <c r="H58" s="3"/>
      <c r="I58" s="3"/>
      <c r="J58" s="3"/>
      <c r="K58" s="3"/>
      <c r="L58" s="3"/>
      <c r="M58" s="3"/>
      <c r="N58" s="3"/>
      <c r="O58" s="3"/>
      <c r="P58" s="3"/>
      <c r="Q58" s="8"/>
      <c r="R58" s="1"/>
      <c r="S58" s="2"/>
    </row>
    <row r="59" spans="1:19" ht="13" thickBot="1">
      <c r="A59" s="2"/>
      <c r="B59" s="1"/>
      <c r="C59" s="9"/>
      <c r="D59" s="10"/>
      <c r="E59" s="10"/>
      <c r="F59" s="10"/>
      <c r="G59" s="10"/>
      <c r="H59" s="10"/>
      <c r="I59" s="10"/>
      <c r="J59" s="10"/>
      <c r="K59" s="10"/>
      <c r="L59" s="10"/>
      <c r="M59" s="10"/>
      <c r="N59" s="10"/>
      <c r="O59" s="10"/>
      <c r="P59" s="10"/>
      <c r="Q59" s="11"/>
      <c r="R59" s="1"/>
      <c r="S59" s="2"/>
    </row>
    <row r="60" spans="1:19" ht="24" customHeight="1" thickTop="1">
      <c r="A60" s="2"/>
      <c r="B60" s="1"/>
      <c r="C60" s="1"/>
      <c r="D60" s="1"/>
      <c r="E60" s="1"/>
      <c r="F60" s="1"/>
      <c r="G60" s="1"/>
      <c r="H60" s="1"/>
      <c r="I60" s="1"/>
      <c r="J60" s="1"/>
      <c r="K60" s="1"/>
      <c r="L60" s="1"/>
      <c r="M60" s="1"/>
      <c r="N60" s="1"/>
      <c r="O60" s="1"/>
      <c r="P60" s="1"/>
      <c r="Q60" s="1"/>
      <c r="R60" s="1"/>
      <c r="S60" s="2"/>
    </row>
    <row r="61" spans="1:19" ht="24" customHeight="1">
      <c r="A61" s="2"/>
      <c r="B61" s="2"/>
      <c r="C61" s="2"/>
      <c r="D61" s="2"/>
      <c r="E61" s="2"/>
      <c r="F61" s="2"/>
      <c r="G61" s="2"/>
      <c r="H61" s="2"/>
      <c r="I61" s="2"/>
      <c r="J61" s="2"/>
      <c r="K61" s="2"/>
      <c r="L61" s="2"/>
      <c r="M61" s="2"/>
      <c r="N61" s="2"/>
      <c r="O61" s="2"/>
      <c r="P61" s="2"/>
      <c r="Q61" s="2"/>
      <c r="R61" s="2"/>
      <c r="S61" s="2"/>
    </row>
  </sheetData>
  <sheetCalcPr fullCalcOnLoad="1"/>
  <phoneticPr fontId="6" type="noConversion"/>
  <pageMargins left="0.75" right="0.75" top="1" bottom="1" header="0.5" footer="0.5"/>
  <headerFooter alignWithMargins="0"/>
  <drawing r:id="rId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S127"/>
  <sheetViews>
    <sheetView workbookViewId="0">
      <selection activeCell="C8" sqref="C8"/>
    </sheetView>
  </sheetViews>
  <sheetFormatPr baseColWidth="10" defaultColWidth="8.83203125" defaultRowHeight="12"/>
  <cols>
    <col min="1" max="2" width="5.6640625" customWidth="1"/>
    <col min="8" max="8" width="11.6640625" bestFit="1" customWidth="1"/>
    <col min="10" max="10" width="11.33203125" bestFit="1" customWidth="1"/>
    <col min="18" max="19" width="5.6640625" customWidth="1"/>
  </cols>
  <sheetData>
    <row r="1" spans="1:19" ht="24" customHeight="1">
      <c r="A1" s="2"/>
      <c r="B1" s="2"/>
      <c r="C1" s="2"/>
      <c r="D1" s="2"/>
      <c r="E1" s="2"/>
      <c r="F1" s="2"/>
      <c r="G1" s="2"/>
      <c r="H1" s="2"/>
      <c r="I1" s="2"/>
      <c r="J1" s="2"/>
      <c r="K1" s="2"/>
      <c r="L1" s="2"/>
      <c r="M1" s="2"/>
      <c r="N1" s="2"/>
      <c r="O1" s="2"/>
      <c r="P1" s="2"/>
      <c r="Q1" s="2"/>
      <c r="R1" s="2"/>
      <c r="S1" s="2"/>
    </row>
    <row r="2" spans="1:19" ht="24" customHeight="1" thickBot="1">
      <c r="A2" s="2"/>
      <c r="B2" s="1"/>
      <c r="C2" s="1"/>
      <c r="D2" s="1"/>
      <c r="E2" s="1"/>
      <c r="F2" s="1"/>
      <c r="G2" s="1"/>
      <c r="H2" s="1"/>
      <c r="I2" s="1"/>
      <c r="J2" s="1"/>
      <c r="K2" s="1"/>
      <c r="L2" s="1"/>
      <c r="M2" s="1"/>
      <c r="N2" s="1"/>
      <c r="O2" s="1"/>
      <c r="P2" s="1"/>
      <c r="Q2" s="1"/>
      <c r="R2" s="1"/>
      <c r="S2" s="2"/>
    </row>
    <row r="3" spans="1:19" ht="13.5" thickTop="1">
      <c r="A3" s="2"/>
      <c r="B3" s="1"/>
      <c r="C3" s="4"/>
      <c r="D3" s="5"/>
      <c r="E3" s="5"/>
      <c r="F3" s="5"/>
      <c r="G3" s="5"/>
      <c r="H3" s="5"/>
      <c r="I3" s="5"/>
      <c r="J3" s="5"/>
      <c r="K3" s="5"/>
      <c r="L3" s="5"/>
      <c r="M3" s="5"/>
      <c r="N3" s="5"/>
      <c r="O3" s="5"/>
      <c r="P3" s="5"/>
      <c r="Q3" s="6"/>
      <c r="R3" s="1"/>
      <c r="S3" s="2"/>
    </row>
    <row r="4" spans="1:19" ht="21">
      <c r="A4" s="2"/>
      <c r="B4" s="1"/>
      <c r="C4" s="7"/>
      <c r="D4" s="3"/>
      <c r="E4" s="3"/>
      <c r="F4" s="3"/>
      <c r="G4" s="3"/>
      <c r="H4" s="3"/>
      <c r="I4" s="3"/>
      <c r="J4" s="3"/>
      <c r="K4" s="3"/>
      <c r="L4" s="1"/>
      <c r="M4" s="14"/>
      <c r="N4" s="12"/>
      <c r="O4" s="3"/>
      <c r="P4" s="24" t="s">
        <v>206</v>
      </c>
      <c r="Q4" s="8"/>
      <c r="R4" s="1"/>
      <c r="S4" s="2"/>
    </row>
    <row r="5" spans="1:19" ht="21">
      <c r="A5" s="2"/>
      <c r="B5" s="1"/>
      <c r="C5" s="7"/>
      <c r="D5" s="3"/>
      <c r="E5" s="3"/>
      <c r="F5" s="3"/>
      <c r="G5" s="3"/>
      <c r="H5" s="3"/>
      <c r="I5" s="3"/>
      <c r="J5" s="3"/>
      <c r="K5" s="3"/>
      <c r="M5" s="13"/>
      <c r="N5" s="12"/>
      <c r="O5" s="3"/>
      <c r="P5" s="24" t="s">
        <v>202</v>
      </c>
      <c r="Q5" s="8"/>
      <c r="R5" s="1"/>
      <c r="S5" s="2"/>
    </row>
    <row r="6" spans="1:19">
      <c r="A6" s="2"/>
      <c r="B6" s="1"/>
      <c r="C6" s="7"/>
      <c r="D6" s="3"/>
      <c r="E6" s="3"/>
      <c r="F6" s="3"/>
      <c r="G6" s="3"/>
      <c r="H6" s="3"/>
      <c r="I6" s="3"/>
      <c r="J6" s="3"/>
      <c r="K6" s="3"/>
      <c r="L6" s="3"/>
      <c r="M6" s="3"/>
      <c r="N6" s="3"/>
      <c r="O6" s="3"/>
      <c r="P6" s="3"/>
      <c r="Q6" s="8"/>
      <c r="R6" s="1"/>
      <c r="S6" s="2"/>
    </row>
    <row r="7" spans="1:19">
      <c r="A7" s="2"/>
      <c r="B7" s="1"/>
      <c r="C7" s="15"/>
      <c r="D7" s="16"/>
      <c r="E7" s="16"/>
      <c r="F7" s="16"/>
      <c r="G7" s="16"/>
      <c r="H7" s="16"/>
      <c r="I7" s="16"/>
      <c r="J7" s="16"/>
      <c r="K7" s="16"/>
      <c r="L7" s="16"/>
      <c r="M7" s="16"/>
      <c r="N7" s="16"/>
      <c r="O7" s="16"/>
      <c r="P7" s="16"/>
      <c r="Q7" s="17"/>
      <c r="R7" s="1"/>
      <c r="S7" s="2"/>
    </row>
    <row r="8" spans="1:19">
      <c r="A8" s="2"/>
      <c r="B8" s="1"/>
      <c r="C8" s="7"/>
      <c r="D8" s="3"/>
      <c r="E8" s="3"/>
      <c r="F8" s="3"/>
      <c r="G8" s="3"/>
      <c r="H8" s="3"/>
      <c r="I8" s="3"/>
      <c r="J8" s="3"/>
      <c r="K8" s="3"/>
      <c r="L8" s="3"/>
      <c r="M8" s="3"/>
      <c r="N8" s="3"/>
      <c r="O8" s="3"/>
      <c r="P8" s="3"/>
      <c r="Q8" s="8"/>
      <c r="R8" s="1"/>
      <c r="S8" s="2"/>
    </row>
    <row r="9" spans="1:19">
      <c r="A9" s="2"/>
      <c r="B9" s="1"/>
      <c r="C9" s="7"/>
      <c r="D9" s="3"/>
      <c r="E9" s="3"/>
      <c r="F9" s="3"/>
      <c r="G9" s="3"/>
      <c r="H9" s="3"/>
      <c r="I9" s="3"/>
      <c r="J9" s="3"/>
      <c r="K9" s="3"/>
      <c r="L9" s="3"/>
      <c r="M9" s="3"/>
      <c r="N9" s="3"/>
      <c r="O9" s="3"/>
      <c r="P9" s="3"/>
      <c r="Q9" s="8"/>
      <c r="R9" s="1"/>
      <c r="S9" s="2"/>
    </row>
    <row r="10" spans="1:19" ht="15">
      <c r="A10" s="2"/>
      <c r="B10" s="1"/>
      <c r="C10" s="7"/>
      <c r="D10" s="20" t="s">
        <v>204</v>
      </c>
      <c r="E10" s="3"/>
      <c r="F10" s="3"/>
      <c r="G10" s="3"/>
      <c r="H10" s="3"/>
      <c r="I10" s="3"/>
      <c r="J10" s="3"/>
      <c r="K10" s="3"/>
      <c r="L10" s="3"/>
      <c r="M10" s="3"/>
      <c r="N10" s="3"/>
      <c r="O10" s="3"/>
      <c r="P10" s="3"/>
      <c r="Q10" s="8"/>
      <c r="R10" s="1"/>
      <c r="S10" s="2"/>
    </row>
    <row r="11" spans="1:19">
      <c r="A11" s="2"/>
      <c r="B11" s="1"/>
      <c r="C11" s="7"/>
      <c r="D11" s="1"/>
      <c r="E11" s="3" t="s">
        <v>104</v>
      </c>
      <c r="F11" s="3"/>
      <c r="G11" s="3"/>
      <c r="H11" s="3"/>
      <c r="I11" s="3"/>
      <c r="J11" s="3"/>
      <c r="K11" s="3"/>
      <c r="L11" s="3"/>
      <c r="M11" s="3"/>
      <c r="N11" s="3"/>
      <c r="O11" s="3"/>
      <c r="P11" s="3"/>
      <c r="Q11" s="8"/>
      <c r="R11" s="1"/>
      <c r="S11" s="2"/>
    </row>
    <row r="12" spans="1:19">
      <c r="A12" s="2"/>
      <c r="B12" s="1"/>
      <c r="C12" s="7"/>
      <c r="D12" s="1"/>
      <c r="E12" s="3" t="s">
        <v>105</v>
      </c>
      <c r="F12" s="3"/>
      <c r="G12" s="3"/>
      <c r="H12" s="3"/>
      <c r="I12" s="3"/>
      <c r="J12" s="3"/>
      <c r="K12" s="3"/>
      <c r="L12" s="3"/>
      <c r="M12" s="3"/>
      <c r="N12" s="3"/>
      <c r="O12" s="3"/>
      <c r="P12" s="3"/>
      <c r="Q12" s="8"/>
      <c r="R12" s="1"/>
      <c r="S12" s="2"/>
    </row>
    <row r="13" spans="1:19">
      <c r="A13" s="2"/>
      <c r="B13" s="1"/>
      <c r="C13" s="7"/>
      <c r="D13" s="1"/>
      <c r="E13" s="3" t="s">
        <v>64</v>
      </c>
      <c r="F13" s="3"/>
      <c r="G13" s="3"/>
      <c r="H13" s="3"/>
      <c r="I13" s="3"/>
      <c r="J13" s="3"/>
      <c r="K13" s="3"/>
      <c r="L13" s="3"/>
      <c r="M13" s="3"/>
      <c r="N13" s="3"/>
      <c r="O13" s="3"/>
      <c r="P13" s="3"/>
      <c r="Q13" s="8"/>
      <c r="R13" s="1"/>
      <c r="S13" s="2"/>
    </row>
    <row r="14" spans="1:19">
      <c r="A14" s="2"/>
      <c r="B14" s="1"/>
      <c r="C14" s="7"/>
      <c r="D14" s="1"/>
      <c r="E14" s="3" t="s">
        <v>65</v>
      </c>
      <c r="F14" s="3"/>
      <c r="G14" s="3"/>
      <c r="H14" s="3"/>
      <c r="I14" s="3"/>
      <c r="J14" s="3"/>
      <c r="K14" s="3"/>
      <c r="L14" s="3"/>
      <c r="M14" s="3"/>
      <c r="N14" s="3"/>
      <c r="O14" s="3"/>
      <c r="P14" s="3"/>
      <c r="Q14" s="8"/>
      <c r="R14" s="1"/>
      <c r="S14" s="2"/>
    </row>
    <row r="15" spans="1:19">
      <c r="A15" s="2"/>
      <c r="B15" s="1"/>
      <c r="C15" s="7"/>
      <c r="D15" s="1"/>
      <c r="E15" s="3" t="s">
        <v>66</v>
      </c>
      <c r="F15" s="3"/>
      <c r="G15" s="3"/>
      <c r="H15" s="3"/>
      <c r="I15" s="3"/>
      <c r="J15" s="3"/>
      <c r="K15" s="3"/>
      <c r="L15" s="3"/>
      <c r="M15" s="3"/>
      <c r="N15" s="3"/>
      <c r="O15" s="3"/>
      <c r="P15" s="3"/>
      <c r="Q15" s="8"/>
      <c r="R15" s="1"/>
      <c r="S15" s="2"/>
    </row>
    <row r="16" spans="1:19">
      <c r="A16" s="2"/>
      <c r="B16" s="1"/>
      <c r="C16" s="7"/>
      <c r="D16" s="3"/>
      <c r="E16" s="3"/>
      <c r="F16" s="3"/>
      <c r="G16" s="3"/>
      <c r="H16" s="3"/>
      <c r="I16" s="3"/>
      <c r="J16" s="3"/>
      <c r="K16" s="3"/>
      <c r="L16" s="3"/>
      <c r="M16" s="3"/>
      <c r="N16" s="3"/>
      <c r="O16" s="3"/>
      <c r="P16" s="3"/>
      <c r="Q16" s="8"/>
      <c r="R16" s="1"/>
      <c r="S16" s="2"/>
    </row>
    <row r="17" spans="1:19">
      <c r="A17" s="2"/>
      <c r="B17" s="1"/>
      <c r="C17" s="7"/>
      <c r="D17" s="3"/>
      <c r="E17" s="3"/>
      <c r="F17" s="3"/>
      <c r="G17" s="3"/>
      <c r="H17" s="3"/>
      <c r="I17" s="3"/>
      <c r="J17" s="3"/>
      <c r="K17" s="3"/>
      <c r="L17" s="3"/>
      <c r="M17" s="3"/>
      <c r="N17" s="3"/>
      <c r="O17" s="3"/>
      <c r="P17" s="3"/>
      <c r="Q17" s="8"/>
      <c r="R17" s="1"/>
      <c r="S17" s="2"/>
    </row>
    <row r="18" spans="1:19" ht="15">
      <c r="A18" s="2"/>
      <c r="B18" s="1"/>
      <c r="C18" s="7"/>
      <c r="D18" s="20" t="s">
        <v>75</v>
      </c>
      <c r="E18" s="3"/>
      <c r="F18" s="3"/>
      <c r="G18" s="3"/>
      <c r="H18" s="3"/>
      <c r="I18" s="3"/>
      <c r="J18" s="3"/>
      <c r="K18" s="3"/>
      <c r="L18" s="3"/>
      <c r="M18" s="3"/>
      <c r="N18" s="3"/>
      <c r="O18" s="3"/>
      <c r="P18" s="3"/>
      <c r="Q18" s="8"/>
      <c r="R18" s="1"/>
      <c r="S18" s="2"/>
    </row>
    <row r="19" spans="1:19">
      <c r="A19" s="2"/>
      <c r="B19" s="1"/>
      <c r="C19" s="7"/>
      <c r="D19" s="3"/>
      <c r="E19" s="3" t="s">
        <v>190</v>
      </c>
      <c r="F19" s="3"/>
      <c r="G19" s="3"/>
      <c r="H19" s="3"/>
      <c r="I19" s="3"/>
      <c r="J19" s="3"/>
      <c r="K19" s="3"/>
      <c r="L19" s="3"/>
      <c r="M19" s="3"/>
      <c r="N19" s="3"/>
      <c r="O19" s="3"/>
      <c r="P19" s="3"/>
      <c r="Q19" s="8"/>
      <c r="R19" s="1"/>
      <c r="S19" s="2"/>
    </row>
    <row r="20" spans="1:19">
      <c r="A20" s="2"/>
      <c r="B20" s="1"/>
      <c r="C20" s="7"/>
      <c r="D20" s="3"/>
      <c r="E20" s="3" t="s">
        <v>191</v>
      </c>
      <c r="F20" s="3"/>
      <c r="G20" s="3"/>
      <c r="H20" s="3"/>
      <c r="I20" s="3"/>
      <c r="J20" s="3"/>
      <c r="K20" s="3"/>
      <c r="L20" s="3"/>
      <c r="M20" s="3"/>
      <c r="N20" s="3"/>
      <c r="O20" s="3"/>
      <c r="P20" s="3"/>
      <c r="Q20" s="8"/>
      <c r="R20" s="1"/>
      <c r="S20" s="2"/>
    </row>
    <row r="21" spans="1:19">
      <c r="A21" s="2"/>
      <c r="B21" s="1"/>
      <c r="C21" s="7"/>
      <c r="D21" s="3"/>
      <c r="E21" s="3" t="s">
        <v>67</v>
      </c>
      <c r="F21" s="3"/>
      <c r="G21" s="3"/>
      <c r="H21" s="3"/>
      <c r="I21" s="3"/>
      <c r="J21" s="3"/>
      <c r="K21" s="3"/>
      <c r="L21" s="3"/>
      <c r="M21" s="3"/>
      <c r="N21" s="3"/>
      <c r="O21" s="3"/>
      <c r="P21" s="3"/>
      <c r="Q21" s="8"/>
      <c r="R21" s="1"/>
      <c r="S21" s="2"/>
    </row>
    <row r="22" spans="1:19">
      <c r="A22" s="2"/>
      <c r="B22" s="1"/>
      <c r="C22" s="7"/>
      <c r="D22" s="3"/>
      <c r="E22" s="3" t="s">
        <v>68</v>
      </c>
      <c r="F22" s="3"/>
      <c r="G22" s="3"/>
      <c r="H22" s="3"/>
      <c r="I22" s="3"/>
      <c r="J22" s="3"/>
      <c r="K22" s="3"/>
      <c r="L22" s="3"/>
      <c r="M22" s="3"/>
      <c r="N22" s="3"/>
      <c r="O22" s="3"/>
      <c r="P22" s="3"/>
      <c r="Q22" s="8"/>
      <c r="R22" s="1"/>
      <c r="S22" s="2"/>
    </row>
    <row r="23" spans="1:19">
      <c r="A23" s="2"/>
      <c r="B23" s="1"/>
      <c r="C23" s="7"/>
      <c r="D23" s="3"/>
      <c r="E23" s="3" t="s">
        <v>69</v>
      </c>
      <c r="F23" s="3"/>
      <c r="G23" s="3"/>
      <c r="H23" s="3"/>
      <c r="I23" s="3"/>
      <c r="J23" s="3"/>
      <c r="K23" s="3"/>
      <c r="L23" s="3"/>
      <c r="M23" s="3"/>
      <c r="N23" s="3"/>
      <c r="O23" s="3"/>
      <c r="P23" s="3"/>
      <c r="Q23" s="8"/>
      <c r="R23" s="1"/>
      <c r="S23" s="2"/>
    </row>
    <row r="24" spans="1:19">
      <c r="A24" s="2"/>
      <c r="B24" s="1"/>
      <c r="C24" s="7"/>
      <c r="D24" s="3"/>
      <c r="E24" s="3" t="s">
        <v>70</v>
      </c>
      <c r="F24" s="3"/>
      <c r="G24" s="3"/>
      <c r="H24" s="3"/>
      <c r="I24" s="3"/>
      <c r="J24" s="3"/>
      <c r="K24" s="3"/>
      <c r="L24" s="3"/>
      <c r="M24" s="3"/>
      <c r="N24" s="3"/>
      <c r="O24" s="3"/>
      <c r="P24" s="3"/>
      <c r="Q24" s="8"/>
      <c r="R24" s="1"/>
      <c r="S24" s="2"/>
    </row>
    <row r="25" spans="1:19">
      <c r="A25" s="2"/>
      <c r="B25" s="1"/>
      <c r="C25" s="7"/>
      <c r="D25" s="3"/>
      <c r="E25" s="3" t="s">
        <v>71</v>
      </c>
      <c r="F25" s="3"/>
      <c r="G25" s="3"/>
      <c r="H25" s="3"/>
      <c r="I25" s="3"/>
      <c r="J25" s="3"/>
      <c r="K25" s="3"/>
      <c r="L25" s="3"/>
      <c r="M25" s="3"/>
      <c r="N25" s="3"/>
      <c r="O25" s="3"/>
      <c r="P25" s="3"/>
      <c r="Q25" s="8"/>
      <c r="R25" s="1"/>
      <c r="S25" s="2"/>
    </row>
    <row r="26" spans="1:19">
      <c r="A26" s="2"/>
      <c r="B26" s="1"/>
      <c r="C26" s="7"/>
      <c r="D26" s="3"/>
      <c r="E26" s="3" t="s">
        <v>72</v>
      </c>
      <c r="F26" s="3"/>
      <c r="G26" s="3"/>
      <c r="H26" s="3"/>
      <c r="I26" s="3"/>
      <c r="J26" s="3"/>
      <c r="K26" s="3"/>
      <c r="L26" s="3"/>
      <c r="M26" s="3"/>
      <c r="N26" s="3"/>
      <c r="O26" s="3"/>
      <c r="P26" s="3"/>
      <c r="Q26" s="8"/>
      <c r="R26" s="1"/>
      <c r="S26" s="2"/>
    </row>
    <row r="27" spans="1:19">
      <c r="A27" s="2"/>
      <c r="B27" s="1"/>
      <c r="C27" s="7"/>
      <c r="D27" s="3"/>
      <c r="E27" s="3" t="s">
        <v>73</v>
      </c>
      <c r="F27" s="3"/>
      <c r="G27" s="3"/>
      <c r="H27" s="3"/>
      <c r="I27" s="3"/>
      <c r="J27" s="3"/>
      <c r="K27" s="3"/>
      <c r="L27" s="3"/>
      <c r="M27" s="3"/>
      <c r="N27" s="3"/>
      <c r="O27" s="3"/>
      <c r="P27" s="3"/>
      <c r="Q27" s="8"/>
      <c r="R27" s="1"/>
      <c r="S27" s="2"/>
    </row>
    <row r="28" spans="1:19">
      <c r="A28" s="2"/>
      <c r="B28" s="1"/>
      <c r="C28" s="7"/>
      <c r="D28" s="3"/>
      <c r="E28" s="3"/>
      <c r="F28" s="3"/>
      <c r="G28" s="3"/>
      <c r="H28" s="3"/>
      <c r="I28" s="3"/>
      <c r="J28" s="3"/>
      <c r="K28" s="3"/>
      <c r="L28" s="3"/>
      <c r="M28" s="3"/>
      <c r="N28" s="3"/>
      <c r="O28" s="3"/>
      <c r="P28" s="3"/>
      <c r="Q28" s="8"/>
      <c r="R28" s="1"/>
      <c r="S28" s="2"/>
    </row>
    <row r="29" spans="1:19">
      <c r="A29" s="2"/>
      <c r="B29" s="1"/>
      <c r="C29" s="7"/>
      <c r="D29" s="3"/>
      <c r="E29" s="3"/>
      <c r="F29" s="3"/>
      <c r="G29" s="3"/>
      <c r="H29" s="3"/>
      <c r="I29" s="3"/>
      <c r="J29" s="3"/>
      <c r="K29" s="3"/>
      <c r="L29" s="3"/>
      <c r="M29" s="3"/>
      <c r="N29" s="3"/>
      <c r="O29" s="3"/>
      <c r="P29" s="3"/>
      <c r="Q29" s="8"/>
      <c r="R29" s="1"/>
      <c r="S29" s="2"/>
    </row>
    <row r="30" spans="1:19" ht="15">
      <c r="A30" s="2"/>
      <c r="B30" s="1"/>
      <c r="C30" s="7"/>
      <c r="D30" s="20" t="s">
        <v>74</v>
      </c>
      <c r="E30" s="3"/>
      <c r="F30" s="3"/>
      <c r="G30" s="3"/>
      <c r="H30" s="3"/>
      <c r="I30" s="3"/>
      <c r="J30" s="3"/>
      <c r="K30" s="3"/>
      <c r="L30" s="3"/>
      <c r="M30" s="3"/>
      <c r="N30" s="3"/>
      <c r="O30" s="3"/>
      <c r="P30" s="3"/>
      <c r="Q30" s="8"/>
      <c r="R30" s="1"/>
      <c r="S30" s="2"/>
    </row>
    <row r="31" spans="1:19" ht="15">
      <c r="A31" s="2"/>
      <c r="B31" s="1"/>
      <c r="C31" s="7"/>
      <c r="D31" s="20"/>
      <c r="E31" s="19" t="s">
        <v>45</v>
      </c>
      <c r="F31" s="3"/>
      <c r="G31" s="3"/>
      <c r="H31" s="3"/>
      <c r="I31" s="3"/>
      <c r="J31" s="3"/>
      <c r="K31" s="3"/>
      <c r="L31" s="3"/>
      <c r="M31" s="3"/>
      <c r="N31" s="3"/>
      <c r="O31" s="3"/>
      <c r="P31" s="3"/>
      <c r="Q31" s="8"/>
      <c r="R31" s="1"/>
      <c r="S31" s="2"/>
    </row>
    <row r="32" spans="1:19">
      <c r="A32" s="2"/>
      <c r="B32" s="1"/>
      <c r="C32" s="7"/>
      <c r="D32" s="3"/>
      <c r="E32" s="26" t="s">
        <v>86</v>
      </c>
      <c r="F32" s="3"/>
      <c r="G32" s="3"/>
      <c r="H32" s="3"/>
      <c r="I32" s="3"/>
      <c r="J32" s="3"/>
      <c r="K32" s="3"/>
      <c r="L32" s="3"/>
      <c r="M32" s="3"/>
      <c r="N32" s="3"/>
      <c r="O32" s="3"/>
      <c r="P32" s="3"/>
      <c r="Q32" s="8"/>
      <c r="R32" s="1"/>
      <c r="S32" s="2"/>
    </row>
    <row r="33" spans="1:19">
      <c r="A33" s="2"/>
      <c r="B33" s="1"/>
      <c r="C33" s="7"/>
      <c r="D33" s="3"/>
      <c r="E33" s="26" t="s">
        <v>43</v>
      </c>
      <c r="F33" s="3"/>
      <c r="G33" s="3"/>
      <c r="H33" s="3"/>
      <c r="I33" s="3"/>
      <c r="J33" s="3"/>
      <c r="K33" s="3"/>
      <c r="L33" s="3"/>
      <c r="M33" s="3"/>
      <c r="N33" s="3"/>
      <c r="O33" s="3"/>
      <c r="P33" s="3"/>
      <c r="Q33" s="8"/>
      <c r="R33" s="1"/>
      <c r="S33" s="2"/>
    </row>
    <row r="34" spans="1:19">
      <c r="A34" s="2"/>
      <c r="B34" s="1"/>
      <c r="C34" s="7"/>
      <c r="D34" s="3"/>
      <c r="E34" s="26"/>
      <c r="F34" s="3"/>
      <c r="G34" s="3"/>
      <c r="H34" s="3"/>
      <c r="I34" s="3"/>
      <c r="J34" s="3"/>
      <c r="K34" s="3"/>
      <c r="L34" s="3"/>
      <c r="M34" s="3"/>
      <c r="N34" s="3"/>
      <c r="O34" s="3"/>
      <c r="P34" s="3"/>
      <c r="Q34" s="8"/>
      <c r="R34" s="1"/>
      <c r="S34" s="2"/>
    </row>
    <row r="35" spans="1:19">
      <c r="A35" s="2"/>
      <c r="B35" s="1"/>
      <c r="C35" s="7"/>
      <c r="D35" s="3"/>
      <c r="E35" s="26" t="s">
        <v>76</v>
      </c>
      <c r="F35" s="3"/>
      <c r="G35" s="3"/>
      <c r="H35" s="3"/>
      <c r="I35" s="3"/>
      <c r="J35" s="3"/>
      <c r="K35" s="3"/>
      <c r="L35" s="3"/>
      <c r="M35" s="3"/>
      <c r="N35" s="3"/>
      <c r="O35" s="3"/>
      <c r="P35" s="3"/>
      <c r="Q35" s="8"/>
      <c r="R35" s="1"/>
      <c r="S35" s="2"/>
    </row>
    <row r="36" spans="1:19">
      <c r="A36" s="2"/>
      <c r="B36" s="1"/>
      <c r="C36" s="7"/>
      <c r="D36" s="3"/>
      <c r="E36" s="25" t="s">
        <v>77</v>
      </c>
      <c r="F36" s="25"/>
      <c r="G36" s="3"/>
      <c r="H36" s="3"/>
      <c r="I36" s="3"/>
      <c r="J36" s="3"/>
      <c r="K36" s="3"/>
      <c r="L36" s="3"/>
      <c r="M36" s="3"/>
      <c r="N36" s="3"/>
      <c r="O36" s="3"/>
      <c r="P36" s="3"/>
      <c r="Q36" s="8"/>
      <c r="R36" s="1"/>
      <c r="S36" s="2"/>
    </row>
    <row r="37" spans="1:19">
      <c r="A37" s="2"/>
      <c r="B37" s="1"/>
      <c r="C37" s="7"/>
      <c r="D37" s="3"/>
      <c r="E37" s="25" t="s">
        <v>78</v>
      </c>
      <c r="F37" s="25"/>
      <c r="G37" s="3"/>
      <c r="H37" s="3"/>
      <c r="I37" s="3"/>
      <c r="J37" s="3"/>
      <c r="K37" s="3"/>
      <c r="L37" s="3"/>
      <c r="M37" s="3"/>
      <c r="N37" s="3"/>
      <c r="O37" s="3"/>
      <c r="P37" s="3"/>
      <c r="Q37" s="8"/>
      <c r="R37" s="1"/>
      <c r="S37" s="2"/>
    </row>
    <row r="38" spans="1:19">
      <c r="A38" s="2"/>
      <c r="B38" s="1"/>
      <c r="C38" s="7"/>
      <c r="D38" s="3"/>
      <c r="E38" s="25" t="s">
        <v>54</v>
      </c>
      <c r="F38" s="25"/>
      <c r="G38" s="3"/>
      <c r="H38" s="3"/>
      <c r="I38" s="3"/>
      <c r="J38" s="3"/>
      <c r="K38" s="3"/>
      <c r="L38" s="3"/>
      <c r="M38" s="3"/>
      <c r="N38" s="3"/>
      <c r="O38" s="3"/>
      <c r="P38" s="3"/>
      <c r="Q38" s="8"/>
      <c r="R38" s="1"/>
      <c r="S38" s="2"/>
    </row>
    <row r="39" spans="1:19">
      <c r="A39" s="2"/>
      <c r="B39" s="1"/>
      <c r="C39" s="7"/>
      <c r="D39" s="3"/>
      <c r="E39" s="26" t="s">
        <v>44</v>
      </c>
      <c r="F39" s="3"/>
      <c r="G39" s="3"/>
      <c r="H39" s="3"/>
      <c r="I39" s="3"/>
      <c r="J39" s="3"/>
      <c r="K39" s="3"/>
      <c r="L39" s="3"/>
      <c r="M39" s="3"/>
      <c r="N39" s="3"/>
      <c r="O39" s="3"/>
      <c r="P39" s="3"/>
      <c r="Q39" s="8"/>
      <c r="R39" s="1"/>
      <c r="S39" s="2"/>
    </row>
    <row r="40" spans="1:19">
      <c r="A40" s="2"/>
      <c r="B40" s="1"/>
      <c r="C40" s="7"/>
      <c r="D40" s="3"/>
      <c r="E40" s="26"/>
      <c r="F40" s="3"/>
      <c r="G40" s="3"/>
      <c r="H40" s="3"/>
      <c r="I40" s="3"/>
      <c r="J40" s="3"/>
      <c r="K40" s="3"/>
      <c r="L40" s="3"/>
      <c r="M40" s="3"/>
      <c r="N40" s="3"/>
      <c r="O40" s="3"/>
      <c r="P40" s="3"/>
      <c r="Q40" s="8"/>
      <c r="R40" s="1"/>
      <c r="S40" s="2"/>
    </row>
    <row r="41" spans="1:19">
      <c r="A41" s="2"/>
      <c r="B41" s="1"/>
      <c r="C41" s="7"/>
      <c r="D41" s="3"/>
      <c r="E41" s="26" t="s">
        <v>79</v>
      </c>
      <c r="F41" s="3"/>
      <c r="G41" s="3"/>
      <c r="H41" s="3"/>
      <c r="I41" s="3"/>
      <c r="J41" s="3"/>
      <c r="K41" s="3"/>
      <c r="L41" s="3"/>
      <c r="M41" s="3"/>
      <c r="N41" s="3"/>
      <c r="O41" s="3"/>
      <c r="P41" s="3"/>
      <c r="Q41" s="8"/>
      <c r="R41" s="1"/>
      <c r="S41" s="2"/>
    </row>
    <row r="42" spans="1:19">
      <c r="A42" s="2"/>
      <c r="B42" s="1"/>
      <c r="C42" s="7"/>
      <c r="D42" s="3"/>
      <c r="E42" s="26"/>
      <c r="F42" s="3"/>
      <c r="G42" s="3"/>
      <c r="H42" s="3"/>
      <c r="I42" s="3"/>
      <c r="J42" s="3"/>
      <c r="K42" s="3"/>
      <c r="L42" s="3"/>
      <c r="M42" s="3"/>
      <c r="N42" s="3"/>
      <c r="O42" s="3"/>
      <c r="P42" s="3"/>
      <c r="Q42" s="8"/>
      <c r="R42" s="1"/>
      <c r="S42" s="2"/>
    </row>
    <row r="43" spans="1:19">
      <c r="A43" s="2"/>
      <c r="B43" s="1"/>
      <c r="C43" s="7"/>
      <c r="D43" s="3"/>
      <c r="E43" s="26" t="s">
        <v>80</v>
      </c>
      <c r="F43" s="3"/>
      <c r="G43" s="3"/>
      <c r="H43" s="3"/>
      <c r="I43" s="3"/>
      <c r="J43" s="3"/>
      <c r="K43" s="3"/>
      <c r="L43" s="3"/>
      <c r="M43" s="3"/>
      <c r="N43" s="3"/>
      <c r="O43" s="3"/>
      <c r="P43" s="3"/>
      <c r="Q43" s="8"/>
      <c r="R43" s="1"/>
      <c r="S43" s="2"/>
    </row>
    <row r="44" spans="1:19">
      <c r="A44" s="2"/>
      <c r="B44" s="1"/>
      <c r="C44" s="7"/>
      <c r="D44" s="3"/>
      <c r="E44" s="26"/>
      <c r="F44" s="3"/>
      <c r="G44" s="3"/>
      <c r="H44" s="3"/>
      <c r="I44" s="3"/>
      <c r="J44" s="3"/>
      <c r="K44" s="3"/>
      <c r="L44" s="3"/>
      <c r="M44" s="3"/>
      <c r="N44" s="3"/>
      <c r="O44" s="3"/>
      <c r="P44" s="3"/>
      <c r="Q44" s="8"/>
      <c r="R44" s="1"/>
      <c r="S44" s="2"/>
    </row>
    <row r="45" spans="1:19">
      <c r="A45" s="2"/>
      <c r="B45" s="1"/>
      <c r="C45" s="7"/>
      <c r="D45" s="3"/>
      <c r="E45" s="26" t="s">
        <v>81</v>
      </c>
      <c r="F45" s="3"/>
      <c r="G45" s="3"/>
      <c r="H45" s="3"/>
      <c r="I45" s="3"/>
      <c r="J45" s="3"/>
      <c r="K45" s="3"/>
      <c r="L45" s="3"/>
      <c r="M45" s="3"/>
      <c r="N45" s="3"/>
      <c r="O45" s="3"/>
      <c r="P45" s="3"/>
      <c r="Q45" s="8"/>
      <c r="R45" s="1"/>
      <c r="S45" s="2"/>
    </row>
    <row r="46" spans="1:19">
      <c r="A46" s="2"/>
      <c r="B46" s="1"/>
      <c r="C46" s="7"/>
      <c r="D46" s="3"/>
      <c r="E46" s="26"/>
      <c r="F46" s="3"/>
      <c r="G46" s="3"/>
      <c r="H46" s="3"/>
      <c r="I46" s="3"/>
      <c r="J46" s="3"/>
      <c r="K46" s="3"/>
      <c r="L46" s="3"/>
      <c r="M46" s="3"/>
      <c r="N46" s="3"/>
      <c r="O46" s="3"/>
      <c r="P46" s="3"/>
      <c r="Q46" s="8"/>
      <c r="R46" s="1"/>
      <c r="S46" s="2"/>
    </row>
    <row r="47" spans="1:19">
      <c r="A47" s="2"/>
      <c r="B47" s="1"/>
      <c r="C47" s="7"/>
      <c r="D47" s="3"/>
      <c r="E47" s="26"/>
      <c r="F47" s="3" t="s">
        <v>82</v>
      </c>
      <c r="G47" s="39" t="s">
        <v>83</v>
      </c>
      <c r="H47" s="40">
        <v>20000000</v>
      </c>
      <c r="I47" s="41" t="s">
        <v>83</v>
      </c>
      <c r="J47" s="43">
        <v>202020.2</v>
      </c>
      <c r="K47" s="3"/>
      <c r="L47" s="3"/>
      <c r="M47" s="3"/>
      <c r="N47" s="3"/>
      <c r="O47" s="3"/>
      <c r="P47" s="3"/>
      <c r="Q47" s="8"/>
      <c r="R47" s="1"/>
      <c r="S47" s="2"/>
    </row>
    <row r="48" spans="1:19">
      <c r="A48" s="2"/>
      <c r="B48" s="1"/>
      <c r="C48" s="7"/>
      <c r="D48" s="3"/>
      <c r="E48" s="26"/>
      <c r="F48" s="3"/>
      <c r="G48" s="3"/>
      <c r="H48" s="3" t="s">
        <v>84</v>
      </c>
      <c r="I48" s="3"/>
      <c r="J48" s="42"/>
      <c r="K48" s="3"/>
      <c r="L48" s="3"/>
      <c r="M48" s="3"/>
      <c r="N48" s="3"/>
      <c r="O48" s="3"/>
      <c r="P48" s="3"/>
      <c r="Q48" s="8"/>
      <c r="R48" s="1"/>
      <c r="S48" s="2"/>
    </row>
    <row r="49" spans="1:19">
      <c r="A49" s="2"/>
      <c r="B49" s="1"/>
      <c r="C49" s="7"/>
      <c r="D49" s="3"/>
      <c r="E49" s="26"/>
      <c r="F49" s="3"/>
      <c r="G49" s="3"/>
      <c r="H49" s="3"/>
      <c r="I49" s="3"/>
      <c r="J49" s="3"/>
      <c r="K49" s="3"/>
      <c r="L49" s="3"/>
      <c r="M49" s="3"/>
      <c r="N49" s="3"/>
      <c r="O49" s="3"/>
      <c r="P49" s="3"/>
      <c r="Q49" s="8"/>
      <c r="R49" s="1"/>
      <c r="S49" s="2"/>
    </row>
    <row r="50" spans="1:19">
      <c r="A50" s="2"/>
      <c r="B50" s="1"/>
      <c r="C50" s="7"/>
      <c r="D50" s="3"/>
      <c r="E50" s="26" t="s">
        <v>53</v>
      </c>
      <c r="F50" s="3"/>
      <c r="G50" s="3"/>
      <c r="H50" s="3"/>
      <c r="I50" s="3"/>
      <c r="J50" s="3"/>
      <c r="K50" s="3"/>
      <c r="L50" s="3"/>
      <c r="M50" s="3"/>
      <c r="N50" s="3"/>
      <c r="O50" s="3"/>
      <c r="P50" s="3"/>
      <c r="Q50" s="8"/>
      <c r="R50" s="1"/>
      <c r="S50" s="2"/>
    </row>
    <row r="51" spans="1:19">
      <c r="A51" s="2"/>
      <c r="B51" s="1"/>
      <c r="C51" s="7"/>
      <c r="D51" s="3"/>
      <c r="E51" s="26" t="s">
        <v>85</v>
      </c>
      <c r="F51" s="3"/>
      <c r="G51" s="3"/>
      <c r="H51" s="3"/>
      <c r="I51" s="3"/>
      <c r="J51" s="3"/>
      <c r="K51" s="3"/>
      <c r="L51" s="3"/>
      <c r="M51" s="3"/>
      <c r="N51" s="3"/>
      <c r="O51" s="3"/>
      <c r="P51" s="3"/>
      <c r="Q51" s="8"/>
      <c r="R51" s="1"/>
      <c r="S51" s="2"/>
    </row>
    <row r="52" spans="1:19">
      <c r="A52" s="2"/>
      <c r="B52" s="1"/>
      <c r="C52" s="7"/>
      <c r="D52" s="3"/>
      <c r="E52" s="26"/>
      <c r="F52" s="3"/>
      <c r="G52" s="3"/>
      <c r="H52" s="3"/>
      <c r="I52" s="3"/>
      <c r="J52" s="3"/>
      <c r="K52" s="3"/>
      <c r="L52" s="3"/>
      <c r="M52" s="3"/>
      <c r="N52" s="3"/>
      <c r="O52" s="3"/>
      <c r="P52" s="3"/>
      <c r="Q52" s="8"/>
      <c r="R52" s="1"/>
      <c r="S52" s="2"/>
    </row>
    <row r="53" spans="1:19">
      <c r="A53" s="2"/>
      <c r="B53" s="1"/>
      <c r="C53" s="7"/>
      <c r="D53" s="3"/>
      <c r="E53" s="26" t="s">
        <v>52</v>
      </c>
      <c r="F53" s="3"/>
      <c r="G53" s="3"/>
      <c r="H53" s="3"/>
      <c r="I53" s="3"/>
      <c r="J53" s="3"/>
      <c r="K53" s="3"/>
      <c r="L53" s="3"/>
      <c r="M53" s="3"/>
      <c r="N53" s="3"/>
      <c r="O53" s="3"/>
      <c r="P53" s="3"/>
      <c r="Q53" s="8"/>
      <c r="R53" s="1"/>
      <c r="S53" s="2"/>
    </row>
    <row r="54" spans="1:19">
      <c r="A54" s="2"/>
      <c r="B54" s="1"/>
      <c r="C54" s="7"/>
      <c r="D54" s="3"/>
      <c r="E54" s="26" t="s">
        <v>192</v>
      </c>
      <c r="F54" s="3"/>
      <c r="G54" s="3"/>
      <c r="H54" s="3"/>
      <c r="I54" s="3"/>
      <c r="J54" s="3"/>
      <c r="K54" s="3"/>
      <c r="L54" s="3"/>
      <c r="M54" s="3"/>
      <c r="N54" s="3"/>
      <c r="O54" s="3"/>
      <c r="P54" s="3"/>
      <c r="Q54" s="8"/>
      <c r="R54" s="1"/>
      <c r="S54" s="2"/>
    </row>
    <row r="55" spans="1:19">
      <c r="A55" s="2"/>
      <c r="B55" s="1"/>
      <c r="C55" s="7"/>
      <c r="D55" s="3"/>
      <c r="E55" s="26" t="s">
        <v>193</v>
      </c>
      <c r="F55" s="3"/>
      <c r="G55" s="3"/>
      <c r="H55" s="3"/>
      <c r="I55" s="3"/>
      <c r="J55" s="3"/>
      <c r="K55" s="3"/>
      <c r="L55" s="3"/>
      <c r="M55" s="3"/>
      <c r="N55" s="3"/>
      <c r="O55" s="3"/>
      <c r="P55" s="3"/>
      <c r="Q55" s="8"/>
      <c r="R55" s="1"/>
      <c r="S55" s="2"/>
    </row>
    <row r="56" spans="1:19">
      <c r="A56" s="2"/>
      <c r="B56" s="1"/>
      <c r="C56" s="7"/>
      <c r="D56" s="3"/>
      <c r="E56" s="26" t="s">
        <v>195</v>
      </c>
      <c r="F56" s="3"/>
      <c r="G56" s="3"/>
      <c r="H56" s="3"/>
      <c r="I56" s="3"/>
      <c r="J56" s="3"/>
      <c r="K56" s="3"/>
      <c r="L56" s="3"/>
      <c r="M56" s="3"/>
      <c r="N56" s="3"/>
      <c r="O56" s="3"/>
      <c r="P56" s="3"/>
      <c r="Q56" s="8"/>
      <c r="R56" s="1"/>
      <c r="S56" s="2"/>
    </row>
    <row r="57" spans="1:19">
      <c r="A57" s="2"/>
      <c r="B57" s="1"/>
      <c r="C57" s="7"/>
      <c r="D57" s="3"/>
      <c r="E57" s="26" t="s">
        <v>194</v>
      </c>
      <c r="F57" s="3"/>
      <c r="G57" s="3"/>
      <c r="H57" s="3"/>
      <c r="I57" s="3"/>
      <c r="J57" s="3"/>
      <c r="K57" s="3"/>
      <c r="L57" s="3"/>
      <c r="M57" s="3"/>
      <c r="N57" s="3"/>
      <c r="O57" s="3"/>
      <c r="P57" s="3"/>
      <c r="Q57" s="8"/>
      <c r="R57" s="1"/>
      <c r="S57" s="2"/>
    </row>
    <row r="58" spans="1:19">
      <c r="A58" s="2"/>
      <c r="B58" s="1"/>
      <c r="C58" s="7"/>
      <c r="D58" s="3"/>
      <c r="E58" s="26" t="s">
        <v>51</v>
      </c>
      <c r="F58" s="3"/>
      <c r="G58" s="3"/>
      <c r="H58" s="3"/>
      <c r="I58" s="3"/>
      <c r="J58" s="3"/>
      <c r="K58" s="3"/>
      <c r="L58" s="3"/>
      <c r="M58" s="3"/>
      <c r="N58" s="3"/>
      <c r="O58" s="3"/>
      <c r="P58" s="3"/>
      <c r="Q58" s="8"/>
      <c r="R58" s="1"/>
      <c r="S58" s="2"/>
    </row>
    <row r="59" spans="1:19">
      <c r="A59" s="2"/>
      <c r="B59" s="1"/>
      <c r="C59" s="7"/>
      <c r="D59" s="3"/>
      <c r="E59" s="26"/>
      <c r="F59" s="3"/>
      <c r="G59" s="3"/>
      <c r="H59" s="3"/>
      <c r="I59" s="3"/>
      <c r="J59" s="3"/>
      <c r="K59" s="3"/>
      <c r="L59" s="3"/>
      <c r="M59" s="3"/>
      <c r="N59" s="3"/>
      <c r="O59" s="3"/>
      <c r="P59" s="3"/>
      <c r="Q59" s="8"/>
      <c r="R59" s="1"/>
      <c r="S59" s="2"/>
    </row>
    <row r="60" spans="1:19">
      <c r="A60" s="2"/>
      <c r="B60" s="1"/>
      <c r="C60" s="7"/>
      <c r="D60" s="3"/>
      <c r="E60" s="26"/>
      <c r="F60" s="3"/>
      <c r="G60" s="3"/>
      <c r="H60" s="3"/>
      <c r="I60" s="3"/>
      <c r="J60" s="3"/>
      <c r="K60" s="3"/>
      <c r="L60" s="3"/>
      <c r="M60" s="3"/>
      <c r="N60" s="3"/>
      <c r="O60" s="3"/>
      <c r="P60" s="3"/>
      <c r="Q60" s="8"/>
      <c r="R60" s="1"/>
      <c r="S60" s="2"/>
    </row>
    <row r="61" spans="1:19">
      <c r="A61" s="2"/>
      <c r="B61" s="1"/>
      <c r="C61" s="7"/>
      <c r="D61" s="3"/>
      <c r="E61" s="19" t="s">
        <v>46</v>
      </c>
      <c r="F61" s="3"/>
      <c r="G61" s="3"/>
      <c r="H61" s="3"/>
      <c r="I61" s="3"/>
      <c r="J61" s="3"/>
      <c r="K61" s="3"/>
      <c r="L61" s="3"/>
      <c r="M61" s="3"/>
      <c r="N61" s="3"/>
      <c r="O61" s="3"/>
      <c r="P61" s="3"/>
      <c r="Q61" s="8"/>
      <c r="R61" s="1"/>
      <c r="S61" s="2"/>
    </row>
    <row r="62" spans="1:19">
      <c r="A62" s="2"/>
      <c r="B62" s="1"/>
      <c r="C62" s="7"/>
      <c r="D62" s="3"/>
      <c r="E62" s="26" t="s">
        <v>47</v>
      </c>
      <c r="F62" s="3"/>
      <c r="G62" s="3"/>
      <c r="H62" s="3"/>
      <c r="I62" s="3"/>
      <c r="J62" s="3"/>
      <c r="K62" s="3"/>
      <c r="L62" s="3"/>
      <c r="M62" s="3"/>
      <c r="N62" s="3"/>
      <c r="O62" s="3"/>
      <c r="P62" s="3"/>
      <c r="Q62" s="8"/>
      <c r="R62" s="1"/>
      <c r="S62" s="2"/>
    </row>
    <row r="63" spans="1:19">
      <c r="A63" s="2"/>
      <c r="B63" s="1"/>
      <c r="C63" s="7"/>
      <c r="D63" s="3"/>
      <c r="E63" s="26" t="s">
        <v>48</v>
      </c>
      <c r="F63" s="3"/>
      <c r="G63" s="3"/>
      <c r="H63" s="3"/>
      <c r="I63" s="3"/>
      <c r="J63" s="3"/>
      <c r="K63" s="3"/>
      <c r="L63" s="3"/>
      <c r="M63" s="3"/>
      <c r="N63" s="3"/>
      <c r="O63" s="3"/>
      <c r="P63" s="3"/>
      <c r="Q63" s="8"/>
      <c r="R63" s="1"/>
      <c r="S63" s="2"/>
    </row>
    <row r="64" spans="1:19">
      <c r="A64" s="2"/>
      <c r="B64" s="1"/>
      <c r="C64" s="7"/>
      <c r="D64" s="3"/>
      <c r="E64" s="26" t="s">
        <v>49</v>
      </c>
      <c r="F64" s="3"/>
      <c r="G64" s="3"/>
      <c r="H64" s="3"/>
      <c r="I64" s="3"/>
      <c r="J64" s="3"/>
      <c r="K64" s="3"/>
      <c r="L64" s="3"/>
      <c r="M64" s="3"/>
      <c r="N64" s="3"/>
      <c r="O64" s="3"/>
      <c r="P64" s="3"/>
      <c r="Q64" s="8"/>
      <c r="R64" s="1"/>
      <c r="S64" s="2"/>
    </row>
    <row r="65" spans="1:19">
      <c r="A65" s="2"/>
      <c r="B65" s="1"/>
      <c r="C65" s="7"/>
      <c r="D65" s="3"/>
      <c r="E65" s="26" t="s">
        <v>50</v>
      </c>
      <c r="F65" s="3"/>
      <c r="G65" s="3"/>
      <c r="H65" s="3"/>
      <c r="I65" s="3"/>
      <c r="J65" s="3"/>
      <c r="K65" s="3"/>
      <c r="L65" s="3"/>
      <c r="M65" s="3"/>
      <c r="N65" s="3"/>
      <c r="O65" s="3"/>
      <c r="P65" s="3"/>
      <c r="Q65" s="8"/>
      <c r="R65" s="1"/>
      <c r="S65" s="2"/>
    </row>
    <row r="66" spans="1:19">
      <c r="A66" s="2"/>
      <c r="B66" s="1"/>
      <c r="C66" s="7"/>
      <c r="D66" s="3"/>
      <c r="E66" s="3"/>
      <c r="F66" s="3"/>
      <c r="G66" s="3"/>
      <c r="H66" s="3"/>
      <c r="I66" s="3"/>
      <c r="J66" s="3"/>
      <c r="K66" s="3"/>
      <c r="L66" s="3"/>
      <c r="M66" s="3"/>
      <c r="N66" s="3"/>
      <c r="O66" s="3"/>
      <c r="P66" s="3"/>
      <c r="Q66" s="8"/>
      <c r="R66" s="1"/>
      <c r="S66" s="2"/>
    </row>
    <row r="67" spans="1:19">
      <c r="A67" s="2"/>
      <c r="B67" s="1"/>
      <c r="C67" s="7"/>
      <c r="D67" s="3"/>
      <c r="E67" s="3"/>
      <c r="F67" s="3"/>
      <c r="G67" s="3"/>
      <c r="H67" s="3"/>
      <c r="I67" s="3"/>
      <c r="J67" s="3"/>
      <c r="K67" s="3"/>
      <c r="L67" s="3"/>
      <c r="M67" s="3"/>
      <c r="N67" s="3"/>
      <c r="O67" s="3"/>
      <c r="P67" s="3"/>
      <c r="Q67" s="8"/>
      <c r="R67" s="1"/>
      <c r="S67" s="2"/>
    </row>
    <row r="68" spans="1:19">
      <c r="A68" s="2"/>
      <c r="B68" s="1"/>
      <c r="C68" s="7"/>
      <c r="D68" s="3"/>
      <c r="E68" s="3"/>
      <c r="F68" s="3"/>
      <c r="G68" s="3"/>
      <c r="H68" s="3"/>
      <c r="I68" s="3"/>
      <c r="J68" s="3"/>
      <c r="K68" s="3"/>
      <c r="L68" s="3"/>
      <c r="M68" s="3"/>
      <c r="N68" s="3"/>
      <c r="O68" s="3"/>
      <c r="P68" s="3"/>
      <c r="Q68" s="8"/>
      <c r="R68" s="1"/>
      <c r="S68" s="2"/>
    </row>
    <row r="69" spans="1:19">
      <c r="A69" s="2"/>
      <c r="B69" s="1"/>
      <c r="C69" s="7"/>
      <c r="D69" s="3"/>
      <c r="E69" s="3"/>
      <c r="F69" s="3"/>
      <c r="G69" s="3"/>
      <c r="H69" s="3"/>
      <c r="I69" s="3"/>
      <c r="J69" s="3"/>
      <c r="K69" s="3"/>
      <c r="L69" s="3"/>
      <c r="M69" s="3"/>
      <c r="N69" s="3"/>
      <c r="O69" s="3"/>
      <c r="P69" s="3"/>
      <c r="Q69" s="8"/>
      <c r="R69" s="1"/>
      <c r="S69" s="2"/>
    </row>
    <row r="70" spans="1:19">
      <c r="A70" s="2"/>
      <c r="B70" s="1"/>
      <c r="C70" s="7"/>
      <c r="D70" s="3"/>
      <c r="E70" s="3"/>
      <c r="F70" s="3"/>
      <c r="G70" s="3"/>
      <c r="H70" s="3"/>
      <c r="I70" s="3"/>
      <c r="J70" s="3"/>
      <c r="K70" s="3"/>
      <c r="L70" s="3"/>
      <c r="M70" s="3"/>
      <c r="N70" s="3"/>
      <c r="O70" s="3"/>
      <c r="P70" s="3"/>
      <c r="Q70" s="8"/>
      <c r="R70" s="1"/>
      <c r="S70" s="2"/>
    </row>
    <row r="71" spans="1:19">
      <c r="A71" s="2"/>
      <c r="B71" s="1"/>
      <c r="C71" s="7"/>
      <c r="D71" s="3"/>
      <c r="E71" s="3"/>
      <c r="F71" s="3"/>
      <c r="G71" s="3"/>
      <c r="H71" s="3"/>
      <c r="I71" s="3"/>
      <c r="J71" s="3"/>
      <c r="K71" s="3"/>
      <c r="L71" s="3"/>
      <c r="M71" s="3"/>
      <c r="N71" s="3"/>
      <c r="O71" s="3"/>
      <c r="P71" s="3"/>
      <c r="Q71" s="8"/>
      <c r="R71" s="1"/>
      <c r="S71" s="2"/>
    </row>
    <row r="72" spans="1:19">
      <c r="A72" s="2"/>
      <c r="B72" s="1"/>
      <c r="C72" s="7"/>
      <c r="D72" s="3"/>
      <c r="E72" s="3"/>
      <c r="F72" s="3"/>
      <c r="G72" s="3"/>
      <c r="H72" s="3"/>
      <c r="I72" s="3"/>
      <c r="J72" s="3"/>
      <c r="K72" s="3"/>
      <c r="L72" s="3"/>
      <c r="M72" s="3"/>
      <c r="N72" s="3"/>
      <c r="O72" s="3"/>
      <c r="P72" s="3"/>
      <c r="Q72" s="8"/>
      <c r="R72" s="1"/>
      <c r="S72" s="2"/>
    </row>
    <row r="73" spans="1:19">
      <c r="A73" s="2"/>
      <c r="B73" s="1"/>
      <c r="C73" s="7"/>
      <c r="D73" s="3"/>
      <c r="E73" s="3"/>
      <c r="F73" s="3"/>
      <c r="G73" s="3"/>
      <c r="H73" s="3"/>
      <c r="I73" s="3"/>
      <c r="J73" s="3"/>
      <c r="K73" s="3"/>
      <c r="L73" s="3"/>
      <c r="M73" s="3"/>
      <c r="N73" s="3"/>
      <c r="O73" s="3"/>
      <c r="P73" s="3"/>
      <c r="Q73" s="8"/>
      <c r="R73" s="1"/>
      <c r="S73" s="2"/>
    </row>
    <row r="74" spans="1:19">
      <c r="A74" s="2"/>
      <c r="B74" s="1"/>
      <c r="C74" s="7"/>
      <c r="D74" s="3"/>
      <c r="E74" s="3"/>
      <c r="F74" s="3"/>
      <c r="G74" s="3"/>
      <c r="H74" s="3"/>
      <c r="I74" s="3"/>
      <c r="J74" s="3"/>
      <c r="K74" s="3"/>
      <c r="L74" s="3"/>
      <c r="M74" s="3"/>
      <c r="N74" s="3"/>
      <c r="O74" s="3"/>
      <c r="P74" s="3"/>
      <c r="Q74" s="8"/>
      <c r="R74" s="1"/>
      <c r="S74" s="2"/>
    </row>
    <row r="75" spans="1:19">
      <c r="A75" s="2"/>
      <c r="B75" s="1"/>
      <c r="C75" s="7"/>
      <c r="D75" s="3"/>
      <c r="E75" s="3"/>
      <c r="F75" s="3"/>
      <c r="G75" s="3"/>
      <c r="H75" s="3"/>
      <c r="I75" s="3"/>
      <c r="J75" s="3"/>
      <c r="K75" s="3"/>
      <c r="L75" s="3"/>
      <c r="M75" s="3"/>
      <c r="N75" s="3"/>
      <c r="O75" s="3"/>
      <c r="P75" s="3"/>
      <c r="Q75" s="8"/>
      <c r="R75" s="1"/>
      <c r="S75" s="2"/>
    </row>
    <row r="76" spans="1:19">
      <c r="A76" s="2"/>
      <c r="B76" s="1"/>
      <c r="C76" s="7"/>
      <c r="D76" s="3"/>
      <c r="E76" s="3"/>
      <c r="F76" s="3"/>
      <c r="G76" s="3"/>
      <c r="H76" s="3"/>
      <c r="I76" s="3"/>
      <c r="J76" s="3"/>
      <c r="K76" s="3"/>
      <c r="L76" s="3"/>
      <c r="M76" s="3"/>
      <c r="N76" s="3"/>
      <c r="O76" s="3"/>
      <c r="P76" s="3"/>
      <c r="Q76" s="8"/>
      <c r="R76" s="1"/>
      <c r="S76" s="2"/>
    </row>
    <row r="77" spans="1:19">
      <c r="A77" s="2"/>
      <c r="B77" s="1"/>
      <c r="C77" s="7"/>
      <c r="D77" s="3"/>
      <c r="E77" s="3"/>
      <c r="F77" s="3"/>
      <c r="G77" s="3"/>
      <c r="H77" s="3"/>
      <c r="I77" s="3"/>
      <c r="J77" s="3"/>
      <c r="K77" s="3"/>
      <c r="L77" s="3"/>
      <c r="M77" s="3"/>
      <c r="N77" s="3"/>
      <c r="O77" s="3"/>
      <c r="P77" s="3"/>
      <c r="Q77" s="8"/>
      <c r="R77" s="1"/>
      <c r="S77" s="2"/>
    </row>
    <row r="78" spans="1:19">
      <c r="A78" s="2"/>
      <c r="B78" s="1"/>
      <c r="C78" s="7"/>
      <c r="D78" s="3"/>
      <c r="E78" s="3"/>
      <c r="F78" s="3"/>
      <c r="G78" s="3"/>
      <c r="H78" s="3"/>
      <c r="I78" s="3"/>
      <c r="J78" s="3"/>
      <c r="K78" s="3"/>
      <c r="L78" s="3"/>
      <c r="M78" s="3"/>
      <c r="N78" s="3"/>
      <c r="O78" s="3"/>
      <c r="P78" s="3"/>
      <c r="Q78" s="8"/>
      <c r="R78" s="1"/>
      <c r="S78" s="2"/>
    </row>
    <row r="79" spans="1:19">
      <c r="A79" s="2"/>
      <c r="B79" s="1"/>
      <c r="C79" s="7"/>
      <c r="D79" s="3"/>
      <c r="E79" s="3"/>
      <c r="F79" s="3"/>
      <c r="G79" s="3"/>
      <c r="H79" s="3"/>
      <c r="I79" s="3"/>
      <c r="J79" s="3"/>
      <c r="K79" s="3"/>
      <c r="L79" s="3"/>
      <c r="M79" s="3"/>
      <c r="N79" s="3"/>
      <c r="O79" s="3"/>
      <c r="P79" s="3"/>
      <c r="Q79" s="8"/>
      <c r="R79" s="1"/>
      <c r="S79" s="2"/>
    </row>
    <row r="80" spans="1:19">
      <c r="A80" s="2"/>
      <c r="B80" s="1"/>
      <c r="C80" s="7"/>
      <c r="D80" s="3"/>
      <c r="E80" s="3"/>
      <c r="F80" s="3"/>
      <c r="G80" s="3"/>
      <c r="H80" s="3"/>
      <c r="I80" s="3"/>
      <c r="J80" s="3"/>
      <c r="K80" s="3"/>
      <c r="L80" s="3"/>
      <c r="M80" s="3"/>
      <c r="N80" s="3"/>
      <c r="O80" s="3"/>
      <c r="P80" s="3"/>
      <c r="Q80" s="8"/>
      <c r="R80" s="1"/>
      <c r="S80" s="2"/>
    </row>
    <row r="81" spans="1:19">
      <c r="A81" s="2"/>
      <c r="B81" s="1"/>
      <c r="C81" s="7"/>
      <c r="D81" s="3"/>
      <c r="E81" s="3"/>
      <c r="F81" s="3"/>
      <c r="G81" s="3"/>
      <c r="H81" s="3"/>
      <c r="I81" s="3"/>
      <c r="J81" s="3"/>
      <c r="K81" s="3"/>
      <c r="L81" s="3"/>
      <c r="M81" s="3"/>
      <c r="N81" s="3"/>
      <c r="O81" s="3"/>
      <c r="P81" s="3"/>
      <c r="Q81" s="8"/>
      <c r="R81" s="1"/>
      <c r="S81" s="2"/>
    </row>
    <row r="82" spans="1:19">
      <c r="A82" s="2"/>
      <c r="B82" s="1"/>
      <c r="C82" s="7"/>
      <c r="D82" s="3"/>
      <c r="E82" s="3"/>
      <c r="F82" s="3"/>
      <c r="G82" s="3"/>
      <c r="H82" s="3"/>
      <c r="I82" s="3"/>
      <c r="J82" s="3"/>
      <c r="K82" s="3"/>
      <c r="L82" s="3"/>
      <c r="M82" s="3"/>
      <c r="N82" s="3"/>
      <c r="O82" s="3"/>
      <c r="P82" s="3"/>
      <c r="Q82" s="8"/>
      <c r="R82" s="1"/>
      <c r="S82" s="2"/>
    </row>
    <row r="83" spans="1:19">
      <c r="A83" s="2"/>
      <c r="B83" s="1"/>
      <c r="C83" s="7"/>
      <c r="D83" s="3"/>
      <c r="E83" s="3"/>
      <c r="F83" s="3"/>
      <c r="G83" s="3"/>
      <c r="H83" s="3"/>
      <c r="I83" s="3"/>
      <c r="J83" s="3"/>
      <c r="K83" s="3"/>
      <c r="L83" s="3"/>
      <c r="M83" s="3"/>
      <c r="N83" s="3"/>
      <c r="O83" s="3"/>
      <c r="P83" s="3"/>
      <c r="Q83" s="8"/>
      <c r="R83" s="1"/>
      <c r="S83" s="2"/>
    </row>
    <row r="84" spans="1:19">
      <c r="A84" s="2"/>
      <c r="B84" s="1"/>
      <c r="C84" s="7"/>
      <c r="D84" s="3"/>
      <c r="E84" s="3"/>
      <c r="F84" s="3"/>
      <c r="G84" s="3"/>
      <c r="H84" s="3"/>
      <c r="I84" s="3"/>
      <c r="J84" s="3"/>
      <c r="K84" s="3"/>
      <c r="L84" s="3"/>
      <c r="M84" s="3"/>
      <c r="N84" s="3"/>
      <c r="O84" s="3"/>
      <c r="P84" s="3"/>
      <c r="Q84" s="8"/>
      <c r="R84" s="1"/>
      <c r="S84" s="2"/>
    </row>
    <row r="85" spans="1:19">
      <c r="A85" s="2"/>
      <c r="B85" s="1"/>
      <c r="C85" s="7"/>
      <c r="D85" s="3"/>
      <c r="E85" s="3"/>
      <c r="F85" s="3"/>
      <c r="G85" s="3"/>
      <c r="H85" s="3"/>
      <c r="I85" s="3"/>
      <c r="J85" s="3"/>
      <c r="K85" s="3"/>
      <c r="L85" s="3"/>
      <c r="M85" s="3"/>
      <c r="N85" s="3"/>
      <c r="O85" s="3"/>
      <c r="P85" s="3"/>
      <c r="Q85" s="8"/>
      <c r="R85" s="1"/>
      <c r="S85" s="2"/>
    </row>
    <row r="86" spans="1:19">
      <c r="A86" s="2"/>
      <c r="B86" s="1"/>
      <c r="C86" s="7"/>
      <c r="D86" s="3"/>
      <c r="E86" s="3"/>
      <c r="F86" s="3"/>
      <c r="G86" s="3"/>
      <c r="H86" s="3"/>
      <c r="I86" s="3"/>
      <c r="J86" s="3"/>
      <c r="K86" s="3"/>
      <c r="L86" s="3"/>
      <c r="M86" s="3"/>
      <c r="N86" s="3"/>
      <c r="O86" s="3"/>
      <c r="P86" s="3"/>
      <c r="Q86" s="8"/>
      <c r="R86" s="1"/>
      <c r="S86" s="2"/>
    </row>
    <row r="87" spans="1:19">
      <c r="A87" s="2"/>
      <c r="B87" s="1"/>
      <c r="C87" s="7"/>
      <c r="D87" s="3"/>
      <c r="E87" s="3"/>
      <c r="F87" s="3"/>
      <c r="G87" s="3"/>
      <c r="H87" s="3"/>
      <c r="I87" s="3"/>
      <c r="J87" s="3"/>
      <c r="K87" s="3"/>
      <c r="L87" s="3"/>
      <c r="M87" s="3"/>
      <c r="N87" s="3"/>
      <c r="O87" s="3"/>
      <c r="P87" s="3"/>
      <c r="Q87" s="8"/>
      <c r="R87" s="1"/>
      <c r="S87" s="2"/>
    </row>
    <row r="88" spans="1:19">
      <c r="A88" s="2"/>
      <c r="B88" s="1"/>
      <c r="C88" s="7"/>
      <c r="D88" s="3"/>
      <c r="E88" s="3"/>
      <c r="F88" s="3"/>
      <c r="G88" s="3"/>
      <c r="H88" s="3"/>
      <c r="I88" s="3"/>
      <c r="J88" s="3"/>
      <c r="K88" s="3"/>
      <c r="L88" s="3"/>
      <c r="M88" s="3"/>
      <c r="N88" s="3"/>
      <c r="O88" s="3"/>
      <c r="P88" s="3"/>
      <c r="Q88" s="8"/>
      <c r="R88" s="1"/>
      <c r="S88" s="2"/>
    </row>
    <row r="89" spans="1:19">
      <c r="A89" s="2"/>
      <c r="B89" s="1"/>
      <c r="C89" s="7"/>
      <c r="D89" s="3"/>
      <c r="E89" s="3"/>
      <c r="F89" s="3"/>
      <c r="G89" s="3"/>
      <c r="H89" s="3"/>
      <c r="I89" s="3"/>
      <c r="J89" s="3"/>
      <c r="K89" s="3"/>
      <c r="L89" s="3"/>
      <c r="M89" s="3"/>
      <c r="N89" s="3"/>
      <c r="O89" s="3"/>
      <c r="P89" s="3"/>
      <c r="Q89" s="8"/>
      <c r="R89" s="1"/>
      <c r="S89" s="2"/>
    </row>
    <row r="90" spans="1:19">
      <c r="A90" s="2"/>
      <c r="B90" s="1"/>
      <c r="C90" s="7"/>
      <c r="D90" s="3"/>
      <c r="E90" s="3"/>
      <c r="F90" s="3"/>
      <c r="G90" s="3"/>
      <c r="H90" s="3"/>
      <c r="I90" s="3"/>
      <c r="J90" s="3"/>
      <c r="K90" s="3"/>
      <c r="L90" s="3"/>
      <c r="M90" s="3"/>
      <c r="N90" s="3"/>
      <c r="O90" s="3"/>
      <c r="P90" s="3"/>
      <c r="Q90" s="8"/>
      <c r="R90" s="1"/>
      <c r="S90" s="2"/>
    </row>
    <row r="91" spans="1:19">
      <c r="A91" s="2"/>
      <c r="B91" s="1"/>
      <c r="C91" s="7"/>
      <c r="D91" s="3"/>
      <c r="E91" s="3"/>
      <c r="F91" s="3"/>
      <c r="G91" s="3"/>
      <c r="H91" s="3"/>
      <c r="I91" s="3"/>
      <c r="J91" s="3"/>
      <c r="K91" s="3"/>
      <c r="L91" s="3"/>
      <c r="M91" s="3"/>
      <c r="N91" s="3"/>
      <c r="O91" s="3"/>
      <c r="P91" s="3"/>
      <c r="Q91" s="8"/>
      <c r="R91" s="1"/>
      <c r="S91" s="2"/>
    </row>
    <row r="92" spans="1:19">
      <c r="A92" s="2"/>
      <c r="B92" s="1"/>
      <c r="C92" s="7"/>
      <c r="D92" s="3"/>
      <c r="E92" s="3"/>
      <c r="F92" s="3"/>
      <c r="G92" s="3"/>
      <c r="H92" s="3"/>
      <c r="I92" s="3"/>
      <c r="J92" s="3"/>
      <c r="K92" s="3"/>
      <c r="L92" s="3"/>
      <c r="M92" s="3"/>
      <c r="N92" s="3"/>
      <c r="O92" s="3"/>
      <c r="P92" s="3"/>
      <c r="Q92" s="8"/>
      <c r="R92" s="1"/>
      <c r="S92" s="2"/>
    </row>
    <row r="93" spans="1:19">
      <c r="A93" s="2"/>
      <c r="B93" s="1"/>
      <c r="C93" s="7"/>
      <c r="D93" s="3"/>
      <c r="E93" s="3"/>
      <c r="F93" s="3"/>
      <c r="G93" s="3"/>
      <c r="H93" s="3"/>
      <c r="I93" s="3"/>
      <c r="J93" s="3"/>
      <c r="K93" s="3"/>
      <c r="L93" s="3"/>
      <c r="M93" s="3"/>
      <c r="N93" s="3"/>
      <c r="O93" s="3"/>
      <c r="P93" s="3"/>
      <c r="Q93" s="8"/>
      <c r="R93" s="1"/>
      <c r="S93" s="2"/>
    </row>
    <row r="94" spans="1:19">
      <c r="A94" s="2"/>
      <c r="B94" s="1"/>
      <c r="C94" s="7"/>
      <c r="D94" s="3"/>
      <c r="E94" s="3"/>
      <c r="F94" s="3"/>
      <c r="G94" s="3"/>
      <c r="H94" s="3"/>
      <c r="I94" s="3"/>
      <c r="J94" s="3"/>
      <c r="K94" s="3"/>
      <c r="L94" s="3"/>
      <c r="M94" s="3"/>
      <c r="N94" s="3"/>
      <c r="O94" s="3"/>
      <c r="P94" s="3"/>
      <c r="Q94" s="8"/>
      <c r="R94" s="1"/>
      <c r="S94" s="2"/>
    </row>
    <row r="95" spans="1:19">
      <c r="A95" s="2"/>
      <c r="B95" s="1"/>
      <c r="C95" s="7"/>
      <c r="D95" s="3"/>
      <c r="E95" s="3"/>
      <c r="F95" s="3"/>
      <c r="G95" s="3"/>
      <c r="H95" s="3"/>
      <c r="I95" s="3"/>
      <c r="J95" s="3"/>
      <c r="K95" s="3"/>
      <c r="L95" s="3"/>
      <c r="M95" s="3"/>
      <c r="N95" s="3"/>
      <c r="O95" s="3"/>
      <c r="P95" s="3"/>
      <c r="Q95" s="8"/>
      <c r="R95" s="1"/>
      <c r="S95" s="2"/>
    </row>
    <row r="96" spans="1:19">
      <c r="A96" s="2"/>
      <c r="B96" s="1"/>
      <c r="C96" s="7"/>
      <c r="D96" s="3"/>
      <c r="E96" s="3"/>
      <c r="F96" s="3"/>
      <c r="G96" s="3"/>
      <c r="H96" s="3"/>
      <c r="I96" s="3"/>
      <c r="J96" s="3"/>
      <c r="K96" s="3"/>
      <c r="L96" s="3"/>
      <c r="M96" s="3"/>
      <c r="N96" s="3"/>
      <c r="O96" s="3"/>
      <c r="P96" s="3"/>
      <c r="Q96" s="8"/>
      <c r="R96" s="1"/>
      <c r="S96" s="2"/>
    </row>
    <row r="97" spans="1:19">
      <c r="A97" s="2"/>
      <c r="B97" s="1"/>
      <c r="C97" s="7"/>
      <c r="D97" s="3"/>
      <c r="E97" s="3"/>
      <c r="F97" s="3"/>
      <c r="G97" s="3"/>
      <c r="H97" s="3"/>
      <c r="I97" s="3"/>
      <c r="J97" s="3"/>
      <c r="K97" s="3"/>
      <c r="L97" s="3"/>
      <c r="M97" s="3"/>
      <c r="N97" s="3"/>
      <c r="O97" s="3"/>
      <c r="P97" s="3"/>
      <c r="Q97" s="8"/>
      <c r="R97" s="1"/>
      <c r="S97" s="2"/>
    </row>
    <row r="98" spans="1:19">
      <c r="A98" s="2"/>
      <c r="B98" s="1"/>
      <c r="C98" s="7"/>
      <c r="D98" s="3"/>
      <c r="E98" s="3"/>
      <c r="F98" s="3"/>
      <c r="G98" s="3"/>
      <c r="H98" s="3"/>
      <c r="I98" s="3"/>
      <c r="J98" s="3"/>
      <c r="K98" s="3"/>
      <c r="L98" s="3"/>
      <c r="M98" s="3"/>
      <c r="N98" s="3"/>
      <c r="O98" s="3"/>
      <c r="P98" s="3"/>
      <c r="Q98" s="8"/>
      <c r="R98" s="1"/>
      <c r="S98" s="2"/>
    </row>
    <row r="99" spans="1:19">
      <c r="A99" s="2"/>
      <c r="B99" s="1"/>
      <c r="C99" s="7"/>
      <c r="D99" s="3"/>
      <c r="E99" s="3"/>
      <c r="F99" s="3"/>
      <c r="G99" s="3"/>
      <c r="H99" s="3"/>
      <c r="I99" s="3"/>
      <c r="J99" s="3"/>
      <c r="K99" s="3"/>
      <c r="L99" s="3"/>
      <c r="M99" s="3"/>
      <c r="N99" s="3"/>
      <c r="O99" s="3"/>
      <c r="P99" s="3"/>
      <c r="Q99" s="8"/>
      <c r="R99" s="1"/>
      <c r="S99" s="2"/>
    </row>
    <row r="100" spans="1:19">
      <c r="A100" s="2"/>
      <c r="B100" s="1"/>
      <c r="C100" s="7"/>
      <c r="D100" s="3"/>
      <c r="E100" s="3"/>
      <c r="F100" s="3"/>
      <c r="G100" s="3"/>
      <c r="H100" s="3"/>
      <c r="I100" s="3"/>
      <c r="J100" s="3"/>
      <c r="K100" s="3"/>
      <c r="L100" s="3"/>
      <c r="M100" s="3"/>
      <c r="N100" s="3"/>
      <c r="O100" s="3"/>
      <c r="P100" s="3"/>
      <c r="Q100" s="8"/>
      <c r="R100" s="1"/>
      <c r="S100" s="2"/>
    </row>
    <row r="101" spans="1:19">
      <c r="A101" s="2"/>
      <c r="B101" s="1"/>
      <c r="C101" s="7"/>
      <c r="D101" s="3"/>
      <c r="E101" s="3"/>
      <c r="F101" s="3"/>
      <c r="G101" s="3"/>
      <c r="H101" s="3"/>
      <c r="I101" s="3"/>
      <c r="J101" s="3"/>
      <c r="K101" s="3"/>
      <c r="L101" s="3"/>
      <c r="M101" s="3"/>
      <c r="N101" s="3"/>
      <c r="O101" s="3"/>
      <c r="P101" s="3"/>
      <c r="Q101" s="8"/>
      <c r="R101" s="1"/>
      <c r="S101" s="2"/>
    </row>
    <row r="102" spans="1:19">
      <c r="A102" s="2"/>
      <c r="B102" s="1"/>
      <c r="C102" s="7"/>
      <c r="D102" s="3"/>
      <c r="E102" s="3"/>
      <c r="F102" s="3"/>
      <c r="G102" s="3"/>
      <c r="H102" s="3"/>
      <c r="I102" s="3"/>
      <c r="J102" s="3"/>
      <c r="K102" s="3"/>
      <c r="L102" s="3"/>
      <c r="M102" s="3"/>
      <c r="N102" s="3"/>
      <c r="O102" s="3"/>
      <c r="P102" s="3"/>
      <c r="Q102" s="8"/>
      <c r="R102" s="1"/>
      <c r="S102" s="2"/>
    </row>
    <row r="103" spans="1:19">
      <c r="A103" s="2"/>
      <c r="B103" s="1"/>
      <c r="C103" s="7"/>
      <c r="D103" s="3"/>
      <c r="E103" s="3"/>
      <c r="F103" s="3"/>
      <c r="G103" s="3"/>
      <c r="H103" s="3"/>
      <c r="I103" s="3"/>
      <c r="J103" s="3"/>
      <c r="K103" s="3"/>
      <c r="L103" s="3"/>
      <c r="M103" s="3"/>
      <c r="N103" s="3"/>
      <c r="O103" s="3"/>
      <c r="P103" s="3"/>
      <c r="Q103" s="8"/>
      <c r="R103" s="1"/>
      <c r="S103" s="2"/>
    </row>
    <row r="104" spans="1:19">
      <c r="A104" s="2"/>
      <c r="B104" s="1"/>
      <c r="C104" s="7"/>
      <c r="D104" s="3"/>
      <c r="E104" s="3"/>
      <c r="F104" s="3"/>
      <c r="G104" s="3"/>
      <c r="H104" s="3"/>
      <c r="I104" s="3"/>
      <c r="J104" s="3"/>
      <c r="K104" s="3"/>
      <c r="L104" s="3"/>
      <c r="M104" s="3"/>
      <c r="N104" s="3"/>
      <c r="O104" s="3"/>
      <c r="P104" s="3"/>
      <c r="Q104" s="8"/>
      <c r="R104" s="1"/>
      <c r="S104" s="2"/>
    </row>
    <row r="105" spans="1:19">
      <c r="A105" s="2"/>
      <c r="B105" s="1"/>
      <c r="C105" s="7"/>
      <c r="D105" s="3"/>
      <c r="E105" s="3"/>
      <c r="F105" s="3"/>
      <c r="G105" s="3"/>
      <c r="H105" s="3"/>
      <c r="I105" s="3"/>
      <c r="J105" s="3"/>
      <c r="K105" s="3"/>
      <c r="L105" s="3"/>
      <c r="M105" s="3"/>
      <c r="N105" s="3"/>
      <c r="O105" s="3"/>
      <c r="P105" s="3"/>
      <c r="Q105" s="8"/>
      <c r="R105" s="1"/>
      <c r="S105" s="2"/>
    </row>
    <row r="106" spans="1:19">
      <c r="A106" s="2"/>
      <c r="B106" s="1"/>
      <c r="C106" s="7"/>
      <c r="D106" s="3"/>
      <c r="E106" s="3"/>
      <c r="F106" s="3"/>
      <c r="G106" s="3"/>
      <c r="H106" s="3"/>
      <c r="I106" s="3"/>
      <c r="J106" s="3"/>
      <c r="K106" s="3"/>
      <c r="L106" s="3"/>
      <c r="M106" s="3"/>
      <c r="N106" s="3"/>
      <c r="O106" s="3"/>
      <c r="P106" s="3"/>
      <c r="Q106" s="8"/>
      <c r="R106" s="1"/>
      <c r="S106" s="2"/>
    </row>
    <row r="107" spans="1:19">
      <c r="A107" s="2"/>
      <c r="B107" s="1"/>
      <c r="C107" s="7"/>
      <c r="D107" s="3"/>
      <c r="E107" s="3"/>
      <c r="F107" s="3"/>
      <c r="G107" s="3"/>
      <c r="H107" s="3"/>
      <c r="I107" s="3"/>
      <c r="J107" s="3"/>
      <c r="K107" s="3"/>
      <c r="L107" s="3"/>
      <c r="M107" s="3"/>
      <c r="N107" s="3"/>
      <c r="O107" s="3"/>
      <c r="P107" s="3"/>
      <c r="Q107" s="8"/>
      <c r="R107" s="1"/>
      <c r="S107" s="2"/>
    </row>
    <row r="108" spans="1:19">
      <c r="A108" s="2"/>
      <c r="B108" s="1"/>
      <c r="C108" s="7"/>
      <c r="D108" s="3"/>
      <c r="E108" s="3"/>
      <c r="F108" s="3"/>
      <c r="G108" s="3"/>
      <c r="H108" s="3"/>
      <c r="I108" s="3"/>
      <c r="J108" s="3"/>
      <c r="K108" s="3"/>
      <c r="L108" s="3"/>
      <c r="M108" s="3"/>
      <c r="N108" s="3"/>
      <c r="O108" s="3"/>
      <c r="P108" s="3"/>
      <c r="Q108" s="8"/>
      <c r="R108" s="1"/>
      <c r="S108" s="2"/>
    </row>
    <row r="109" spans="1:19">
      <c r="A109" s="2"/>
      <c r="B109" s="1"/>
      <c r="C109" s="7"/>
      <c r="D109" s="3"/>
      <c r="E109" s="3"/>
      <c r="F109" s="3"/>
      <c r="G109" s="3"/>
      <c r="H109" s="3"/>
      <c r="I109" s="3"/>
      <c r="J109" s="3"/>
      <c r="K109" s="3"/>
      <c r="L109" s="3"/>
      <c r="M109" s="3"/>
      <c r="N109" s="3"/>
      <c r="O109" s="3"/>
      <c r="P109" s="3"/>
      <c r="Q109" s="8"/>
      <c r="R109" s="1"/>
      <c r="S109" s="2"/>
    </row>
    <row r="110" spans="1:19">
      <c r="A110" s="2"/>
      <c r="B110" s="1"/>
      <c r="C110" s="7"/>
      <c r="D110" s="3"/>
      <c r="E110" s="3"/>
      <c r="F110" s="3"/>
      <c r="G110" s="3"/>
      <c r="H110" s="3"/>
      <c r="I110" s="3"/>
      <c r="J110" s="3"/>
      <c r="K110" s="3"/>
      <c r="L110" s="3"/>
      <c r="M110" s="3"/>
      <c r="N110" s="3"/>
      <c r="O110" s="3"/>
      <c r="P110" s="3"/>
      <c r="Q110" s="8"/>
      <c r="R110" s="1"/>
      <c r="S110" s="2"/>
    </row>
    <row r="111" spans="1:19">
      <c r="A111" s="2"/>
      <c r="B111" s="1"/>
      <c r="C111" s="7"/>
      <c r="D111" s="3"/>
      <c r="E111" s="3"/>
      <c r="F111" s="3"/>
      <c r="G111" s="3"/>
      <c r="H111" s="3"/>
      <c r="I111" s="3"/>
      <c r="J111" s="3"/>
      <c r="K111" s="3"/>
      <c r="L111" s="3"/>
      <c r="M111" s="3"/>
      <c r="N111" s="3"/>
      <c r="O111" s="3"/>
      <c r="P111" s="3"/>
      <c r="Q111" s="8"/>
      <c r="R111" s="1"/>
      <c r="S111" s="2"/>
    </row>
    <row r="112" spans="1:19">
      <c r="A112" s="2"/>
      <c r="B112" s="1"/>
      <c r="C112" s="7"/>
      <c r="D112" s="3"/>
      <c r="E112" s="3"/>
      <c r="F112" s="3"/>
      <c r="G112" s="3"/>
      <c r="H112" s="3"/>
      <c r="I112" s="3"/>
      <c r="J112" s="3"/>
      <c r="K112" s="3"/>
      <c r="L112" s="3"/>
      <c r="M112" s="3"/>
      <c r="N112" s="3"/>
      <c r="O112" s="3"/>
      <c r="P112" s="3"/>
      <c r="Q112" s="8"/>
      <c r="R112" s="1"/>
      <c r="S112" s="2"/>
    </row>
    <row r="113" spans="1:19">
      <c r="A113" s="2"/>
      <c r="B113" s="1"/>
      <c r="C113" s="7"/>
      <c r="D113" s="3"/>
      <c r="E113" s="3"/>
      <c r="F113" s="3"/>
      <c r="G113" s="3"/>
      <c r="H113" s="3"/>
      <c r="I113" s="3"/>
      <c r="J113" s="3"/>
      <c r="K113" s="3"/>
      <c r="L113" s="3"/>
      <c r="M113" s="3"/>
      <c r="N113" s="3"/>
      <c r="O113" s="3"/>
      <c r="P113" s="3"/>
      <c r="Q113" s="8"/>
      <c r="R113" s="1"/>
      <c r="S113" s="2"/>
    </row>
    <row r="114" spans="1:19">
      <c r="A114" s="2"/>
      <c r="B114" s="1"/>
      <c r="C114" s="15"/>
      <c r="D114" s="16"/>
      <c r="E114" s="16"/>
      <c r="F114" s="16"/>
      <c r="G114" s="16"/>
      <c r="H114" s="16"/>
      <c r="I114" s="16"/>
      <c r="J114" s="16"/>
      <c r="K114" s="16"/>
      <c r="L114" s="16"/>
      <c r="M114" s="16"/>
      <c r="N114" s="16"/>
      <c r="O114" s="16"/>
      <c r="P114" s="16"/>
      <c r="Q114" s="17"/>
      <c r="R114" s="1"/>
      <c r="S114" s="2"/>
    </row>
    <row r="115" spans="1:19">
      <c r="A115" s="2"/>
      <c r="B115" s="1"/>
      <c r="C115" s="7"/>
      <c r="D115" s="3"/>
      <c r="E115" s="3"/>
      <c r="F115" s="3"/>
      <c r="G115" s="3"/>
      <c r="H115" s="3"/>
      <c r="I115" s="3"/>
      <c r="J115" s="3"/>
      <c r="K115" s="3"/>
      <c r="L115" s="3"/>
      <c r="M115" s="3"/>
      <c r="N115" s="3"/>
      <c r="O115" s="3"/>
      <c r="P115" s="3"/>
      <c r="Q115" s="8"/>
      <c r="R115" s="1"/>
      <c r="S115" s="2"/>
    </row>
    <row r="116" spans="1:19">
      <c r="A116" s="2"/>
      <c r="B116" s="1"/>
      <c r="C116" s="7"/>
      <c r="D116" s="18" t="s">
        <v>12</v>
      </c>
      <c r="E116" s="3"/>
      <c r="F116" s="3"/>
      <c r="G116" s="3"/>
      <c r="H116" s="3"/>
      <c r="I116" s="3"/>
      <c r="J116" s="3"/>
      <c r="K116" s="3"/>
      <c r="L116" s="3"/>
      <c r="M116" s="3"/>
      <c r="N116" s="3"/>
      <c r="O116" s="3"/>
      <c r="P116" s="3"/>
      <c r="Q116" s="8"/>
      <c r="R116" s="1"/>
      <c r="S116" s="2"/>
    </row>
    <row r="117" spans="1:19">
      <c r="A117" s="2"/>
      <c r="B117" s="1"/>
      <c r="C117" s="7"/>
      <c r="D117" s="18" t="s">
        <v>13</v>
      </c>
      <c r="E117" s="3"/>
      <c r="F117" s="3"/>
      <c r="G117" s="3"/>
      <c r="H117" s="3"/>
      <c r="I117" s="3"/>
      <c r="J117" s="3"/>
      <c r="K117" s="3"/>
      <c r="L117" s="3"/>
      <c r="M117" s="3"/>
      <c r="N117" s="3"/>
      <c r="O117" s="3"/>
      <c r="P117" s="3"/>
      <c r="Q117" s="8"/>
      <c r="R117" s="1"/>
      <c r="S117" s="2"/>
    </row>
    <row r="118" spans="1:19">
      <c r="A118" s="2"/>
      <c r="B118" s="1"/>
      <c r="C118" s="7"/>
      <c r="D118" s="18" t="s">
        <v>14</v>
      </c>
      <c r="E118" s="3"/>
      <c r="F118" s="3"/>
      <c r="G118" s="3"/>
      <c r="H118" s="3"/>
      <c r="I118" s="3"/>
      <c r="J118" s="3"/>
      <c r="K118" s="3"/>
      <c r="L118" s="3"/>
      <c r="M118" s="3"/>
      <c r="N118" s="3"/>
      <c r="O118" s="3"/>
      <c r="P118" s="3"/>
      <c r="Q118" s="8"/>
      <c r="R118" s="1"/>
      <c r="S118" s="2"/>
    </row>
    <row r="119" spans="1:19">
      <c r="A119" s="2"/>
      <c r="B119" s="1"/>
      <c r="C119" s="7"/>
      <c r="D119" s="18"/>
      <c r="E119" s="3"/>
      <c r="F119" s="3"/>
      <c r="G119" s="3"/>
      <c r="H119" s="3"/>
      <c r="I119" s="3"/>
      <c r="J119" s="3"/>
      <c r="K119" s="3"/>
      <c r="L119" s="3"/>
      <c r="M119" s="3"/>
      <c r="N119" s="3"/>
      <c r="O119" s="3"/>
      <c r="P119" s="3"/>
      <c r="Q119" s="8"/>
      <c r="R119" s="1"/>
      <c r="S119" s="2"/>
    </row>
    <row r="120" spans="1:19">
      <c r="A120" s="2"/>
      <c r="B120" s="1"/>
      <c r="C120" s="7"/>
      <c r="D120" s="3" t="s">
        <v>15</v>
      </c>
      <c r="E120" s="3"/>
      <c r="F120" s="3"/>
      <c r="G120" s="3"/>
      <c r="H120" s="3"/>
      <c r="I120" s="3"/>
      <c r="J120" s="3"/>
      <c r="K120" s="3"/>
      <c r="L120" s="3"/>
      <c r="M120" s="3"/>
      <c r="N120" s="3"/>
      <c r="O120" s="3"/>
      <c r="P120" s="3"/>
      <c r="Q120" s="8"/>
      <c r="R120" s="1"/>
      <c r="S120" s="2"/>
    </row>
    <row r="121" spans="1:19">
      <c r="A121" s="2"/>
      <c r="B121" s="1"/>
      <c r="C121" s="7"/>
      <c r="D121" s="18" t="s">
        <v>16</v>
      </c>
      <c r="E121" s="3"/>
      <c r="F121" s="3"/>
      <c r="G121" s="3"/>
      <c r="H121" s="3"/>
      <c r="I121" s="3"/>
      <c r="J121" s="3"/>
      <c r="K121" s="3"/>
      <c r="L121" s="3"/>
      <c r="M121" s="3"/>
      <c r="N121" s="3"/>
      <c r="O121" s="3"/>
      <c r="P121" s="3"/>
      <c r="Q121" s="8"/>
      <c r="R121" s="1"/>
      <c r="S121" s="2"/>
    </row>
    <row r="122" spans="1:19">
      <c r="A122" s="2"/>
      <c r="B122" s="1"/>
      <c r="C122" s="7"/>
      <c r="D122" s="18" t="s">
        <v>17</v>
      </c>
      <c r="E122" s="3"/>
      <c r="F122" s="3"/>
      <c r="G122" s="3"/>
      <c r="H122" s="3"/>
      <c r="I122" s="3"/>
      <c r="J122" s="3"/>
      <c r="K122" s="3"/>
      <c r="L122" s="3"/>
      <c r="M122" s="3"/>
      <c r="N122" s="3"/>
      <c r="O122" s="3"/>
      <c r="P122" s="3"/>
      <c r="Q122" s="8"/>
      <c r="R122" s="1"/>
      <c r="S122" s="2"/>
    </row>
    <row r="123" spans="1:19">
      <c r="A123" s="2"/>
      <c r="B123" s="1"/>
      <c r="C123" s="7"/>
      <c r="D123" s="18" t="s">
        <v>18</v>
      </c>
      <c r="E123" s="3"/>
      <c r="F123" s="3"/>
      <c r="G123" s="3"/>
      <c r="H123" s="3"/>
      <c r="I123" s="3"/>
      <c r="J123" s="3"/>
      <c r="K123" s="3"/>
      <c r="L123" s="3"/>
      <c r="M123" s="3"/>
      <c r="N123" s="3"/>
      <c r="O123" s="3"/>
      <c r="P123" s="3"/>
      <c r="Q123" s="8"/>
      <c r="R123" s="1"/>
      <c r="S123" s="2"/>
    </row>
    <row r="124" spans="1:19">
      <c r="A124" s="2"/>
      <c r="B124" s="1"/>
      <c r="C124" s="7"/>
      <c r="D124" s="18"/>
      <c r="E124" s="3"/>
      <c r="F124" s="3"/>
      <c r="G124" s="3"/>
      <c r="H124" s="3"/>
      <c r="I124" s="3"/>
      <c r="J124" s="3"/>
      <c r="K124" s="3"/>
      <c r="L124" s="3"/>
      <c r="M124" s="3"/>
      <c r="N124" s="3"/>
      <c r="O124" s="3"/>
      <c r="P124" s="3"/>
      <c r="Q124" s="8"/>
      <c r="R124" s="1"/>
      <c r="S124" s="2"/>
    </row>
    <row r="125" spans="1:19" ht="13" thickBot="1">
      <c r="A125" s="2"/>
      <c r="B125" s="1"/>
      <c r="C125" s="9"/>
      <c r="D125" s="10"/>
      <c r="E125" s="10"/>
      <c r="F125" s="10"/>
      <c r="G125" s="10"/>
      <c r="H125" s="10"/>
      <c r="I125" s="10"/>
      <c r="J125" s="10"/>
      <c r="K125" s="10"/>
      <c r="L125" s="10"/>
      <c r="M125" s="10"/>
      <c r="N125" s="10"/>
      <c r="O125" s="10"/>
      <c r="P125" s="10"/>
      <c r="Q125" s="11"/>
      <c r="R125" s="1"/>
      <c r="S125" s="2"/>
    </row>
    <row r="126" spans="1:19" ht="24" customHeight="1" thickTop="1">
      <c r="A126" s="2"/>
      <c r="B126" s="1"/>
      <c r="C126" s="1"/>
      <c r="D126" s="1"/>
      <c r="E126" s="1"/>
      <c r="F126" s="1"/>
      <c r="G126" s="1"/>
      <c r="H126" s="1"/>
      <c r="I126" s="1"/>
      <c r="J126" s="1"/>
      <c r="K126" s="1"/>
      <c r="L126" s="1"/>
      <c r="M126" s="1"/>
      <c r="N126" s="1"/>
      <c r="O126" s="1"/>
      <c r="P126" s="1"/>
      <c r="Q126" s="1"/>
      <c r="R126" s="1"/>
      <c r="S126" s="2"/>
    </row>
    <row r="127" spans="1:19" ht="24" customHeight="1">
      <c r="A127" s="2"/>
      <c r="B127" s="2"/>
      <c r="C127" s="2"/>
      <c r="D127" s="2"/>
      <c r="E127" s="2"/>
      <c r="F127" s="2"/>
      <c r="G127" s="2"/>
      <c r="H127" s="2"/>
      <c r="I127" s="2"/>
      <c r="J127" s="2"/>
      <c r="K127" s="2"/>
      <c r="L127" s="2"/>
      <c r="M127" s="2"/>
      <c r="N127" s="2"/>
      <c r="O127" s="2"/>
      <c r="P127" s="2"/>
      <c r="Q127" s="2"/>
      <c r="R127" s="2"/>
      <c r="S127" s="2"/>
    </row>
  </sheetData>
  <sheetCalcPr fullCalcOnLoad="1"/>
  <phoneticPr fontId="6" type="noConversion"/>
  <pageMargins left="0.75" right="0.75" top="1" bottom="1" header="0.5" footer="0.5"/>
  <headerFooter alignWithMargins="0"/>
  <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S87"/>
  <sheetViews>
    <sheetView workbookViewId="0">
      <selection activeCell="C8" sqref="C8"/>
    </sheetView>
  </sheetViews>
  <sheetFormatPr baseColWidth="10" defaultColWidth="8.83203125" defaultRowHeight="12"/>
  <cols>
    <col min="1" max="2" width="5.6640625" customWidth="1"/>
    <col min="11" max="11" width="17.83203125" customWidth="1"/>
    <col min="18" max="19" width="5.6640625" customWidth="1"/>
  </cols>
  <sheetData>
    <row r="1" spans="1:19" ht="24" customHeight="1">
      <c r="A1" s="2"/>
      <c r="B1" s="2"/>
      <c r="C1" s="2"/>
      <c r="D1" s="2"/>
      <c r="E1" s="2"/>
      <c r="F1" s="2"/>
      <c r="G1" s="2"/>
      <c r="H1" s="2"/>
      <c r="I1" s="2"/>
      <c r="J1" s="2"/>
      <c r="K1" s="2"/>
      <c r="L1" s="2"/>
      <c r="M1" s="2"/>
      <c r="N1" s="2"/>
      <c r="O1" s="2"/>
      <c r="P1" s="2"/>
      <c r="Q1" s="2"/>
      <c r="R1" s="2"/>
      <c r="S1" s="2"/>
    </row>
    <row r="2" spans="1:19" ht="24" customHeight="1" thickBot="1">
      <c r="A2" s="2"/>
      <c r="B2" s="1"/>
      <c r="C2" s="1"/>
      <c r="D2" s="1"/>
      <c r="E2" s="1"/>
      <c r="F2" s="1"/>
      <c r="G2" s="1"/>
      <c r="H2" s="1"/>
      <c r="I2" s="1"/>
      <c r="J2" s="1"/>
      <c r="K2" s="1"/>
      <c r="L2" s="1"/>
      <c r="M2" s="1"/>
      <c r="N2" s="1"/>
      <c r="O2" s="1"/>
      <c r="P2" s="1"/>
      <c r="Q2" s="1"/>
      <c r="R2" s="1"/>
      <c r="S2" s="2"/>
    </row>
    <row r="3" spans="1:19" ht="13" thickTop="1">
      <c r="A3" s="2"/>
      <c r="B3" s="1"/>
      <c r="C3" s="4"/>
      <c r="D3" s="5"/>
      <c r="E3" s="5"/>
      <c r="F3" s="5"/>
      <c r="G3" s="5"/>
      <c r="H3" s="5"/>
      <c r="I3" s="5"/>
      <c r="J3" s="5"/>
      <c r="K3" s="5"/>
      <c r="L3" s="5"/>
      <c r="M3" s="5"/>
      <c r="N3" s="5"/>
      <c r="O3" s="5"/>
      <c r="P3" s="5"/>
      <c r="Q3" s="6"/>
      <c r="R3" s="1"/>
      <c r="S3" s="2"/>
    </row>
    <row r="4" spans="1:19" ht="21">
      <c r="A4" s="2"/>
      <c r="B4" s="1"/>
      <c r="C4" s="7"/>
      <c r="D4" s="3"/>
      <c r="E4" s="3"/>
      <c r="F4" s="3"/>
      <c r="G4" s="3"/>
      <c r="H4" s="3"/>
      <c r="I4" s="3"/>
      <c r="J4" s="3"/>
      <c r="K4" s="3"/>
      <c r="L4" s="1"/>
      <c r="M4" s="14"/>
      <c r="N4" s="12"/>
      <c r="O4" s="3"/>
      <c r="P4" s="24" t="s">
        <v>206</v>
      </c>
      <c r="Q4" s="8"/>
      <c r="R4" s="1"/>
      <c r="S4" s="2"/>
    </row>
    <row r="5" spans="1:19" ht="21">
      <c r="A5" s="2"/>
      <c r="B5" s="1"/>
      <c r="C5" s="7"/>
      <c r="D5" s="3"/>
      <c r="E5" s="3"/>
      <c r="F5" s="3"/>
      <c r="G5" s="3"/>
      <c r="H5" s="3"/>
      <c r="I5" s="3"/>
      <c r="J5" s="3"/>
      <c r="K5" s="3"/>
      <c r="M5" s="13"/>
      <c r="N5" s="12"/>
      <c r="O5" s="3"/>
      <c r="P5" s="24" t="s">
        <v>202</v>
      </c>
      <c r="Q5" s="8"/>
      <c r="R5" s="1"/>
      <c r="S5" s="2"/>
    </row>
    <row r="6" spans="1:19">
      <c r="A6" s="2"/>
      <c r="B6" s="1"/>
      <c r="C6" s="7"/>
      <c r="D6" s="3"/>
      <c r="E6" s="3"/>
      <c r="F6" s="3"/>
      <c r="G6" s="3"/>
      <c r="H6" s="3"/>
      <c r="I6" s="3"/>
      <c r="J6" s="3"/>
      <c r="K6" s="3"/>
      <c r="L6" s="3"/>
      <c r="M6" s="3"/>
      <c r="N6" s="3"/>
      <c r="O6" s="3"/>
      <c r="P6" s="3"/>
      <c r="Q6" s="8"/>
      <c r="R6" s="1"/>
      <c r="S6" s="2"/>
    </row>
    <row r="7" spans="1:19">
      <c r="A7" s="2"/>
      <c r="B7" s="1"/>
      <c r="C7" s="15"/>
      <c r="D7" s="16"/>
      <c r="E7" s="16"/>
      <c r="F7" s="16"/>
      <c r="G7" s="16"/>
      <c r="H7" s="16"/>
      <c r="I7" s="16"/>
      <c r="J7" s="16"/>
      <c r="K7" s="16"/>
      <c r="L7" s="16"/>
      <c r="M7" s="16"/>
      <c r="N7" s="16"/>
      <c r="O7" s="16"/>
      <c r="P7" s="16"/>
      <c r="Q7" s="17"/>
      <c r="R7" s="1"/>
      <c r="S7" s="2"/>
    </row>
    <row r="8" spans="1:19">
      <c r="A8" s="2"/>
      <c r="B8" s="1"/>
      <c r="C8" s="7"/>
      <c r="D8" s="3"/>
      <c r="E8" s="3"/>
      <c r="F8" s="3"/>
      <c r="G8" s="3"/>
      <c r="H8" s="3"/>
      <c r="I8" s="3"/>
      <c r="J8" s="3"/>
      <c r="K8" s="3"/>
      <c r="L8" s="3"/>
      <c r="M8" s="3"/>
      <c r="N8" s="3"/>
      <c r="O8" s="3"/>
      <c r="P8" s="3"/>
      <c r="Q8" s="8"/>
      <c r="R8" s="1"/>
      <c r="S8" s="2"/>
    </row>
    <row r="9" spans="1:19">
      <c r="A9" s="2"/>
      <c r="B9" s="1"/>
      <c r="C9" s="7"/>
      <c r="D9" s="3"/>
      <c r="E9" s="3"/>
      <c r="F9" s="3"/>
      <c r="G9" s="3"/>
      <c r="H9" s="3"/>
      <c r="I9" s="3"/>
      <c r="J9" s="3"/>
      <c r="K9" s="3"/>
      <c r="L9" s="3"/>
      <c r="M9" s="3"/>
      <c r="N9" s="3"/>
      <c r="O9" s="3"/>
      <c r="P9" s="3"/>
      <c r="Q9" s="8"/>
      <c r="R9" s="1"/>
      <c r="S9" s="2"/>
    </row>
    <row r="10" spans="1:19" ht="15">
      <c r="A10" s="2"/>
      <c r="B10" s="1"/>
      <c r="C10" s="7"/>
      <c r="D10" s="20" t="s">
        <v>143</v>
      </c>
      <c r="E10" s="3"/>
      <c r="F10" s="3"/>
      <c r="G10" s="3"/>
      <c r="H10" s="3"/>
      <c r="I10" s="3"/>
      <c r="J10" s="3"/>
      <c r="K10" s="3"/>
      <c r="L10" s="3"/>
      <c r="M10" s="3"/>
      <c r="N10" s="3"/>
      <c r="O10" s="3"/>
      <c r="P10" s="3"/>
      <c r="Q10" s="8"/>
      <c r="R10" s="1"/>
      <c r="S10" s="2"/>
    </row>
    <row r="11" spans="1:19">
      <c r="A11" s="2"/>
      <c r="B11" s="1"/>
      <c r="C11" s="7"/>
      <c r="D11" s="3"/>
      <c r="E11" s="3" t="s">
        <v>144</v>
      </c>
      <c r="F11" s="3"/>
      <c r="G11" s="3"/>
      <c r="H11" s="3"/>
      <c r="I11" s="3"/>
      <c r="J11" s="3"/>
      <c r="K11" s="3"/>
      <c r="L11" s="3"/>
      <c r="M11" s="3"/>
      <c r="N11" s="3"/>
      <c r="O11" s="3"/>
      <c r="P11" s="3"/>
      <c r="Q11" s="8"/>
      <c r="R11" s="1"/>
      <c r="S11" s="2"/>
    </row>
    <row r="12" spans="1:19">
      <c r="A12" s="2"/>
      <c r="B12" s="1"/>
      <c r="C12" s="7"/>
      <c r="D12" s="3"/>
      <c r="E12" s="3" t="s">
        <v>158</v>
      </c>
      <c r="F12" s="3"/>
      <c r="H12" s="30"/>
      <c r="I12" s="3" t="s">
        <v>127</v>
      </c>
      <c r="J12" s="3"/>
      <c r="K12" s="3"/>
      <c r="L12" s="3"/>
      <c r="M12" s="3"/>
      <c r="N12" s="3"/>
      <c r="O12" s="3"/>
      <c r="P12" s="3"/>
      <c r="Q12" s="8"/>
      <c r="R12" s="1"/>
      <c r="S12" s="2"/>
    </row>
    <row r="13" spans="1:19">
      <c r="A13" s="2"/>
      <c r="B13" s="1"/>
      <c r="C13" s="7"/>
      <c r="D13" s="3"/>
      <c r="E13" s="3" t="s">
        <v>56</v>
      </c>
      <c r="F13" s="3"/>
      <c r="G13" s="3"/>
      <c r="H13" s="3"/>
      <c r="I13" s="3"/>
      <c r="J13" s="3"/>
      <c r="K13" s="3"/>
      <c r="L13" s="3"/>
      <c r="M13" s="3"/>
      <c r="N13" s="3"/>
      <c r="O13" s="3"/>
      <c r="P13" s="3"/>
      <c r="Q13" s="8"/>
      <c r="R13" s="1"/>
      <c r="S13" s="2"/>
    </row>
    <row r="14" spans="1:19">
      <c r="A14" s="2"/>
      <c r="B14" s="1"/>
      <c r="C14" s="7"/>
      <c r="D14" s="3"/>
      <c r="E14" s="3" t="s">
        <v>55</v>
      </c>
      <c r="F14" s="3"/>
      <c r="G14" s="3"/>
      <c r="H14" s="3"/>
      <c r="I14" s="3"/>
      <c r="J14" s="3"/>
      <c r="K14" s="3"/>
      <c r="L14" s="3"/>
      <c r="M14" s="3"/>
      <c r="N14" s="3"/>
      <c r="O14" s="3"/>
      <c r="P14" s="3"/>
      <c r="Q14" s="8"/>
      <c r="R14" s="1"/>
      <c r="S14" s="2"/>
    </row>
    <row r="15" spans="1:19">
      <c r="A15" s="2"/>
      <c r="B15" s="1"/>
      <c r="C15" s="7"/>
      <c r="D15" s="3"/>
      <c r="E15" s="3"/>
      <c r="F15" s="3"/>
      <c r="G15" s="3"/>
      <c r="H15" s="3"/>
      <c r="I15" s="3"/>
      <c r="J15" s="3"/>
      <c r="K15" s="3"/>
      <c r="L15" s="3"/>
      <c r="M15" s="3"/>
      <c r="N15" s="3"/>
      <c r="O15" s="3"/>
      <c r="P15" s="3"/>
      <c r="Q15" s="8"/>
      <c r="R15" s="1"/>
      <c r="S15" s="2"/>
    </row>
    <row r="16" spans="1:19">
      <c r="A16" s="2"/>
      <c r="B16" s="1"/>
      <c r="C16" s="7"/>
      <c r="D16" s="3"/>
      <c r="E16" s="3" t="s">
        <v>145</v>
      </c>
      <c r="F16" s="3"/>
      <c r="G16" s="3"/>
      <c r="H16" s="1"/>
      <c r="I16" s="3"/>
      <c r="J16" s="3"/>
      <c r="K16" s="33">
        <v>5000</v>
      </c>
      <c r="L16" s="3"/>
      <c r="M16" s="3"/>
      <c r="N16" s="3"/>
      <c r="O16" s="3"/>
      <c r="P16" s="3"/>
      <c r="Q16" s="8"/>
      <c r="R16" s="1"/>
      <c r="S16" s="2"/>
    </row>
    <row r="17" spans="1:19">
      <c r="A17" s="2"/>
      <c r="B17" s="1"/>
      <c r="C17" s="7"/>
      <c r="D17" s="3"/>
      <c r="E17" s="3"/>
      <c r="F17" s="3"/>
      <c r="G17" s="3"/>
      <c r="H17" s="1"/>
      <c r="I17" s="3"/>
      <c r="J17" s="3"/>
      <c r="K17" s="3"/>
      <c r="L17" s="3"/>
      <c r="M17" s="3"/>
      <c r="N17" s="3"/>
      <c r="O17" s="3"/>
      <c r="P17" s="3"/>
      <c r="Q17" s="8"/>
      <c r="R17" s="1"/>
      <c r="S17" s="2"/>
    </row>
    <row r="18" spans="1:19">
      <c r="A18" s="2"/>
      <c r="B18" s="1"/>
      <c r="C18" s="7"/>
      <c r="D18" s="3"/>
      <c r="E18" s="3" t="s">
        <v>146</v>
      </c>
      <c r="F18" s="3"/>
      <c r="G18" s="3"/>
      <c r="H18" s="1"/>
      <c r="I18" s="3"/>
      <c r="J18" s="3"/>
      <c r="K18" s="33">
        <v>3000</v>
      </c>
      <c r="L18" s="3"/>
      <c r="M18" s="3"/>
      <c r="N18" s="3"/>
      <c r="O18" s="3"/>
      <c r="P18" s="3"/>
      <c r="Q18" s="8"/>
      <c r="R18" s="1"/>
      <c r="S18" s="2"/>
    </row>
    <row r="19" spans="1:19">
      <c r="A19" s="2"/>
      <c r="B19" s="1"/>
      <c r="C19" s="7"/>
      <c r="D19" s="3"/>
      <c r="E19" s="3"/>
      <c r="F19" s="3"/>
      <c r="G19" s="3"/>
      <c r="H19" s="1"/>
      <c r="I19" s="3"/>
      <c r="J19" s="3"/>
      <c r="K19" s="3"/>
      <c r="L19" s="3"/>
      <c r="M19" s="3"/>
      <c r="N19" s="3"/>
      <c r="O19" s="3"/>
      <c r="P19" s="3"/>
      <c r="Q19" s="8"/>
      <c r="R19" s="1"/>
      <c r="S19" s="2"/>
    </row>
    <row r="20" spans="1:19">
      <c r="A20" s="2"/>
      <c r="B20" s="1"/>
      <c r="C20" s="7"/>
      <c r="D20" s="3"/>
      <c r="E20" s="3" t="s">
        <v>147</v>
      </c>
      <c r="F20" s="3"/>
      <c r="G20" s="3"/>
      <c r="H20" s="1"/>
      <c r="I20" s="3"/>
      <c r="J20" s="3"/>
      <c r="K20" s="44">
        <v>50000000</v>
      </c>
      <c r="L20" s="3"/>
      <c r="M20" s="3"/>
      <c r="N20" s="3"/>
      <c r="O20" s="3"/>
      <c r="P20" s="3"/>
      <c r="Q20" s="8"/>
      <c r="R20" s="1"/>
      <c r="S20" s="2"/>
    </row>
    <row r="21" spans="1:19">
      <c r="A21" s="2"/>
      <c r="B21" s="1"/>
      <c r="C21" s="7"/>
      <c r="D21" s="3"/>
      <c r="E21" s="3"/>
      <c r="F21" s="3"/>
      <c r="G21" s="3"/>
      <c r="H21" s="1"/>
      <c r="I21" s="3"/>
      <c r="J21" s="3"/>
      <c r="K21" s="3"/>
      <c r="L21" s="3"/>
      <c r="M21" s="3"/>
      <c r="N21" s="3"/>
      <c r="O21" s="3"/>
      <c r="P21" s="3"/>
      <c r="Q21" s="8"/>
      <c r="R21" s="1"/>
      <c r="S21" s="2"/>
    </row>
    <row r="22" spans="1:19">
      <c r="A22" s="2"/>
      <c r="B22" s="1"/>
      <c r="C22" s="7"/>
      <c r="D22" s="3"/>
      <c r="E22" s="3" t="s">
        <v>148</v>
      </c>
      <c r="F22" s="3"/>
      <c r="G22" s="3"/>
      <c r="I22" s="3"/>
      <c r="J22" s="3"/>
      <c r="K22" s="36">
        <v>4500</v>
      </c>
      <c r="L22" s="3"/>
      <c r="M22" s="3"/>
      <c r="N22" s="3"/>
      <c r="O22" s="3"/>
      <c r="P22" s="3"/>
      <c r="Q22" s="8"/>
      <c r="R22" s="1"/>
      <c r="S22" s="2"/>
    </row>
    <row r="23" spans="1:19">
      <c r="A23" s="2"/>
      <c r="B23" s="1"/>
      <c r="C23" s="7"/>
      <c r="D23" s="3"/>
      <c r="E23" s="3"/>
      <c r="F23" s="3"/>
      <c r="G23" s="3"/>
      <c r="H23" s="3"/>
      <c r="I23" s="3"/>
      <c r="J23" s="3"/>
      <c r="K23" s="3"/>
      <c r="L23" s="3"/>
      <c r="M23" s="3"/>
      <c r="N23" s="3"/>
      <c r="O23" s="3"/>
      <c r="P23" s="3"/>
      <c r="Q23" s="8"/>
      <c r="R23" s="1"/>
      <c r="S23" s="2"/>
    </row>
    <row r="24" spans="1:19">
      <c r="A24" s="2"/>
      <c r="B24" s="1"/>
      <c r="C24" s="7"/>
      <c r="D24" s="3"/>
      <c r="E24" s="3"/>
      <c r="F24" s="3"/>
      <c r="G24" s="3"/>
      <c r="H24" s="3"/>
      <c r="I24" s="3"/>
      <c r="J24" s="3"/>
      <c r="K24" s="3"/>
      <c r="L24" s="3"/>
      <c r="M24" s="3"/>
      <c r="N24" s="3"/>
      <c r="O24" s="3"/>
      <c r="P24" s="3"/>
      <c r="Q24" s="8"/>
      <c r="R24" s="1"/>
      <c r="S24" s="2"/>
    </row>
    <row r="25" spans="1:19">
      <c r="A25" s="2"/>
      <c r="B25" s="1"/>
      <c r="C25" s="7"/>
      <c r="D25" s="3"/>
      <c r="E25" s="3"/>
      <c r="F25" s="3"/>
      <c r="G25" s="3"/>
      <c r="H25" s="3"/>
      <c r="I25" s="3"/>
      <c r="J25" s="3"/>
      <c r="K25" s="3"/>
      <c r="L25" s="3"/>
      <c r="M25" s="3"/>
      <c r="N25" s="3"/>
      <c r="O25" s="3"/>
      <c r="P25" s="3"/>
      <c r="Q25" s="8"/>
      <c r="R25" s="1"/>
      <c r="S25" s="2"/>
    </row>
    <row r="26" spans="1:19" ht="15">
      <c r="A26" s="2"/>
      <c r="B26" s="1"/>
      <c r="C26" s="7"/>
      <c r="D26" s="20" t="s">
        <v>149</v>
      </c>
      <c r="E26" s="3"/>
      <c r="F26" s="3"/>
      <c r="G26" s="3"/>
      <c r="H26" s="3"/>
      <c r="I26" s="3"/>
      <c r="J26" s="3"/>
      <c r="K26" s="3"/>
      <c r="L26" s="3"/>
      <c r="M26" s="3"/>
      <c r="N26" s="3"/>
      <c r="O26" s="3"/>
      <c r="P26" s="3"/>
      <c r="Q26" s="8"/>
      <c r="R26" s="1"/>
      <c r="S26" s="2"/>
    </row>
    <row r="27" spans="1:19">
      <c r="A27" s="2"/>
      <c r="B27" s="1"/>
      <c r="C27" s="7"/>
      <c r="D27" s="3"/>
      <c r="E27" s="3" t="s">
        <v>150</v>
      </c>
      <c r="F27" s="3"/>
      <c r="G27" s="3"/>
      <c r="H27" s="3"/>
      <c r="I27" s="3"/>
      <c r="J27" s="3"/>
      <c r="K27" s="3"/>
      <c r="L27" s="3"/>
      <c r="M27" s="3"/>
      <c r="N27" s="3"/>
      <c r="O27" s="3"/>
      <c r="P27" s="3"/>
      <c r="Q27" s="8"/>
      <c r="R27" s="1"/>
      <c r="S27" s="2"/>
    </row>
    <row r="28" spans="1:19">
      <c r="A28" s="2"/>
      <c r="B28" s="1"/>
      <c r="C28" s="7"/>
      <c r="D28" s="3"/>
      <c r="E28" s="3" t="s">
        <v>128</v>
      </c>
      <c r="F28" s="3"/>
      <c r="G28" s="3"/>
      <c r="H28" s="3"/>
      <c r="I28" s="3"/>
      <c r="J28" s="3"/>
      <c r="K28" s="3"/>
      <c r="L28" s="3"/>
      <c r="M28" s="3"/>
      <c r="N28" s="3"/>
      <c r="O28" s="3"/>
      <c r="P28" s="3"/>
      <c r="Q28" s="8"/>
      <c r="R28" s="1"/>
      <c r="S28" s="2"/>
    </row>
    <row r="29" spans="1:19">
      <c r="A29" s="2"/>
      <c r="B29" s="1"/>
      <c r="C29" s="7"/>
      <c r="D29" s="3"/>
      <c r="E29" s="3" t="s">
        <v>129</v>
      </c>
      <c r="F29" s="3"/>
      <c r="G29" s="3"/>
      <c r="H29" s="3"/>
      <c r="I29" s="3"/>
      <c r="J29" s="3"/>
      <c r="K29" s="3"/>
      <c r="L29" s="3"/>
      <c r="M29" s="3"/>
      <c r="N29" s="3"/>
      <c r="O29" s="3"/>
      <c r="P29" s="3"/>
      <c r="Q29" s="8"/>
      <c r="R29" s="1"/>
      <c r="S29" s="2"/>
    </row>
    <row r="30" spans="1:19">
      <c r="A30" s="2"/>
      <c r="B30" s="1"/>
      <c r="C30" s="7"/>
      <c r="D30" s="3"/>
      <c r="E30" s="3" t="s">
        <v>151</v>
      </c>
      <c r="F30" s="3"/>
      <c r="G30" s="3"/>
      <c r="H30" s="3"/>
      <c r="I30" s="3"/>
      <c r="J30" s="3"/>
      <c r="K30" s="3"/>
      <c r="L30" s="3"/>
      <c r="M30" s="3"/>
      <c r="N30" s="3"/>
      <c r="O30" s="3"/>
      <c r="P30" s="3"/>
      <c r="Q30" s="8"/>
      <c r="R30" s="1"/>
      <c r="S30" s="2"/>
    </row>
    <row r="31" spans="1:19">
      <c r="A31" s="2"/>
      <c r="B31" s="1"/>
      <c r="C31" s="7"/>
      <c r="D31" s="3"/>
      <c r="E31" s="3" t="s">
        <v>157</v>
      </c>
      <c r="F31" s="3"/>
      <c r="G31" s="3"/>
      <c r="H31" s="3"/>
      <c r="I31" s="3"/>
      <c r="J31" s="31"/>
      <c r="K31" s="3" t="s">
        <v>197</v>
      </c>
      <c r="L31" s="3"/>
      <c r="M31" s="3"/>
      <c r="N31" s="3"/>
      <c r="O31" s="3"/>
      <c r="P31" s="3"/>
      <c r="Q31" s="8"/>
      <c r="R31" s="1"/>
      <c r="S31" s="2"/>
    </row>
    <row r="32" spans="1:19">
      <c r="A32" s="2"/>
      <c r="B32" s="1"/>
      <c r="C32" s="7"/>
      <c r="D32" s="3"/>
      <c r="E32" s="3" t="s">
        <v>196</v>
      </c>
      <c r="F32" s="3"/>
      <c r="G32" s="3"/>
      <c r="H32" s="3"/>
      <c r="I32" s="3"/>
      <c r="J32" s="3"/>
      <c r="K32" s="3"/>
      <c r="L32" s="3"/>
      <c r="M32" s="3"/>
      <c r="N32" s="3"/>
      <c r="O32" s="3"/>
      <c r="P32" s="3"/>
      <c r="Q32" s="8"/>
      <c r="R32" s="1"/>
      <c r="S32" s="2"/>
    </row>
    <row r="33" spans="1:19">
      <c r="A33" s="2"/>
      <c r="B33" s="1"/>
      <c r="C33" s="7"/>
      <c r="D33" s="3"/>
      <c r="E33" s="3"/>
      <c r="F33" s="3"/>
      <c r="G33" s="3"/>
      <c r="H33" s="3"/>
      <c r="I33" s="3"/>
      <c r="J33" s="3"/>
      <c r="K33" s="3"/>
      <c r="L33" s="3"/>
      <c r="M33" s="3"/>
      <c r="N33" s="3"/>
      <c r="O33" s="3"/>
      <c r="P33" s="3"/>
      <c r="Q33" s="8"/>
      <c r="R33" s="1"/>
      <c r="S33" s="2"/>
    </row>
    <row r="34" spans="1:19">
      <c r="A34" s="2"/>
      <c r="B34" s="1"/>
      <c r="C34" s="7"/>
      <c r="D34" s="3"/>
      <c r="E34" s="3"/>
      <c r="F34" s="3"/>
      <c r="G34" s="3"/>
      <c r="H34" s="3"/>
      <c r="I34" s="3"/>
      <c r="J34" s="3"/>
      <c r="K34" s="3"/>
      <c r="L34" s="3"/>
      <c r="M34" s="3"/>
      <c r="N34" s="3"/>
      <c r="O34" s="3"/>
      <c r="P34" s="3"/>
      <c r="Q34" s="8"/>
      <c r="R34" s="1"/>
      <c r="S34" s="2"/>
    </row>
    <row r="35" spans="1:19">
      <c r="A35" s="2"/>
      <c r="B35" s="1"/>
      <c r="C35" s="7"/>
      <c r="D35" s="3"/>
      <c r="E35" s="3" t="s">
        <v>152</v>
      </c>
      <c r="F35" s="3"/>
      <c r="G35" s="3"/>
      <c r="H35" s="3"/>
      <c r="I35" s="3"/>
      <c r="J35" s="3"/>
      <c r="K35" s="32">
        <f>K16-K18</f>
        <v>2000</v>
      </c>
      <c r="L35" s="3"/>
      <c r="M35" s="3"/>
      <c r="N35" s="3"/>
      <c r="O35" s="3"/>
      <c r="P35" s="3"/>
      <c r="Q35" s="8"/>
      <c r="R35" s="1"/>
      <c r="S35" s="2"/>
    </row>
    <row r="36" spans="1:19">
      <c r="A36" s="2"/>
      <c r="B36" s="1"/>
      <c r="C36" s="7"/>
      <c r="D36" s="3"/>
      <c r="E36" s="3"/>
      <c r="F36" s="3"/>
      <c r="G36" s="3"/>
      <c r="H36" s="3"/>
      <c r="I36" s="3"/>
      <c r="J36" s="3"/>
      <c r="K36" s="3"/>
      <c r="L36" s="3"/>
      <c r="M36" s="3"/>
      <c r="N36" s="3"/>
      <c r="O36" s="3"/>
      <c r="P36" s="3"/>
      <c r="Q36" s="8"/>
      <c r="R36" s="1"/>
      <c r="S36" s="2"/>
    </row>
    <row r="37" spans="1:19">
      <c r="A37" s="2"/>
      <c r="B37" s="1"/>
      <c r="C37" s="7"/>
      <c r="D37" s="3"/>
      <c r="E37" s="3" t="s">
        <v>153</v>
      </c>
      <c r="F37" s="3"/>
      <c r="G37" s="3"/>
      <c r="H37" s="3"/>
      <c r="I37" s="3"/>
      <c r="J37" s="3"/>
      <c r="K37" s="37">
        <f>K20/K35</f>
        <v>25000</v>
      </c>
      <c r="L37" s="3"/>
      <c r="M37" s="3"/>
      <c r="N37" s="3"/>
      <c r="O37" s="3"/>
      <c r="P37" s="3"/>
      <c r="Q37" s="8"/>
      <c r="R37" s="1"/>
      <c r="S37" s="2"/>
    </row>
    <row r="38" spans="1:19">
      <c r="A38" s="2"/>
      <c r="B38" s="1"/>
      <c r="C38" s="7"/>
      <c r="D38" s="3"/>
      <c r="E38" s="3"/>
      <c r="F38" s="3"/>
      <c r="G38" s="3"/>
      <c r="H38" s="3"/>
      <c r="I38" s="3"/>
      <c r="J38" s="3"/>
      <c r="K38" s="3"/>
      <c r="L38" s="3"/>
      <c r="M38" s="3"/>
      <c r="N38" s="3"/>
      <c r="O38" s="3"/>
      <c r="P38" s="3"/>
      <c r="Q38" s="8"/>
      <c r="R38" s="1"/>
      <c r="S38" s="2"/>
    </row>
    <row r="39" spans="1:19">
      <c r="A39" s="2"/>
      <c r="B39" s="1"/>
      <c r="C39" s="7"/>
      <c r="D39" s="3"/>
      <c r="E39" s="3" t="s">
        <v>23</v>
      </c>
      <c r="F39" s="3"/>
      <c r="G39" s="3"/>
      <c r="H39" s="3"/>
      <c r="I39" s="3"/>
      <c r="J39" s="3"/>
      <c r="K39" s="45">
        <f>K37*K16</f>
        <v>125000000</v>
      </c>
      <c r="L39" s="3"/>
      <c r="M39" s="3"/>
      <c r="N39" s="3"/>
      <c r="O39" s="3"/>
      <c r="P39" s="3"/>
      <c r="Q39" s="8"/>
      <c r="R39" s="1"/>
      <c r="S39" s="2"/>
    </row>
    <row r="40" spans="1:19">
      <c r="A40" s="2"/>
      <c r="B40" s="1"/>
      <c r="C40" s="7"/>
      <c r="D40" s="3"/>
      <c r="E40" s="3"/>
      <c r="F40" s="3"/>
      <c r="G40" s="3"/>
      <c r="H40" s="3"/>
      <c r="I40" s="3"/>
      <c r="J40" s="3"/>
      <c r="K40" s="3"/>
      <c r="L40" s="3"/>
      <c r="M40" s="3"/>
      <c r="N40" s="3"/>
      <c r="O40" s="3"/>
      <c r="P40" s="3"/>
      <c r="Q40" s="8"/>
      <c r="R40" s="1"/>
      <c r="S40" s="2"/>
    </row>
    <row r="41" spans="1:19">
      <c r="A41" s="2"/>
      <c r="B41" s="1"/>
      <c r="C41" s="7"/>
      <c r="D41" s="3"/>
      <c r="E41" s="3" t="s">
        <v>155</v>
      </c>
      <c r="F41" s="3"/>
      <c r="G41" s="3"/>
      <c r="H41" s="3"/>
      <c r="I41" s="3"/>
      <c r="J41" s="3"/>
      <c r="K41" s="46">
        <f>K37*K18</f>
        <v>75000000</v>
      </c>
      <c r="L41" s="3"/>
      <c r="M41" s="3"/>
      <c r="N41" s="3"/>
      <c r="O41" s="3"/>
      <c r="P41" s="3"/>
      <c r="Q41" s="8"/>
      <c r="R41" s="1"/>
      <c r="S41" s="2"/>
    </row>
    <row r="42" spans="1:19">
      <c r="A42" s="2"/>
      <c r="B42" s="1"/>
      <c r="C42" s="7"/>
      <c r="D42" s="3"/>
      <c r="E42" s="3"/>
      <c r="F42" s="3"/>
      <c r="G42" s="3"/>
      <c r="H42" s="3"/>
      <c r="I42" s="3"/>
      <c r="J42" s="3"/>
      <c r="K42" s="3"/>
      <c r="L42" s="3"/>
      <c r="M42" s="3"/>
      <c r="N42" s="3"/>
      <c r="O42" s="3"/>
      <c r="P42" s="3"/>
      <c r="Q42" s="8"/>
      <c r="R42" s="1"/>
      <c r="S42" s="2"/>
    </row>
    <row r="43" spans="1:19">
      <c r="A43" s="2"/>
      <c r="B43" s="1"/>
      <c r="C43" s="7"/>
      <c r="D43" s="3"/>
      <c r="E43" s="3" t="s">
        <v>156</v>
      </c>
      <c r="F43" s="3"/>
      <c r="G43" s="3"/>
      <c r="H43" s="3"/>
      <c r="I43" s="3"/>
      <c r="J43" s="3"/>
      <c r="K43" s="46">
        <f>K20</f>
        <v>50000000</v>
      </c>
      <c r="L43" s="3"/>
      <c r="M43" s="3"/>
      <c r="N43" s="3"/>
      <c r="O43" s="3"/>
      <c r="P43" s="3"/>
      <c r="Q43" s="8"/>
      <c r="R43" s="1"/>
      <c r="S43" s="2"/>
    </row>
    <row r="44" spans="1:19">
      <c r="A44" s="2"/>
      <c r="B44" s="1"/>
      <c r="C44" s="7"/>
      <c r="D44" s="3"/>
      <c r="E44" s="3"/>
      <c r="F44" s="3"/>
      <c r="G44" s="3"/>
      <c r="H44" s="3"/>
      <c r="I44" s="3"/>
      <c r="J44" s="3"/>
      <c r="K44" s="3"/>
      <c r="L44" s="3"/>
      <c r="M44" s="3"/>
      <c r="N44" s="3"/>
      <c r="O44" s="3"/>
      <c r="P44" s="3"/>
      <c r="Q44" s="8"/>
      <c r="R44" s="1"/>
      <c r="S44" s="2"/>
    </row>
    <row r="45" spans="1:19">
      <c r="A45" s="2"/>
      <c r="B45" s="1"/>
      <c r="C45" s="7"/>
      <c r="D45" s="3"/>
      <c r="E45" s="3" t="s">
        <v>24</v>
      </c>
      <c r="F45" s="3"/>
      <c r="G45" s="3"/>
      <c r="H45" s="3"/>
      <c r="I45" s="3"/>
      <c r="J45" s="3"/>
      <c r="K45" s="45">
        <f>K43+K41</f>
        <v>125000000</v>
      </c>
      <c r="L45" s="3"/>
      <c r="M45" s="3"/>
      <c r="N45" s="3"/>
      <c r="O45" s="3"/>
      <c r="P45" s="3"/>
      <c r="Q45" s="8"/>
      <c r="R45" s="1"/>
      <c r="S45" s="2"/>
    </row>
    <row r="46" spans="1:19">
      <c r="A46" s="2"/>
      <c r="B46" s="1"/>
      <c r="C46" s="7"/>
      <c r="D46" s="3"/>
      <c r="E46" s="3"/>
      <c r="F46" s="3"/>
      <c r="G46" s="3"/>
      <c r="H46" s="3"/>
      <c r="I46" s="3"/>
      <c r="J46" s="3"/>
      <c r="K46" s="3"/>
      <c r="L46" s="3"/>
      <c r="M46" s="3"/>
      <c r="N46" s="3"/>
      <c r="O46" s="3"/>
      <c r="P46" s="3"/>
      <c r="Q46" s="8"/>
      <c r="R46" s="1"/>
      <c r="S46" s="2"/>
    </row>
    <row r="47" spans="1:19">
      <c r="A47" s="2"/>
      <c r="B47" s="1"/>
      <c r="C47" s="7"/>
      <c r="D47" s="3"/>
      <c r="E47" s="3" t="s">
        <v>154</v>
      </c>
      <c r="F47" s="3"/>
      <c r="G47" s="3"/>
      <c r="H47" s="3"/>
      <c r="I47" s="3"/>
      <c r="J47" s="3"/>
      <c r="K47" s="38">
        <f>K37/K22</f>
        <v>5.5555555555555554</v>
      </c>
      <c r="L47" s="3"/>
      <c r="M47" s="3"/>
      <c r="N47" s="3"/>
      <c r="O47" s="3"/>
      <c r="P47" s="3"/>
      <c r="Q47" s="8"/>
      <c r="R47" s="1"/>
      <c r="S47" s="2"/>
    </row>
    <row r="48" spans="1:19">
      <c r="A48" s="2"/>
      <c r="B48" s="1"/>
      <c r="C48" s="7"/>
      <c r="D48" s="3"/>
      <c r="E48" s="3"/>
      <c r="F48" s="3"/>
      <c r="G48" s="3"/>
      <c r="H48" s="3"/>
      <c r="I48" s="3"/>
      <c r="J48" s="3"/>
      <c r="K48" s="3"/>
      <c r="L48" s="3"/>
      <c r="M48" s="3"/>
      <c r="N48" s="3"/>
      <c r="O48" s="3"/>
      <c r="P48" s="3"/>
      <c r="Q48" s="8"/>
      <c r="R48" s="1"/>
      <c r="S48" s="2"/>
    </row>
    <row r="49" spans="1:19">
      <c r="A49" s="2"/>
      <c r="B49" s="1"/>
      <c r="C49" s="7"/>
      <c r="D49" s="3"/>
      <c r="E49" s="3"/>
      <c r="F49" s="3"/>
      <c r="G49" s="3"/>
      <c r="H49" s="3"/>
      <c r="I49" s="3"/>
      <c r="J49" s="3"/>
      <c r="K49" s="3"/>
      <c r="L49" s="3"/>
      <c r="M49" s="3"/>
      <c r="N49" s="3"/>
      <c r="O49" s="3"/>
      <c r="P49" s="3"/>
      <c r="Q49" s="8"/>
      <c r="R49" s="1"/>
      <c r="S49" s="2"/>
    </row>
    <row r="50" spans="1:19">
      <c r="A50" s="2"/>
      <c r="B50" s="1"/>
      <c r="C50" s="7"/>
      <c r="D50" s="3"/>
      <c r="E50" s="3" t="s">
        <v>25</v>
      </c>
      <c r="F50" s="3"/>
      <c r="G50" s="3"/>
      <c r="H50" s="3"/>
      <c r="I50" s="3"/>
      <c r="J50" s="3"/>
      <c r="K50" s="3"/>
      <c r="L50" s="3"/>
      <c r="M50" s="3"/>
      <c r="N50" s="3"/>
      <c r="O50" s="3"/>
      <c r="P50" s="3"/>
      <c r="Q50" s="8"/>
      <c r="R50" s="1"/>
      <c r="S50" s="2"/>
    </row>
    <row r="51" spans="1:19">
      <c r="A51" s="2"/>
      <c r="B51" s="1"/>
      <c r="C51" s="7"/>
      <c r="D51" s="3"/>
      <c r="E51" s="3"/>
      <c r="F51" s="3"/>
      <c r="G51" s="3"/>
      <c r="H51" s="3"/>
      <c r="I51" s="3"/>
      <c r="J51" s="3"/>
      <c r="K51" s="3"/>
      <c r="L51" s="3"/>
      <c r="M51" s="3"/>
      <c r="N51" s="3"/>
      <c r="O51" s="3"/>
      <c r="P51" s="3"/>
      <c r="Q51" s="8"/>
      <c r="R51" s="1"/>
      <c r="S51" s="2"/>
    </row>
    <row r="52" spans="1:19">
      <c r="A52" s="2"/>
      <c r="B52" s="1"/>
      <c r="C52" s="7"/>
      <c r="D52" s="3"/>
      <c r="E52" s="3"/>
      <c r="F52" s="3"/>
      <c r="G52" s="3"/>
      <c r="H52" s="3"/>
      <c r="I52" s="3"/>
      <c r="J52" s="3"/>
      <c r="K52" s="3"/>
      <c r="L52" s="3"/>
      <c r="M52" s="3"/>
      <c r="N52" s="3"/>
      <c r="O52" s="3"/>
      <c r="P52" s="3"/>
      <c r="Q52" s="8"/>
      <c r="R52" s="1"/>
      <c r="S52" s="2"/>
    </row>
    <row r="53" spans="1:19" ht="15">
      <c r="A53" s="2"/>
      <c r="B53" s="1"/>
      <c r="C53" s="7"/>
      <c r="D53" s="20" t="s">
        <v>159</v>
      </c>
      <c r="E53" s="3"/>
      <c r="F53" s="3"/>
      <c r="G53" s="3"/>
      <c r="H53" s="3"/>
      <c r="I53" s="3"/>
      <c r="J53" s="3"/>
      <c r="K53" s="3"/>
      <c r="L53" s="3"/>
      <c r="M53" s="3"/>
      <c r="N53" s="3"/>
      <c r="O53" s="3"/>
      <c r="P53" s="3"/>
      <c r="Q53" s="8"/>
      <c r="R53" s="1"/>
      <c r="S53" s="2"/>
    </row>
    <row r="54" spans="1:19">
      <c r="A54" s="2"/>
      <c r="B54" s="1"/>
      <c r="C54" s="7"/>
      <c r="D54" s="3"/>
      <c r="E54" s="3" t="s">
        <v>160</v>
      </c>
      <c r="F54" s="3"/>
      <c r="G54" s="3"/>
      <c r="H54" s="3"/>
      <c r="I54" s="3"/>
      <c r="J54" s="3"/>
      <c r="K54" s="3"/>
      <c r="L54" s="3"/>
      <c r="M54" s="3"/>
      <c r="N54" s="3"/>
      <c r="O54" s="3"/>
      <c r="P54" s="3"/>
      <c r="Q54" s="8"/>
      <c r="R54" s="1"/>
      <c r="S54" s="2"/>
    </row>
    <row r="55" spans="1:19">
      <c r="A55" s="2"/>
      <c r="B55" s="1"/>
      <c r="C55" s="7"/>
      <c r="D55" s="3"/>
      <c r="E55" s="3" t="s">
        <v>161</v>
      </c>
      <c r="F55" s="3"/>
      <c r="G55" s="3"/>
      <c r="H55" s="3"/>
      <c r="I55" s="3"/>
      <c r="J55" s="3"/>
      <c r="K55" s="3"/>
      <c r="L55" s="3"/>
      <c r="M55" s="3"/>
      <c r="N55" s="3"/>
      <c r="O55" s="3"/>
      <c r="P55" s="3"/>
      <c r="Q55" s="8"/>
      <c r="R55" s="1"/>
      <c r="S55" s="2"/>
    </row>
    <row r="56" spans="1:19">
      <c r="A56" s="2"/>
      <c r="B56" s="1"/>
      <c r="C56" s="7"/>
      <c r="D56" s="3"/>
      <c r="E56" s="3" t="s">
        <v>106</v>
      </c>
      <c r="F56" s="3"/>
      <c r="G56" s="3"/>
      <c r="H56" s="3"/>
      <c r="I56" s="3"/>
      <c r="J56" s="3"/>
      <c r="K56" s="3"/>
      <c r="L56" s="3"/>
      <c r="M56" s="3"/>
      <c r="N56" s="3"/>
      <c r="O56" s="3"/>
      <c r="P56" s="3"/>
      <c r="Q56" s="8"/>
      <c r="R56" s="1"/>
      <c r="S56" s="2"/>
    </row>
    <row r="57" spans="1:19">
      <c r="A57" s="2"/>
      <c r="B57" s="1"/>
      <c r="C57" s="7"/>
      <c r="D57" s="3"/>
      <c r="E57" s="3" t="s">
        <v>107</v>
      </c>
      <c r="F57" s="3"/>
      <c r="G57" s="3"/>
      <c r="H57" s="3"/>
      <c r="I57" s="3"/>
      <c r="J57" s="3"/>
      <c r="K57" s="3"/>
      <c r="L57" s="3"/>
      <c r="M57" s="3"/>
      <c r="N57" s="3"/>
      <c r="O57" s="3"/>
      <c r="P57" s="3"/>
      <c r="Q57" s="8"/>
      <c r="R57" s="1"/>
      <c r="S57" s="2"/>
    </row>
    <row r="58" spans="1:19">
      <c r="A58" s="2"/>
      <c r="B58" s="1"/>
      <c r="C58" s="7"/>
      <c r="D58" s="3"/>
      <c r="E58" s="3"/>
      <c r="F58" s="3"/>
      <c r="G58" s="3"/>
      <c r="H58" s="3"/>
      <c r="I58" s="3"/>
      <c r="J58" s="3"/>
      <c r="K58" s="3"/>
      <c r="L58" s="3"/>
      <c r="M58" s="3"/>
      <c r="N58" s="3"/>
      <c r="O58" s="3"/>
      <c r="P58" s="3"/>
      <c r="Q58" s="8"/>
      <c r="R58" s="1"/>
      <c r="S58" s="2"/>
    </row>
    <row r="59" spans="1:19">
      <c r="A59" s="2"/>
      <c r="B59" s="1"/>
      <c r="C59" s="7"/>
      <c r="D59" s="3"/>
      <c r="E59" s="3" t="s">
        <v>109</v>
      </c>
      <c r="F59" s="3"/>
      <c r="G59" s="3"/>
      <c r="H59" s="3"/>
      <c r="I59" s="3"/>
      <c r="J59" s="3"/>
      <c r="K59" s="3"/>
      <c r="L59" s="3"/>
      <c r="M59" s="3"/>
      <c r="N59" s="3"/>
      <c r="O59" s="3"/>
      <c r="P59" s="3"/>
      <c r="Q59" s="8"/>
      <c r="R59" s="1"/>
      <c r="S59" s="2"/>
    </row>
    <row r="60" spans="1:19">
      <c r="A60" s="2"/>
      <c r="B60" s="1"/>
      <c r="C60" s="7"/>
      <c r="D60" s="3"/>
      <c r="E60" s="3" t="s">
        <v>108</v>
      </c>
      <c r="F60" s="3"/>
      <c r="G60" s="3"/>
      <c r="H60" s="3"/>
      <c r="I60" s="3"/>
      <c r="J60" s="3"/>
      <c r="K60" s="3"/>
      <c r="L60" s="3"/>
      <c r="M60" s="3"/>
      <c r="N60" s="3"/>
      <c r="O60" s="3"/>
      <c r="P60" s="3"/>
      <c r="Q60" s="8"/>
      <c r="R60" s="1"/>
      <c r="S60" s="2"/>
    </row>
    <row r="61" spans="1:19">
      <c r="A61" s="2"/>
      <c r="B61" s="1"/>
      <c r="C61" s="7"/>
      <c r="D61" s="3"/>
      <c r="E61" s="3"/>
      <c r="F61" s="3"/>
      <c r="G61" s="3"/>
      <c r="H61" s="3"/>
      <c r="I61" s="3"/>
      <c r="J61" s="3"/>
      <c r="K61" s="3"/>
      <c r="L61" s="3"/>
      <c r="M61" s="3"/>
      <c r="N61" s="3"/>
      <c r="O61" s="3"/>
      <c r="P61" s="3"/>
      <c r="Q61" s="8"/>
      <c r="R61" s="1"/>
      <c r="S61" s="2"/>
    </row>
    <row r="62" spans="1:19">
      <c r="A62" s="2"/>
      <c r="B62" s="1"/>
      <c r="C62" s="7"/>
      <c r="D62" s="3"/>
      <c r="E62" s="3" t="s">
        <v>110</v>
      </c>
      <c r="F62" s="3"/>
      <c r="G62" s="3"/>
      <c r="H62" s="3"/>
      <c r="I62" s="3"/>
      <c r="J62" s="3"/>
      <c r="K62" s="3"/>
      <c r="L62" s="3"/>
      <c r="M62" s="3"/>
      <c r="N62" s="3"/>
      <c r="O62" s="3"/>
      <c r="P62" s="3"/>
      <c r="Q62" s="8"/>
      <c r="R62" s="1"/>
      <c r="S62" s="2"/>
    </row>
    <row r="63" spans="1:19">
      <c r="A63" s="2"/>
      <c r="B63" s="1"/>
      <c r="C63" s="7"/>
      <c r="D63" s="3"/>
      <c r="E63" s="3" t="s">
        <v>111</v>
      </c>
      <c r="F63" s="3"/>
      <c r="G63" s="3"/>
      <c r="H63" s="3"/>
      <c r="I63" s="3"/>
      <c r="J63" s="3"/>
      <c r="K63" s="3"/>
      <c r="L63" s="3"/>
      <c r="M63" s="3"/>
      <c r="N63" s="3"/>
      <c r="O63" s="3"/>
      <c r="P63" s="3"/>
      <c r="Q63" s="8"/>
      <c r="R63" s="1"/>
      <c r="S63" s="2"/>
    </row>
    <row r="64" spans="1:19">
      <c r="A64" s="2"/>
      <c r="B64" s="1"/>
      <c r="C64" s="7"/>
      <c r="D64" s="3"/>
      <c r="E64" s="3" t="s">
        <v>112</v>
      </c>
      <c r="F64" s="3"/>
      <c r="G64" s="3"/>
      <c r="H64" s="3"/>
      <c r="I64" s="3"/>
      <c r="J64" s="3"/>
      <c r="K64" s="3"/>
      <c r="L64" s="3"/>
      <c r="M64" s="3"/>
      <c r="N64" s="3"/>
      <c r="O64" s="3"/>
      <c r="P64" s="3"/>
      <c r="Q64" s="8"/>
      <c r="R64" s="1"/>
      <c r="S64" s="2"/>
    </row>
    <row r="65" spans="1:19">
      <c r="A65" s="2"/>
      <c r="B65" s="1"/>
      <c r="C65" s="7"/>
      <c r="D65" s="3"/>
      <c r="E65" s="3"/>
      <c r="F65" s="3"/>
      <c r="G65" s="3"/>
      <c r="H65" s="3"/>
      <c r="I65" s="3"/>
      <c r="J65" s="3"/>
      <c r="K65" s="3"/>
      <c r="L65" s="3"/>
      <c r="M65" s="3"/>
      <c r="N65" s="3"/>
      <c r="O65" s="3"/>
      <c r="P65" s="3"/>
      <c r="Q65" s="8"/>
      <c r="R65" s="1"/>
      <c r="S65" s="2"/>
    </row>
    <row r="66" spans="1:19">
      <c r="A66" s="2"/>
      <c r="B66" s="1"/>
      <c r="C66" s="7"/>
      <c r="D66" s="3"/>
      <c r="E66" s="3"/>
      <c r="F66" s="3"/>
      <c r="G66" s="3"/>
      <c r="H66" s="3"/>
      <c r="I66" s="3"/>
      <c r="J66" s="3"/>
      <c r="K66" s="3"/>
      <c r="L66" s="3"/>
      <c r="M66" s="3"/>
      <c r="N66" s="3"/>
      <c r="O66" s="3"/>
      <c r="P66" s="3"/>
      <c r="Q66" s="8"/>
      <c r="R66" s="1"/>
      <c r="S66" s="2"/>
    </row>
    <row r="67" spans="1:19">
      <c r="A67" s="2"/>
      <c r="B67" s="1"/>
      <c r="C67" s="7"/>
      <c r="D67" s="3"/>
      <c r="E67" s="3"/>
      <c r="F67" s="3"/>
      <c r="G67" s="3"/>
      <c r="H67" s="3"/>
      <c r="I67" s="3"/>
      <c r="J67" s="3"/>
      <c r="K67" s="3"/>
      <c r="L67" s="3"/>
      <c r="M67" s="3"/>
      <c r="N67" s="3"/>
      <c r="O67" s="3"/>
      <c r="P67" s="3"/>
      <c r="Q67" s="8"/>
      <c r="R67" s="1"/>
      <c r="S67" s="2"/>
    </row>
    <row r="68" spans="1:19" ht="15">
      <c r="A68" s="2"/>
      <c r="B68" s="1"/>
      <c r="C68" s="7"/>
      <c r="D68" s="20" t="s">
        <v>113</v>
      </c>
      <c r="E68" s="3"/>
      <c r="F68" s="3"/>
      <c r="G68" s="3"/>
      <c r="H68" s="3"/>
      <c r="I68" s="3"/>
      <c r="J68" s="3"/>
      <c r="K68" s="3"/>
      <c r="L68" s="3"/>
      <c r="M68" s="3"/>
      <c r="N68" s="3"/>
      <c r="O68" s="3"/>
      <c r="P68" s="3"/>
      <c r="Q68" s="8"/>
      <c r="R68" s="1"/>
      <c r="S68" s="2"/>
    </row>
    <row r="69" spans="1:19">
      <c r="A69" s="2"/>
      <c r="B69" s="1"/>
      <c r="C69" s="7"/>
      <c r="D69" s="3"/>
      <c r="E69" s="3" t="s">
        <v>114</v>
      </c>
      <c r="F69" s="3"/>
      <c r="G69" s="3"/>
      <c r="H69" s="3"/>
      <c r="I69" s="3"/>
      <c r="J69" s="3"/>
      <c r="K69" s="3"/>
      <c r="L69" s="3"/>
      <c r="M69" s="3"/>
      <c r="N69" s="3"/>
      <c r="O69" s="3"/>
      <c r="P69" s="3"/>
      <c r="Q69" s="8"/>
      <c r="R69" s="1"/>
      <c r="S69" s="2"/>
    </row>
    <row r="70" spans="1:19">
      <c r="A70" s="2"/>
      <c r="B70" s="1"/>
      <c r="C70" s="7"/>
      <c r="D70" s="3"/>
      <c r="E70" s="3"/>
      <c r="F70" s="3"/>
      <c r="G70" s="3"/>
      <c r="H70" s="3"/>
      <c r="I70" s="3"/>
      <c r="J70" s="3"/>
      <c r="K70" s="3"/>
      <c r="L70" s="3"/>
      <c r="M70" s="3"/>
      <c r="N70" s="3"/>
      <c r="O70" s="3"/>
      <c r="P70" s="3"/>
      <c r="Q70" s="8"/>
      <c r="R70" s="1"/>
      <c r="S70" s="2"/>
    </row>
    <row r="71" spans="1:19">
      <c r="A71" s="2"/>
      <c r="B71" s="1"/>
      <c r="C71" s="7"/>
      <c r="D71" s="3"/>
      <c r="E71" s="3"/>
      <c r="F71" s="3"/>
      <c r="G71" s="3"/>
      <c r="H71" s="3"/>
      <c r="I71" s="3"/>
      <c r="J71" s="3"/>
      <c r="K71" s="3"/>
      <c r="L71" s="3"/>
      <c r="M71" s="3"/>
      <c r="N71" s="3"/>
      <c r="O71" s="3"/>
      <c r="P71" s="3"/>
      <c r="Q71" s="8"/>
      <c r="R71" s="1"/>
      <c r="S71" s="2"/>
    </row>
    <row r="72" spans="1:19">
      <c r="A72" s="2"/>
      <c r="B72" s="1"/>
      <c r="C72" s="7"/>
      <c r="D72" s="3"/>
      <c r="E72" s="3"/>
      <c r="F72" s="3"/>
      <c r="G72" s="3"/>
      <c r="H72" s="3"/>
      <c r="I72" s="3"/>
      <c r="J72" s="3"/>
      <c r="K72" s="3"/>
      <c r="L72" s="3"/>
      <c r="M72" s="3"/>
      <c r="N72" s="3"/>
      <c r="O72" s="3"/>
      <c r="P72" s="3"/>
      <c r="Q72" s="8"/>
      <c r="R72" s="1"/>
      <c r="S72" s="2"/>
    </row>
    <row r="73" spans="1:19">
      <c r="A73" s="2"/>
      <c r="B73" s="1"/>
      <c r="C73" s="7"/>
      <c r="D73" s="3"/>
      <c r="E73" s="3"/>
      <c r="F73" s="3"/>
      <c r="G73" s="3"/>
      <c r="H73" s="3"/>
      <c r="I73" s="3"/>
      <c r="J73" s="3"/>
      <c r="K73" s="3"/>
      <c r="L73" s="3"/>
      <c r="M73" s="3"/>
      <c r="N73" s="3"/>
      <c r="O73" s="3"/>
      <c r="P73" s="3"/>
      <c r="Q73" s="8"/>
      <c r="R73" s="1"/>
      <c r="S73" s="2"/>
    </row>
    <row r="74" spans="1:19">
      <c r="A74" s="2"/>
      <c r="B74" s="1"/>
      <c r="C74" s="15"/>
      <c r="D74" s="16"/>
      <c r="E74" s="16"/>
      <c r="F74" s="16"/>
      <c r="G74" s="16"/>
      <c r="H74" s="16"/>
      <c r="I74" s="16"/>
      <c r="J74" s="16"/>
      <c r="K74" s="16"/>
      <c r="L74" s="16"/>
      <c r="M74" s="16"/>
      <c r="N74" s="16"/>
      <c r="O74" s="16"/>
      <c r="P74" s="16"/>
      <c r="Q74" s="17"/>
      <c r="R74" s="1"/>
      <c r="S74" s="2"/>
    </row>
    <row r="75" spans="1:19">
      <c r="A75" s="2"/>
      <c r="B75" s="1"/>
      <c r="C75" s="7"/>
      <c r="D75" s="3"/>
      <c r="E75" s="3"/>
      <c r="F75" s="3"/>
      <c r="G75" s="3"/>
      <c r="H75" s="3"/>
      <c r="I75" s="3"/>
      <c r="J75" s="3"/>
      <c r="K75" s="3"/>
      <c r="L75" s="3"/>
      <c r="M75" s="3"/>
      <c r="N75" s="3"/>
      <c r="O75" s="3"/>
      <c r="P75" s="3"/>
      <c r="Q75" s="8"/>
      <c r="R75" s="1"/>
      <c r="S75" s="2"/>
    </row>
    <row r="76" spans="1:19">
      <c r="A76" s="2"/>
      <c r="B76" s="1"/>
      <c r="C76" s="7"/>
      <c r="D76" s="18" t="s">
        <v>12</v>
      </c>
      <c r="E76" s="3"/>
      <c r="F76" s="3"/>
      <c r="G76" s="3"/>
      <c r="H76" s="3"/>
      <c r="I76" s="3"/>
      <c r="J76" s="3"/>
      <c r="K76" s="3"/>
      <c r="L76" s="3"/>
      <c r="M76" s="3"/>
      <c r="N76" s="3"/>
      <c r="O76" s="3"/>
      <c r="P76" s="3"/>
      <c r="Q76" s="8"/>
      <c r="R76" s="1"/>
      <c r="S76" s="2"/>
    </row>
    <row r="77" spans="1:19">
      <c r="A77" s="2"/>
      <c r="B77" s="1"/>
      <c r="C77" s="7"/>
      <c r="D77" s="18" t="s">
        <v>13</v>
      </c>
      <c r="E77" s="3"/>
      <c r="F77" s="3"/>
      <c r="G77" s="3"/>
      <c r="H77" s="3"/>
      <c r="I77" s="3"/>
      <c r="J77" s="3"/>
      <c r="K77" s="3"/>
      <c r="L77" s="3"/>
      <c r="M77" s="3"/>
      <c r="N77" s="3"/>
      <c r="O77" s="3"/>
      <c r="P77" s="3"/>
      <c r="Q77" s="8"/>
      <c r="R77" s="1"/>
      <c r="S77" s="2"/>
    </row>
    <row r="78" spans="1:19">
      <c r="A78" s="2"/>
      <c r="B78" s="1"/>
      <c r="C78" s="7"/>
      <c r="D78" s="18" t="s">
        <v>14</v>
      </c>
      <c r="E78" s="3"/>
      <c r="F78" s="3"/>
      <c r="G78" s="3"/>
      <c r="H78" s="3"/>
      <c r="I78" s="3"/>
      <c r="J78" s="3"/>
      <c r="K78" s="3"/>
      <c r="L78" s="3"/>
      <c r="M78" s="3"/>
      <c r="N78" s="3"/>
      <c r="O78" s="3"/>
      <c r="P78" s="3"/>
      <c r="Q78" s="8"/>
      <c r="R78" s="1"/>
      <c r="S78" s="2"/>
    </row>
    <row r="79" spans="1:19">
      <c r="A79" s="2"/>
      <c r="B79" s="1"/>
      <c r="C79" s="7"/>
      <c r="D79" s="18"/>
      <c r="E79" s="3"/>
      <c r="F79" s="3"/>
      <c r="G79" s="3"/>
      <c r="H79" s="3"/>
      <c r="I79" s="3"/>
      <c r="J79" s="3"/>
      <c r="K79" s="3"/>
      <c r="L79" s="3"/>
      <c r="M79" s="3"/>
      <c r="N79" s="3"/>
      <c r="O79" s="3"/>
      <c r="P79" s="3"/>
      <c r="Q79" s="8"/>
      <c r="R79" s="1"/>
      <c r="S79" s="2"/>
    </row>
    <row r="80" spans="1:19">
      <c r="A80" s="2"/>
      <c r="B80" s="1"/>
      <c r="C80" s="7"/>
      <c r="D80" s="3" t="s">
        <v>15</v>
      </c>
      <c r="E80" s="3"/>
      <c r="F80" s="3"/>
      <c r="G80" s="3"/>
      <c r="H80" s="3"/>
      <c r="I80" s="3"/>
      <c r="J80" s="3"/>
      <c r="K80" s="3"/>
      <c r="L80" s="3"/>
      <c r="M80" s="3"/>
      <c r="N80" s="3"/>
      <c r="O80" s="3"/>
      <c r="P80" s="3"/>
      <c r="Q80" s="8"/>
      <c r="R80" s="1"/>
      <c r="S80" s="2"/>
    </row>
    <row r="81" spans="1:19">
      <c r="A81" s="2"/>
      <c r="B81" s="1"/>
      <c r="C81" s="7"/>
      <c r="D81" s="18" t="s">
        <v>16</v>
      </c>
      <c r="E81" s="3"/>
      <c r="F81" s="3"/>
      <c r="G81" s="3"/>
      <c r="H81" s="3"/>
      <c r="I81" s="3"/>
      <c r="J81" s="3"/>
      <c r="K81" s="3"/>
      <c r="L81" s="3"/>
      <c r="M81" s="3"/>
      <c r="N81" s="3"/>
      <c r="O81" s="3"/>
      <c r="P81" s="3"/>
      <c r="Q81" s="8"/>
      <c r="R81" s="1"/>
      <c r="S81" s="2"/>
    </row>
    <row r="82" spans="1:19">
      <c r="A82" s="2"/>
      <c r="B82" s="1"/>
      <c r="C82" s="7"/>
      <c r="D82" s="18" t="s">
        <v>17</v>
      </c>
      <c r="E82" s="3"/>
      <c r="F82" s="3"/>
      <c r="G82" s="3"/>
      <c r="H82" s="3"/>
      <c r="I82" s="3"/>
      <c r="J82" s="3"/>
      <c r="K82" s="3"/>
      <c r="L82" s="3"/>
      <c r="M82" s="3"/>
      <c r="N82" s="3"/>
      <c r="O82" s="3"/>
      <c r="P82" s="3"/>
      <c r="Q82" s="8"/>
      <c r="R82" s="1"/>
      <c r="S82" s="2"/>
    </row>
    <row r="83" spans="1:19">
      <c r="A83" s="2"/>
      <c r="B83" s="1"/>
      <c r="C83" s="7"/>
      <c r="D83" s="18" t="s">
        <v>18</v>
      </c>
      <c r="E83" s="3"/>
      <c r="F83" s="3"/>
      <c r="G83" s="3"/>
      <c r="H83" s="3"/>
      <c r="I83" s="3"/>
      <c r="J83" s="3"/>
      <c r="K83" s="3"/>
      <c r="L83" s="3"/>
      <c r="M83" s="3"/>
      <c r="N83" s="3"/>
      <c r="O83" s="3"/>
      <c r="P83" s="3"/>
      <c r="Q83" s="8"/>
      <c r="R83" s="1"/>
      <c r="S83" s="2"/>
    </row>
    <row r="84" spans="1:19">
      <c r="A84" s="2"/>
      <c r="B84" s="1"/>
      <c r="C84" s="7"/>
      <c r="D84" s="18"/>
      <c r="E84" s="3"/>
      <c r="F84" s="3"/>
      <c r="G84" s="3"/>
      <c r="H84" s="3"/>
      <c r="I84" s="3"/>
      <c r="J84" s="3"/>
      <c r="K84" s="3"/>
      <c r="L84" s="3"/>
      <c r="M84" s="3"/>
      <c r="N84" s="3"/>
      <c r="O84" s="3"/>
      <c r="P84" s="3"/>
      <c r="Q84" s="8"/>
      <c r="R84" s="1"/>
      <c r="S84" s="2"/>
    </row>
    <row r="85" spans="1:19" ht="13" thickBot="1">
      <c r="A85" s="2"/>
      <c r="B85" s="1"/>
      <c r="C85" s="9"/>
      <c r="D85" s="10"/>
      <c r="E85" s="10"/>
      <c r="F85" s="10"/>
      <c r="G85" s="10"/>
      <c r="H85" s="10"/>
      <c r="I85" s="10"/>
      <c r="J85" s="10"/>
      <c r="K85" s="10"/>
      <c r="L85" s="10"/>
      <c r="M85" s="10"/>
      <c r="N85" s="10"/>
      <c r="O85" s="10"/>
      <c r="P85" s="10"/>
      <c r="Q85" s="11"/>
      <c r="R85" s="1"/>
      <c r="S85" s="2"/>
    </row>
    <row r="86" spans="1:19" ht="24" customHeight="1">
      <c r="A86" s="2"/>
      <c r="B86" s="1"/>
      <c r="C86" s="1"/>
      <c r="D86" s="1"/>
      <c r="E86" s="1"/>
      <c r="F86" s="1"/>
      <c r="G86" s="1"/>
      <c r="H86" s="1"/>
      <c r="I86" s="1"/>
      <c r="J86" s="1"/>
      <c r="K86" s="1"/>
      <c r="L86" s="1"/>
      <c r="M86" s="1"/>
      <c r="N86" s="1"/>
      <c r="O86" s="1"/>
      <c r="P86" s="1"/>
      <c r="Q86" s="1"/>
      <c r="R86" s="1"/>
      <c r="S86" s="2"/>
    </row>
    <row r="87" spans="1:19" ht="24" customHeight="1">
      <c r="A87" s="2"/>
      <c r="B87" s="2"/>
      <c r="C87" s="2"/>
      <c r="D87" s="2"/>
      <c r="E87" s="2"/>
      <c r="F87" s="2"/>
      <c r="G87" s="2"/>
      <c r="H87" s="2"/>
      <c r="I87" s="2"/>
      <c r="J87" s="2"/>
      <c r="K87" s="2"/>
      <c r="L87" s="2"/>
      <c r="M87" s="2"/>
      <c r="N87" s="2"/>
      <c r="O87" s="2"/>
      <c r="P87" s="2"/>
      <c r="Q87" s="2"/>
      <c r="R87" s="2"/>
      <c r="S87" s="2"/>
    </row>
  </sheetData>
  <phoneticPr fontId="6" type="noConversion"/>
  <pageMargins left="0.75" right="0.75" top="1" bottom="1" header="0.5" footer="0.5"/>
  <headerFooter alignWithMargins="0"/>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S86"/>
  <sheetViews>
    <sheetView workbookViewId="0">
      <selection activeCell="C8" sqref="C8"/>
    </sheetView>
  </sheetViews>
  <sheetFormatPr baseColWidth="10" defaultColWidth="8.83203125" defaultRowHeight="12"/>
  <cols>
    <col min="1" max="2" width="5.6640625" customWidth="1"/>
    <col min="18" max="19" width="5.6640625" customWidth="1"/>
  </cols>
  <sheetData>
    <row r="1" spans="1:19" ht="24" customHeight="1">
      <c r="A1" s="2"/>
      <c r="B1" s="2"/>
      <c r="C1" s="2"/>
      <c r="D1" s="2"/>
      <c r="E1" s="2"/>
      <c r="F1" s="2"/>
      <c r="G1" s="2"/>
      <c r="H1" s="2"/>
      <c r="I1" s="2"/>
      <c r="J1" s="2"/>
      <c r="K1" s="2"/>
      <c r="L1" s="2"/>
      <c r="M1" s="2"/>
      <c r="N1" s="2"/>
      <c r="O1" s="2"/>
      <c r="P1" s="2"/>
      <c r="Q1" s="2"/>
      <c r="R1" s="2"/>
      <c r="S1" s="2"/>
    </row>
    <row r="2" spans="1:19" ht="24" customHeight="1" thickBot="1">
      <c r="A2" s="2"/>
      <c r="B2" s="1"/>
      <c r="C2" s="1"/>
      <c r="D2" s="1"/>
      <c r="E2" s="1"/>
      <c r="F2" s="1"/>
      <c r="G2" s="1"/>
      <c r="H2" s="1"/>
      <c r="I2" s="1"/>
      <c r="J2" s="1"/>
      <c r="K2" s="1"/>
      <c r="L2" s="1"/>
      <c r="M2" s="1"/>
      <c r="N2" s="1"/>
      <c r="O2" s="1"/>
      <c r="P2" s="1"/>
      <c r="Q2" s="1"/>
      <c r="R2" s="1"/>
      <c r="S2" s="2"/>
    </row>
    <row r="3" spans="1:19" ht="13.5" thickTop="1">
      <c r="A3" s="2"/>
      <c r="B3" s="1"/>
      <c r="C3" s="4"/>
      <c r="D3" s="5"/>
      <c r="E3" s="5"/>
      <c r="F3" s="5"/>
      <c r="G3" s="5"/>
      <c r="H3" s="5"/>
      <c r="I3" s="5"/>
      <c r="J3" s="5"/>
      <c r="K3" s="5"/>
      <c r="L3" s="5"/>
      <c r="M3" s="5"/>
      <c r="N3" s="5"/>
      <c r="O3" s="5"/>
      <c r="P3" s="5"/>
      <c r="Q3" s="6"/>
      <c r="R3" s="1"/>
      <c r="S3" s="2"/>
    </row>
    <row r="4" spans="1:19" ht="21">
      <c r="A4" s="2"/>
      <c r="B4" s="1"/>
      <c r="C4" s="7"/>
      <c r="D4" s="3"/>
      <c r="E4" s="3"/>
      <c r="F4" s="3"/>
      <c r="G4" s="3"/>
      <c r="H4" s="3"/>
      <c r="I4" s="3"/>
      <c r="J4" s="3"/>
      <c r="K4" s="3"/>
      <c r="L4" s="1"/>
      <c r="M4" s="14"/>
      <c r="N4" s="12"/>
      <c r="O4" s="3"/>
      <c r="P4" s="24" t="s">
        <v>206</v>
      </c>
      <c r="Q4" s="8"/>
      <c r="R4" s="1"/>
      <c r="S4" s="2"/>
    </row>
    <row r="5" spans="1:19" ht="21">
      <c r="A5" s="2"/>
      <c r="B5" s="1"/>
      <c r="C5" s="7"/>
      <c r="D5" s="3"/>
      <c r="E5" s="3"/>
      <c r="F5" s="3"/>
      <c r="G5" s="3"/>
      <c r="H5" s="3"/>
      <c r="I5" s="3"/>
      <c r="J5" s="3"/>
      <c r="K5" s="3"/>
      <c r="M5" s="13"/>
      <c r="N5" s="12"/>
      <c r="O5" s="3"/>
      <c r="P5" s="24" t="s">
        <v>202</v>
      </c>
      <c r="Q5" s="8"/>
      <c r="R5" s="1"/>
      <c r="S5" s="2"/>
    </row>
    <row r="6" spans="1:19">
      <c r="A6" s="2"/>
      <c r="B6" s="1"/>
      <c r="C6" s="7"/>
      <c r="D6" s="3"/>
      <c r="E6" s="3"/>
      <c r="F6" s="3"/>
      <c r="G6" s="3"/>
      <c r="H6" s="3"/>
      <c r="I6" s="3"/>
      <c r="J6" s="3"/>
      <c r="K6" s="3"/>
      <c r="L6" s="3"/>
      <c r="M6" s="3"/>
      <c r="N6" s="3"/>
      <c r="O6" s="3"/>
      <c r="P6" s="3"/>
      <c r="Q6" s="8"/>
      <c r="R6" s="1"/>
      <c r="S6" s="2"/>
    </row>
    <row r="7" spans="1:19">
      <c r="A7" s="2"/>
      <c r="B7" s="1"/>
      <c r="C7" s="15"/>
      <c r="D7" s="16"/>
      <c r="E7" s="16"/>
      <c r="F7" s="16"/>
      <c r="G7" s="16"/>
      <c r="H7" s="16"/>
      <c r="I7" s="16"/>
      <c r="J7" s="16"/>
      <c r="K7" s="16"/>
      <c r="L7" s="16"/>
      <c r="M7" s="16"/>
      <c r="N7" s="16"/>
      <c r="O7" s="16"/>
      <c r="P7" s="16"/>
      <c r="Q7" s="17"/>
      <c r="R7" s="1"/>
      <c r="S7" s="2"/>
    </row>
    <row r="8" spans="1:19">
      <c r="A8" s="2"/>
      <c r="B8" s="1"/>
      <c r="C8" s="7"/>
      <c r="D8" s="3"/>
      <c r="E8" s="3"/>
      <c r="F8" s="3"/>
      <c r="G8" s="3"/>
      <c r="H8" s="3"/>
      <c r="I8" s="3"/>
      <c r="J8" s="3"/>
      <c r="K8" s="3"/>
      <c r="L8" s="3"/>
      <c r="M8" s="3"/>
      <c r="N8" s="3"/>
      <c r="O8" s="3"/>
      <c r="P8" s="3"/>
      <c r="Q8" s="8"/>
      <c r="R8" s="1"/>
      <c r="S8" s="2"/>
    </row>
    <row r="9" spans="1:19">
      <c r="A9" s="2"/>
      <c r="B9" s="1"/>
      <c r="C9" s="7"/>
      <c r="D9" s="3"/>
      <c r="E9" s="3"/>
      <c r="F9" s="3"/>
      <c r="G9" s="3"/>
      <c r="H9" s="3"/>
      <c r="I9" s="3"/>
      <c r="J9" s="3"/>
      <c r="K9" s="3"/>
      <c r="L9" s="3"/>
      <c r="M9" s="3"/>
      <c r="N9" s="3"/>
      <c r="O9" s="3"/>
      <c r="P9" s="3"/>
      <c r="Q9" s="8"/>
      <c r="R9" s="1"/>
      <c r="S9" s="2"/>
    </row>
    <row r="10" spans="1:19" ht="15">
      <c r="A10" s="2"/>
      <c r="B10" s="1"/>
      <c r="C10" s="7"/>
      <c r="D10" s="20" t="s">
        <v>119</v>
      </c>
      <c r="E10" s="3"/>
      <c r="F10" s="3"/>
      <c r="G10" s="3"/>
      <c r="H10" s="3"/>
      <c r="I10" s="3"/>
      <c r="J10" s="3"/>
      <c r="K10" s="3"/>
      <c r="L10" s="3"/>
      <c r="M10" s="3"/>
      <c r="N10" s="3"/>
      <c r="O10" s="3"/>
      <c r="P10" s="3"/>
      <c r="Q10" s="8"/>
      <c r="R10" s="1"/>
      <c r="S10" s="2"/>
    </row>
    <row r="11" spans="1:19">
      <c r="A11" s="2"/>
      <c r="B11" s="1"/>
      <c r="C11" s="7"/>
      <c r="D11" s="3"/>
      <c r="E11" s="3" t="s">
        <v>120</v>
      </c>
      <c r="F11" s="3"/>
      <c r="G11" s="3"/>
      <c r="H11" s="3"/>
      <c r="I11" s="3"/>
      <c r="J11" s="3"/>
      <c r="K11" s="3"/>
      <c r="L11" s="3"/>
      <c r="M11" s="3"/>
      <c r="N11" s="3"/>
      <c r="O11" s="3"/>
      <c r="P11" s="3"/>
      <c r="Q11" s="8"/>
      <c r="R11" s="1"/>
      <c r="S11" s="2"/>
    </row>
    <row r="12" spans="1:19">
      <c r="A12" s="2"/>
      <c r="B12" s="1"/>
      <c r="C12" s="7"/>
      <c r="D12" s="3"/>
      <c r="E12" s="3" t="s">
        <v>198</v>
      </c>
      <c r="F12" s="3"/>
      <c r="G12" s="3"/>
      <c r="H12" s="3"/>
      <c r="I12" s="3"/>
      <c r="J12" s="3"/>
      <c r="K12" s="3"/>
      <c r="L12" s="3"/>
      <c r="M12" s="3"/>
      <c r="N12" s="3"/>
      <c r="O12" s="3"/>
      <c r="P12" s="3"/>
      <c r="Q12" s="8"/>
      <c r="R12" s="1"/>
      <c r="S12" s="2"/>
    </row>
    <row r="13" spans="1:19">
      <c r="A13" s="2"/>
      <c r="B13" s="1"/>
      <c r="C13" s="7"/>
      <c r="D13" s="3"/>
      <c r="E13" s="3"/>
      <c r="F13" s="3"/>
      <c r="G13" s="3"/>
      <c r="H13" s="3"/>
      <c r="I13" s="3"/>
      <c r="J13" s="3"/>
      <c r="K13" s="3"/>
      <c r="L13" s="3"/>
      <c r="M13" s="3"/>
      <c r="N13" s="3"/>
      <c r="O13" s="3"/>
      <c r="P13" s="3"/>
      <c r="Q13" s="8"/>
      <c r="R13" s="1"/>
      <c r="S13" s="2"/>
    </row>
    <row r="14" spans="1:19">
      <c r="A14" s="2"/>
      <c r="B14" s="1"/>
      <c r="C14" s="7"/>
      <c r="D14" s="3"/>
      <c r="E14" s="3" t="s">
        <v>187</v>
      </c>
      <c r="F14" s="3"/>
      <c r="G14" s="3"/>
      <c r="H14" s="3"/>
      <c r="I14" s="3"/>
      <c r="J14" s="3"/>
      <c r="K14" s="3"/>
      <c r="L14" s="3"/>
      <c r="M14" s="3"/>
      <c r="N14" s="3"/>
      <c r="O14" s="3"/>
      <c r="P14" s="3"/>
      <c r="Q14" s="8"/>
      <c r="R14" s="1"/>
      <c r="S14" s="2"/>
    </row>
    <row r="15" spans="1:19">
      <c r="A15" s="2"/>
      <c r="B15" s="1"/>
      <c r="C15" s="7"/>
      <c r="D15" s="3"/>
      <c r="E15" s="3" t="s">
        <v>90</v>
      </c>
      <c r="F15" s="3"/>
      <c r="G15" s="3"/>
      <c r="H15" s="3"/>
      <c r="I15" s="3"/>
      <c r="J15" s="3"/>
      <c r="K15" s="3"/>
      <c r="L15" s="3"/>
      <c r="M15" s="3"/>
      <c r="N15" s="3"/>
      <c r="O15" s="3"/>
      <c r="P15" s="3"/>
      <c r="Q15" s="8"/>
      <c r="R15" s="1"/>
      <c r="S15" s="2"/>
    </row>
    <row r="16" spans="1:19">
      <c r="A16" s="2"/>
      <c r="B16" s="1"/>
      <c r="C16" s="7"/>
      <c r="D16" s="3"/>
      <c r="E16" s="3" t="s">
        <v>92</v>
      </c>
      <c r="F16" s="3"/>
      <c r="G16" s="3"/>
      <c r="H16" s="3"/>
      <c r="I16" s="3"/>
      <c r="J16" s="3"/>
      <c r="K16" s="3"/>
      <c r="L16" s="3"/>
      <c r="M16" s="3"/>
      <c r="N16" s="3"/>
      <c r="O16" s="3"/>
      <c r="P16" s="3"/>
      <c r="Q16" s="8"/>
      <c r="R16" s="1"/>
      <c r="S16" s="2"/>
    </row>
    <row r="17" spans="1:19">
      <c r="A17" s="2"/>
      <c r="B17" s="1"/>
      <c r="C17" s="7"/>
      <c r="D17" s="3"/>
      <c r="E17" s="3" t="s">
        <v>91</v>
      </c>
      <c r="F17" s="3"/>
      <c r="G17" s="3"/>
      <c r="H17" s="3"/>
      <c r="I17" s="3"/>
      <c r="J17" s="3"/>
      <c r="K17" s="3"/>
      <c r="L17" s="3"/>
      <c r="M17" s="3"/>
      <c r="N17" s="3"/>
      <c r="O17" s="3"/>
      <c r="P17" s="3"/>
      <c r="Q17" s="8"/>
      <c r="R17" s="1"/>
      <c r="S17" s="2"/>
    </row>
    <row r="18" spans="1:19">
      <c r="A18" s="2"/>
      <c r="B18" s="1"/>
      <c r="C18" s="7"/>
      <c r="D18" s="3"/>
      <c r="E18" s="3"/>
      <c r="F18" s="3"/>
      <c r="G18" s="3"/>
      <c r="H18" s="3"/>
      <c r="I18" s="3"/>
      <c r="J18" s="3"/>
      <c r="K18" s="3"/>
      <c r="L18" s="3"/>
      <c r="M18" s="3"/>
      <c r="N18" s="3"/>
      <c r="O18" s="3"/>
      <c r="P18" s="3"/>
      <c r="Q18" s="8"/>
      <c r="R18" s="1"/>
      <c r="S18" s="2"/>
    </row>
    <row r="19" spans="1:19">
      <c r="A19" s="2"/>
      <c r="B19" s="1"/>
      <c r="C19" s="7"/>
      <c r="D19" s="3"/>
      <c r="E19" s="3"/>
      <c r="F19" s="3"/>
      <c r="G19" s="3"/>
      <c r="H19" s="3"/>
      <c r="I19" s="3"/>
      <c r="J19" s="3"/>
      <c r="K19" s="3"/>
      <c r="L19" s="3"/>
      <c r="M19" s="3"/>
      <c r="N19" s="3"/>
      <c r="O19" s="3"/>
      <c r="P19" s="3"/>
      <c r="Q19" s="8"/>
      <c r="R19" s="1"/>
      <c r="S19" s="2"/>
    </row>
    <row r="20" spans="1:19">
      <c r="A20" s="2"/>
      <c r="B20" s="1"/>
      <c r="C20" s="7"/>
      <c r="D20" s="3"/>
      <c r="E20" s="3"/>
      <c r="F20" s="3"/>
      <c r="G20" s="3"/>
      <c r="H20" s="3"/>
      <c r="I20" s="3"/>
      <c r="J20" s="3"/>
      <c r="K20" s="3"/>
      <c r="L20" s="3"/>
      <c r="M20" s="3"/>
      <c r="N20" s="3"/>
      <c r="O20" s="3"/>
      <c r="P20" s="3"/>
      <c r="Q20" s="8"/>
      <c r="R20" s="1"/>
      <c r="S20" s="2"/>
    </row>
    <row r="21" spans="1:19">
      <c r="A21" s="2"/>
      <c r="B21" s="1"/>
      <c r="C21" s="7"/>
      <c r="D21" s="34" t="s">
        <v>121</v>
      </c>
      <c r="E21" s="34"/>
      <c r="F21" s="34" t="s">
        <v>122</v>
      </c>
      <c r="G21" s="34"/>
      <c r="H21" s="35" t="s">
        <v>88</v>
      </c>
      <c r="I21" s="35"/>
      <c r="J21" s="35" t="s">
        <v>89</v>
      </c>
      <c r="L21" s="34" t="s">
        <v>123</v>
      </c>
      <c r="M21" s="34"/>
      <c r="N21" s="34" t="s">
        <v>124</v>
      </c>
      <c r="O21" s="19"/>
      <c r="P21" s="3"/>
      <c r="Q21" s="8"/>
      <c r="R21" s="1"/>
      <c r="S21" s="2"/>
    </row>
    <row r="22" spans="1:19">
      <c r="A22" s="2"/>
      <c r="B22" s="1"/>
      <c r="C22" s="7"/>
      <c r="D22" s="54">
        <f>D27*0</f>
        <v>0</v>
      </c>
      <c r="E22" s="55"/>
      <c r="F22" s="52">
        <f>D22*'Prebuilt Excel Model'!$K$16</f>
        <v>0</v>
      </c>
      <c r="G22" s="56"/>
      <c r="H22" s="57">
        <f>'Prebuilt Excel Model'!$K$20</f>
        <v>50000000</v>
      </c>
      <c r="I22" s="53"/>
      <c r="J22" s="57">
        <f>'Prebuilt Excel Model'!$K$18*'Table and Graph'!D22:D22</f>
        <v>0</v>
      </c>
      <c r="K22" s="53"/>
      <c r="L22" s="52">
        <f>(D22*'Prebuilt Excel Model'!$K$18)+'Prebuilt Excel Model'!$K$20</f>
        <v>50000000</v>
      </c>
      <c r="M22" s="53"/>
      <c r="N22" s="52">
        <f t="shared" ref="N22:N32" si="0">F22-L22</f>
        <v>-50000000</v>
      </c>
      <c r="O22" s="53"/>
      <c r="P22" s="3"/>
      <c r="Q22" s="8"/>
      <c r="R22" s="1"/>
      <c r="S22" s="2"/>
    </row>
    <row r="23" spans="1:19">
      <c r="A23" s="2"/>
      <c r="B23" s="1"/>
      <c r="C23" s="7"/>
      <c r="D23" s="54">
        <f>D27*0.2</f>
        <v>5000</v>
      </c>
      <c r="E23" s="55"/>
      <c r="F23" s="52">
        <f>D23*'Prebuilt Excel Model'!$K$16</f>
        <v>25000000</v>
      </c>
      <c r="G23" s="56"/>
      <c r="H23" s="57">
        <f>'Prebuilt Excel Model'!$K$20</f>
        <v>50000000</v>
      </c>
      <c r="I23" s="53"/>
      <c r="J23" s="57">
        <f>'Prebuilt Excel Model'!$K$18*'Table and Graph'!D23:D23</f>
        <v>15000000</v>
      </c>
      <c r="K23" s="53"/>
      <c r="L23" s="52">
        <f>(D23*'Prebuilt Excel Model'!$K$18)+'Prebuilt Excel Model'!$K$20</f>
        <v>65000000</v>
      </c>
      <c r="M23" s="53"/>
      <c r="N23" s="52">
        <f t="shared" si="0"/>
        <v>-40000000</v>
      </c>
      <c r="O23" s="53"/>
      <c r="P23" s="3"/>
      <c r="Q23" s="8"/>
      <c r="R23" s="1"/>
      <c r="S23" s="2"/>
    </row>
    <row r="24" spans="1:19">
      <c r="A24" s="2"/>
      <c r="B24" s="1"/>
      <c r="C24" s="7"/>
      <c r="D24" s="54">
        <f>D27*0.4</f>
        <v>10000</v>
      </c>
      <c r="E24" s="55"/>
      <c r="F24" s="52">
        <f>D24*'Prebuilt Excel Model'!$K$16</f>
        <v>50000000</v>
      </c>
      <c r="G24" s="56"/>
      <c r="H24" s="57">
        <f>'Prebuilt Excel Model'!$K$20</f>
        <v>50000000</v>
      </c>
      <c r="I24" s="53"/>
      <c r="J24" s="57">
        <f>'Prebuilt Excel Model'!$K$18*'Table and Graph'!D24:D24</f>
        <v>30000000</v>
      </c>
      <c r="K24" s="53"/>
      <c r="L24" s="52">
        <f>(D24*'Prebuilt Excel Model'!$K$18)+'Prebuilt Excel Model'!$K$20</f>
        <v>80000000</v>
      </c>
      <c r="M24" s="53"/>
      <c r="N24" s="52">
        <f t="shared" si="0"/>
        <v>-30000000</v>
      </c>
      <c r="O24" s="53"/>
      <c r="P24" s="3"/>
      <c r="Q24" s="8"/>
      <c r="R24" s="1"/>
      <c r="S24" s="2"/>
    </row>
    <row r="25" spans="1:19">
      <c r="A25" s="2"/>
      <c r="B25" s="1"/>
      <c r="C25" s="7"/>
      <c r="D25" s="54">
        <f>D27*0.6</f>
        <v>15000</v>
      </c>
      <c r="E25" s="55"/>
      <c r="F25" s="52">
        <f>D25*'Prebuilt Excel Model'!$K$16</f>
        <v>75000000</v>
      </c>
      <c r="G25" s="56"/>
      <c r="H25" s="57">
        <f>'Prebuilt Excel Model'!$K$20</f>
        <v>50000000</v>
      </c>
      <c r="I25" s="53"/>
      <c r="J25" s="57">
        <f>'Prebuilt Excel Model'!$K$18*'Table and Graph'!D25:D25</f>
        <v>45000000</v>
      </c>
      <c r="K25" s="53"/>
      <c r="L25" s="52">
        <f>(D25*'Prebuilt Excel Model'!$K$18)+'Prebuilt Excel Model'!$K$20</f>
        <v>95000000</v>
      </c>
      <c r="M25" s="53"/>
      <c r="N25" s="52">
        <f t="shared" si="0"/>
        <v>-20000000</v>
      </c>
      <c r="O25" s="53"/>
      <c r="P25" s="3"/>
      <c r="Q25" s="8"/>
      <c r="R25" s="1"/>
      <c r="S25" s="2"/>
    </row>
    <row r="26" spans="1:19">
      <c r="A26" s="2"/>
      <c r="B26" s="1"/>
      <c r="C26" s="7"/>
      <c r="D26" s="54">
        <f>D27*0.8</f>
        <v>20000</v>
      </c>
      <c r="E26" s="55"/>
      <c r="F26" s="52">
        <f>D26*'Prebuilt Excel Model'!$K$16</f>
        <v>100000000</v>
      </c>
      <c r="G26" s="56"/>
      <c r="H26" s="57">
        <f>'Prebuilt Excel Model'!$K$20</f>
        <v>50000000</v>
      </c>
      <c r="I26" s="53"/>
      <c r="J26" s="57">
        <f>'Prebuilt Excel Model'!$K$18*'Table and Graph'!D26:D26</f>
        <v>60000000</v>
      </c>
      <c r="K26" s="53"/>
      <c r="L26" s="52">
        <f>(D26*'Prebuilt Excel Model'!$K$18)+'Prebuilt Excel Model'!$K$20</f>
        <v>110000000</v>
      </c>
      <c r="M26" s="53"/>
      <c r="N26" s="52">
        <f t="shared" si="0"/>
        <v>-10000000</v>
      </c>
      <c r="O26" s="53"/>
      <c r="P26" s="3"/>
      <c r="Q26" s="8"/>
      <c r="R26" s="1"/>
      <c r="S26" s="2"/>
    </row>
    <row r="27" spans="1:19">
      <c r="A27" s="2"/>
      <c r="B27" s="1"/>
      <c r="C27" s="7"/>
      <c r="D27" s="59">
        <f>'Prebuilt Excel Model'!K37</f>
        <v>25000</v>
      </c>
      <c r="E27" s="60"/>
      <c r="F27" s="58">
        <f>D27*'Prebuilt Excel Model'!$K$16</f>
        <v>125000000</v>
      </c>
      <c r="G27" s="61"/>
      <c r="H27" s="62">
        <f>'Prebuilt Excel Model'!$K$20</f>
        <v>50000000</v>
      </c>
      <c r="I27" s="63"/>
      <c r="J27" s="62">
        <f>'Prebuilt Excel Model'!$K$18*'Table and Graph'!D27:D27</f>
        <v>75000000</v>
      </c>
      <c r="K27" s="63"/>
      <c r="L27" s="58">
        <f>(D27*'Prebuilt Excel Model'!$K$18)+'Prebuilt Excel Model'!$K$20</f>
        <v>125000000</v>
      </c>
      <c r="M27" s="53"/>
      <c r="N27" s="58">
        <f t="shared" si="0"/>
        <v>0</v>
      </c>
      <c r="O27" s="53"/>
      <c r="P27" s="3"/>
      <c r="Q27" s="8"/>
      <c r="R27" s="1"/>
      <c r="S27" s="2"/>
    </row>
    <row r="28" spans="1:19">
      <c r="A28" s="2"/>
      <c r="B28" s="1"/>
      <c r="C28" s="7"/>
      <c r="D28" s="54">
        <f>D27*1.2</f>
        <v>30000</v>
      </c>
      <c r="E28" s="55"/>
      <c r="F28" s="52">
        <f>D28*'Prebuilt Excel Model'!$K$16</f>
        <v>150000000</v>
      </c>
      <c r="G28" s="56"/>
      <c r="H28" s="57">
        <f>'Prebuilt Excel Model'!$K$20</f>
        <v>50000000</v>
      </c>
      <c r="I28" s="53"/>
      <c r="J28" s="57">
        <f>'Prebuilt Excel Model'!$K$18*'Table and Graph'!D28:D28</f>
        <v>90000000</v>
      </c>
      <c r="K28" s="53"/>
      <c r="L28" s="52">
        <f>(D28*'Prebuilt Excel Model'!$K$18)+'Prebuilt Excel Model'!$K$20</f>
        <v>140000000</v>
      </c>
      <c r="M28" s="53"/>
      <c r="N28" s="52">
        <f t="shared" si="0"/>
        <v>10000000</v>
      </c>
      <c r="O28" s="53"/>
      <c r="P28" s="3"/>
      <c r="Q28" s="8"/>
      <c r="R28" s="1"/>
      <c r="S28" s="2"/>
    </row>
    <row r="29" spans="1:19">
      <c r="A29" s="2"/>
      <c r="B29" s="1"/>
      <c r="C29" s="7"/>
      <c r="D29" s="54">
        <f>D27*1.4</f>
        <v>35000</v>
      </c>
      <c r="E29" s="55"/>
      <c r="F29" s="52">
        <f>D29*'Prebuilt Excel Model'!$K$16</f>
        <v>175000000</v>
      </c>
      <c r="G29" s="56"/>
      <c r="H29" s="57">
        <f>'Prebuilt Excel Model'!$K$20</f>
        <v>50000000</v>
      </c>
      <c r="I29" s="53"/>
      <c r="J29" s="57">
        <f>'Prebuilt Excel Model'!$K$18*'Table and Graph'!D29:D29</f>
        <v>105000000</v>
      </c>
      <c r="K29" s="53"/>
      <c r="L29" s="52">
        <f>(D29*'Prebuilt Excel Model'!$K$18)+'Prebuilt Excel Model'!$K$20</f>
        <v>155000000</v>
      </c>
      <c r="M29" s="53"/>
      <c r="N29" s="52">
        <f t="shared" si="0"/>
        <v>20000000</v>
      </c>
      <c r="O29" s="53"/>
      <c r="P29" s="3"/>
      <c r="Q29" s="8"/>
      <c r="R29" s="1"/>
      <c r="S29" s="2"/>
    </row>
    <row r="30" spans="1:19">
      <c r="A30" s="2"/>
      <c r="B30" s="1"/>
      <c r="C30" s="7"/>
      <c r="D30" s="54">
        <f>D27*1.6</f>
        <v>40000</v>
      </c>
      <c r="E30" s="55"/>
      <c r="F30" s="52">
        <f>D30*'Prebuilt Excel Model'!$K$16</f>
        <v>200000000</v>
      </c>
      <c r="G30" s="56"/>
      <c r="H30" s="57">
        <f>'Prebuilt Excel Model'!$K$20</f>
        <v>50000000</v>
      </c>
      <c r="I30" s="53"/>
      <c r="J30" s="57">
        <f>'Prebuilt Excel Model'!$K$18*'Table and Graph'!D30:D30</f>
        <v>120000000</v>
      </c>
      <c r="K30" s="53"/>
      <c r="L30" s="52">
        <f>(D30*'Prebuilt Excel Model'!$K$18)+'Prebuilt Excel Model'!$K$20</f>
        <v>170000000</v>
      </c>
      <c r="M30" s="53"/>
      <c r="N30" s="52">
        <f t="shared" si="0"/>
        <v>30000000</v>
      </c>
      <c r="O30" s="53"/>
      <c r="P30" s="3"/>
      <c r="Q30" s="8"/>
      <c r="R30" s="1"/>
      <c r="S30" s="2"/>
    </row>
    <row r="31" spans="1:19">
      <c r="A31" s="2"/>
      <c r="B31" s="1"/>
      <c r="C31" s="7"/>
      <c r="D31" s="54">
        <f>D27*1.8</f>
        <v>45000</v>
      </c>
      <c r="E31" s="55"/>
      <c r="F31" s="52">
        <f>D31*'Prebuilt Excel Model'!$K$16</f>
        <v>225000000</v>
      </c>
      <c r="G31" s="56"/>
      <c r="H31" s="57">
        <f>'Prebuilt Excel Model'!$K$20</f>
        <v>50000000</v>
      </c>
      <c r="I31" s="53"/>
      <c r="J31" s="57">
        <f>'Prebuilt Excel Model'!$K$18*'Table and Graph'!D31:D31</f>
        <v>135000000</v>
      </c>
      <c r="K31" s="53"/>
      <c r="L31" s="52">
        <f>(D31*'Prebuilt Excel Model'!$K$18)+'Prebuilt Excel Model'!$K$20</f>
        <v>185000000</v>
      </c>
      <c r="M31" s="53"/>
      <c r="N31" s="52">
        <f t="shared" si="0"/>
        <v>40000000</v>
      </c>
      <c r="O31" s="53"/>
      <c r="P31" s="3"/>
      <c r="Q31" s="8"/>
      <c r="R31" s="1"/>
      <c r="S31" s="2"/>
    </row>
    <row r="32" spans="1:19">
      <c r="A32" s="2"/>
      <c r="B32" s="1"/>
      <c r="C32" s="7"/>
      <c r="D32" s="54">
        <f>D27*2</f>
        <v>50000</v>
      </c>
      <c r="E32" s="55"/>
      <c r="F32" s="52">
        <f>D32*'Prebuilt Excel Model'!$K$16</f>
        <v>250000000</v>
      </c>
      <c r="G32" s="56"/>
      <c r="H32" s="57">
        <f>'Prebuilt Excel Model'!$K$20</f>
        <v>50000000</v>
      </c>
      <c r="I32" s="53"/>
      <c r="J32" s="57">
        <f>'Prebuilt Excel Model'!$K$18*'Table and Graph'!D32:D32</f>
        <v>150000000</v>
      </c>
      <c r="K32" s="53"/>
      <c r="L32" s="52">
        <f>(D32*'Prebuilt Excel Model'!$K$18)+'Prebuilt Excel Model'!$K$20</f>
        <v>200000000</v>
      </c>
      <c r="M32" s="53"/>
      <c r="N32" s="52">
        <f t="shared" si="0"/>
        <v>50000000</v>
      </c>
      <c r="O32" s="53"/>
      <c r="P32" s="3"/>
      <c r="Q32" s="8"/>
      <c r="R32" s="1"/>
      <c r="S32" s="2"/>
    </row>
    <row r="33" spans="1:19">
      <c r="A33" s="2"/>
      <c r="B33" s="1"/>
      <c r="C33" s="7"/>
      <c r="D33" s="3"/>
      <c r="E33" s="3"/>
      <c r="F33" s="3"/>
      <c r="G33" s="3"/>
      <c r="H33" s="3"/>
      <c r="I33" s="3"/>
      <c r="J33" s="3"/>
      <c r="K33" s="3"/>
      <c r="L33" s="3"/>
      <c r="M33" s="3"/>
      <c r="N33" s="3"/>
      <c r="O33" s="3"/>
      <c r="P33" s="3"/>
      <c r="Q33" s="8"/>
      <c r="R33" s="1"/>
      <c r="S33" s="2"/>
    </row>
    <row r="34" spans="1:19">
      <c r="A34" s="2"/>
      <c r="B34" s="1"/>
      <c r="C34" s="7"/>
      <c r="D34" s="3"/>
      <c r="E34" s="3"/>
      <c r="F34" s="3"/>
      <c r="G34" s="3"/>
      <c r="H34" s="3"/>
      <c r="I34" s="3"/>
      <c r="J34" s="3"/>
      <c r="K34" s="3"/>
      <c r="L34" s="3"/>
      <c r="M34" s="3"/>
      <c r="N34" s="3"/>
      <c r="O34" s="3"/>
      <c r="P34" s="3"/>
      <c r="Q34" s="8"/>
      <c r="R34" s="1"/>
      <c r="S34" s="2"/>
    </row>
    <row r="35" spans="1:19">
      <c r="A35" s="2"/>
      <c r="B35" s="1"/>
      <c r="C35" s="7"/>
      <c r="D35" s="3"/>
      <c r="E35" s="3"/>
      <c r="F35" s="3"/>
      <c r="G35" s="3"/>
      <c r="H35" s="3"/>
      <c r="I35" s="3"/>
      <c r="J35" s="3"/>
      <c r="K35" s="3"/>
      <c r="L35" s="3"/>
      <c r="M35" s="3"/>
      <c r="N35" s="3"/>
      <c r="O35" s="3"/>
      <c r="P35" s="3"/>
      <c r="Q35" s="8"/>
      <c r="R35" s="1"/>
      <c r="S35" s="2"/>
    </row>
    <row r="36" spans="1:19">
      <c r="A36" s="2"/>
      <c r="B36" s="1"/>
      <c r="C36" s="7"/>
      <c r="D36" s="3"/>
      <c r="E36" s="3"/>
      <c r="F36" s="3"/>
      <c r="G36" s="3"/>
      <c r="H36" s="3"/>
      <c r="I36" s="3"/>
      <c r="J36" s="3"/>
      <c r="K36" s="3"/>
      <c r="L36" s="3"/>
      <c r="M36" s="3"/>
      <c r="N36" s="3"/>
      <c r="O36" s="3"/>
      <c r="P36" s="3"/>
      <c r="Q36" s="8"/>
      <c r="R36" s="1"/>
      <c r="S36" s="2"/>
    </row>
    <row r="37" spans="1:19" ht="15">
      <c r="A37" s="2"/>
      <c r="B37" s="1"/>
      <c r="C37" s="7"/>
      <c r="D37" s="20" t="s">
        <v>125</v>
      </c>
      <c r="E37" s="3"/>
      <c r="F37" s="3"/>
      <c r="G37" s="3"/>
      <c r="H37" s="3"/>
      <c r="I37" s="3"/>
      <c r="J37" s="3"/>
      <c r="K37" s="3"/>
      <c r="L37" s="3"/>
      <c r="M37" s="3"/>
      <c r="N37" s="3"/>
      <c r="O37" s="3"/>
      <c r="P37" s="3"/>
      <c r="Q37" s="8"/>
      <c r="R37" s="1"/>
      <c r="S37" s="2"/>
    </row>
    <row r="38" spans="1:19">
      <c r="A38" s="2"/>
      <c r="B38" s="1"/>
      <c r="C38" s="7"/>
      <c r="D38" s="3"/>
      <c r="E38" s="3" t="s">
        <v>126</v>
      </c>
      <c r="F38" s="3"/>
      <c r="G38" s="3"/>
      <c r="H38" s="3"/>
      <c r="I38" s="3"/>
      <c r="J38" s="3"/>
      <c r="K38" s="3"/>
      <c r="L38" s="3"/>
      <c r="M38" s="3"/>
      <c r="N38" s="3"/>
      <c r="O38" s="3"/>
      <c r="P38" s="3"/>
      <c r="Q38" s="8"/>
      <c r="R38" s="1"/>
      <c r="S38" s="2"/>
    </row>
    <row r="39" spans="1:19">
      <c r="A39" s="2"/>
      <c r="B39" s="1"/>
      <c r="C39" s="7"/>
      <c r="D39" s="3"/>
      <c r="E39" s="3" t="s">
        <v>87</v>
      </c>
      <c r="F39" s="3"/>
      <c r="G39" s="3"/>
      <c r="H39" s="3"/>
      <c r="I39" s="3"/>
      <c r="J39" s="3"/>
      <c r="K39" s="3"/>
      <c r="L39" s="3"/>
      <c r="M39" s="3"/>
      <c r="N39" s="3"/>
      <c r="O39" s="3"/>
      <c r="P39" s="3"/>
      <c r="Q39" s="8"/>
      <c r="R39" s="1"/>
      <c r="S39" s="2"/>
    </row>
    <row r="40" spans="1:19">
      <c r="A40" s="2"/>
      <c r="B40" s="1"/>
      <c r="C40" s="7"/>
      <c r="D40" s="3"/>
      <c r="E40" s="3"/>
      <c r="F40" s="3"/>
      <c r="G40" s="3"/>
      <c r="H40" s="3"/>
      <c r="I40" s="3"/>
      <c r="J40" s="3"/>
      <c r="K40" s="3"/>
      <c r="L40" s="3"/>
      <c r="M40" s="3"/>
      <c r="N40" s="3"/>
      <c r="O40" s="3"/>
      <c r="P40" s="3"/>
      <c r="Q40" s="8"/>
      <c r="R40" s="1"/>
      <c r="S40" s="2"/>
    </row>
    <row r="41" spans="1:19">
      <c r="A41" s="2"/>
      <c r="B41" s="1"/>
      <c r="C41" s="7"/>
      <c r="D41" s="3"/>
      <c r="E41" s="3" t="s">
        <v>131</v>
      </c>
      <c r="F41" s="3"/>
      <c r="G41" s="3"/>
      <c r="H41" s="3"/>
      <c r="I41" s="3"/>
      <c r="J41" s="3"/>
      <c r="K41" s="3"/>
      <c r="L41" s="3"/>
      <c r="M41" s="3"/>
      <c r="N41" s="3"/>
      <c r="O41" s="3"/>
      <c r="P41" s="3"/>
      <c r="Q41" s="8"/>
      <c r="R41" s="1"/>
      <c r="S41" s="2"/>
    </row>
    <row r="42" spans="1:19">
      <c r="A42" s="2"/>
      <c r="B42" s="1"/>
      <c r="C42" s="7"/>
      <c r="D42" s="3"/>
      <c r="E42" s="3" t="s">
        <v>188</v>
      </c>
      <c r="F42" s="3"/>
      <c r="G42" s="3"/>
      <c r="H42" s="3"/>
      <c r="I42" s="3"/>
      <c r="J42" s="3"/>
      <c r="K42" s="3"/>
      <c r="L42" s="3"/>
      <c r="M42" s="3"/>
      <c r="N42" s="3"/>
      <c r="O42" s="3"/>
      <c r="P42" s="3"/>
      <c r="Q42" s="8"/>
      <c r="R42" s="1"/>
      <c r="S42" s="2"/>
    </row>
    <row r="43" spans="1:19">
      <c r="A43" s="2"/>
      <c r="B43" s="1"/>
      <c r="C43" s="7"/>
      <c r="D43" s="3"/>
      <c r="E43" s="3" t="s">
        <v>189</v>
      </c>
      <c r="F43" s="3"/>
      <c r="G43" s="3"/>
      <c r="H43" s="3"/>
      <c r="I43" s="3"/>
      <c r="J43" s="3"/>
      <c r="K43" s="3"/>
      <c r="L43" s="3"/>
      <c r="M43" s="3"/>
      <c r="N43" s="3"/>
      <c r="O43" s="3"/>
      <c r="P43" s="3"/>
      <c r="Q43" s="8"/>
      <c r="R43" s="1"/>
      <c r="S43" s="2"/>
    </row>
    <row r="44" spans="1:19">
      <c r="A44" s="2"/>
      <c r="B44" s="1"/>
      <c r="C44" s="7"/>
      <c r="D44" s="3"/>
      <c r="E44" s="3" t="s">
        <v>130</v>
      </c>
      <c r="F44" s="3"/>
      <c r="G44" s="3"/>
      <c r="H44" s="3"/>
      <c r="I44" s="3"/>
      <c r="J44" s="3"/>
      <c r="K44" s="3"/>
      <c r="L44" s="3"/>
      <c r="M44" s="3"/>
      <c r="N44" s="3"/>
      <c r="O44" s="3"/>
      <c r="P44" s="3"/>
      <c r="Q44" s="8"/>
      <c r="R44" s="1"/>
      <c r="S44" s="2"/>
    </row>
    <row r="45" spans="1:19">
      <c r="A45" s="2"/>
      <c r="B45" s="1"/>
      <c r="C45" s="7"/>
      <c r="D45" s="3"/>
      <c r="E45" s="3"/>
      <c r="F45" s="3"/>
      <c r="G45" s="3"/>
      <c r="H45" s="3"/>
      <c r="I45" s="3"/>
      <c r="J45" s="3"/>
      <c r="K45" s="3"/>
      <c r="L45" s="3"/>
      <c r="M45" s="3"/>
      <c r="N45" s="3"/>
      <c r="O45" s="3"/>
      <c r="P45" s="3"/>
      <c r="Q45" s="8"/>
      <c r="R45" s="1"/>
      <c r="S45" s="2"/>
    </row>
    <row r="46" spans="1:19">
      <c r="A46" s="2"/>
      <c r="B46" s="1"/>
      <c r="C46" s="7"/>
      <c r="D46" s="3"/>
      <c r="E46" s="3"/>
      <c r="F46" s="3"/>
      <c r="G46" s="3"/>
      <c r="H46" s="3"/>
      <c r="I46" s="3"/>
      <c r="J46" s="3"/>
      <c r="K46" s="3"/>
      <c r="L46" s="3"/>
      <c r="M46" s="3"/>
      <c r="N46" s="3"/>
      <c r="O46" s="3"/>
      <c r="P46" s="3"/>
      <c r="Q46" s="8"/>
      <c r="R46" s="1"/>
      <c r="S46" s="2"/>
    </row>
    <row r="47" spans="1:19">
      <c r="A47" s="2"/>
      <c r="B47" s="1"/>
      <c r="C47" s="7"/>
      <c r="D47" s="3"/>
      <c r="E47" s="3"/>
      <c r="F47" s="3"/>
      <c r="G47" s="3"/>
      <c r="H47" s="3"/>
      <c r="I47" s="3"/>
      <c r="J47" s="3"/>
      <c r="K47" s="3"/>
      <c r="L47" s="3"/>
      <c r="M47" s="3"/>
      <c r="N47" s="3"/>
      <c r="O47" s="3"/>
      <c r="P47" s="3"/>
      <c r="Q47" s="8"/>
      <c r="R47" s="1"/>
      <c r="S47" s="2"/>
    </row>
    <row r="48" spans="1:19">
      <c r="A48" s="2"/>
      <c r="B48" s="1"/>
      <c r="C48" s="7"/>
      <c r="D48" s="3"/>
      <c r="E48" s="3"/>
      <c r="F48" s="3"/>
      <c r="G48" s="3"/>
      <c r="H48" s="3"/>
      <c r="I48" s="3"/>
      <c r="J48" s="3"/>
      <c r="K48" s="3"/>
      <c r="L48" s="3"/>
      <c r="M48" s="3"/>
      <c r="N48" s="3"/>
      <c r="O48" s="3"/>
      <c r="P48" s="3"/>
      <c r="Q48" s="8"/>
      <c r="R48" s="1"/>
      <c r="S48" s="2"/>
    </row>
    <row r="49" spans="1:19">
      <c r="A49" s="2"/>
      <c r="B49" s="1"/>
      <c r="C49" s="7"/>
      <c r="D49" s="3"/>
      <c r="E49" s="3"/>
      <c r="F49" s="3"/>
      <c r="G49" s="3"/>
      <c r="H49" s="3"/>
      <c r="I49" s="3"/>
      <c r="J49" s="3"/>
      <c r="K49" s="3"/>
      <c r="L49" s="3"/>
      <c r="M49" s="3"/>
      <c r="N49" s="3"/>
      <c r="O49" s="3"/>
      <c r="P49" s="3"/>
      <c r="Q49" s="8"/>
      <c r="R49" s="1"/>
      <c r="S49" s="2"/>
    </row>
    <row r="50" spans="1:19">
      <c r="A50" s="2"/>
      <c r="B50" s="1"/>
      <c r="C50" s="7"/>
      <c r="D50" s="3"/>
      <c r="E50" s="3"/>
      <c r="F50" s="3"/>
      <c r="G50" s="3"/>
      <c r="H50" s="3"/>
      <c r="I50" s="3"/>
      <c r="J50" s="3"/>
      <c r="K50" s="3"/>
      <c r="L50" s="3"/>
      <c r="M50" s="3"/>
      <c r="N50" s="3"/>
      <c r="O50" s="3"/>
      <c r="P50" s="3"/>
      <c r="Q50" s="8"/>
      <c r="R50" s="1"/>
      <c r="S50" s="2"/>
    </row>
    <row r="51" spans="1:19">
      <c r="A51" s="2"/>
      <c r="B51" s="1"/>
      <c r="C51" s="7"/>
      <c r="D51" s="3"/>
      <c r="E51" s="3"/>
      <c r="F51" s="3"/>
      <c r="G51" s="3"/>
      <c r="H51" s="3"/>
      <c r="I51" s="3"/>
      <c r="J51" s="3"/>
      <c r="K51" s="3"/>
      <c r="L51" s="3"/>
      <c r="M51" s="3"/>
      <c r="N51" s="3"/>
      <c r="O51" s="3"/>
      <c r="P51" s="3"/>
      <c r="Q51" s="8"/>
      <c r="R51" s="1"/>
      <c r="S51" s="2"/>
    </row>
    <row r="52" spans="1:19">
      <c r="A52" s="2"/>
      <c r="B52" s="1"/>
      <c r="C52" s="7"/>
      <c r="D52" s="3"/>
      <c r="E52" s="3"/>
      <c r="F52" s="3"/>
      <c r="G52" s="3"/>
      <c r="H52" s="3"/>
      <c r="I52" s="3"/>
      <c r="J52" s="3"/>
      <c r="K52" s="3"/>
      <c r="L52" s="3"/>
      <c r="M52" s="3"/>
      <c r="N52" s="3"/>
      <c r="O52" s="3"/>
      <c r="P52" s="3"/>
      <c r="Q52" s="8"/>
      <c r="R52" s="1"/>
      <c r="S52" s="2"/>
    </row>
    <row r="53" spans="1:19">
      <c r="A53" s="2"/>
      <c r="B53" s="1"/>
      <c r="C53" s="7"/>
      <c r="D53" s="3"/>
      <c r="E53" s="3"/>
      <c r="F53" s="3"/>
      <c r="G53" s="3"/>
      <c r="H53" s="3"/>
      <c r="I53" s="3"/>
      <c r="J53" s="3"/>
      <c r="K53" s="3"/>
      <c r="L53" s="3"/>
      <c r="M53" s="3"/>
      <c r="N53" s="3"/>
      <c r="O53" s="3"/>
      <c r="P53" s="3"/>
      <c r="Q53" s="8"/>
      <c r="R53" s="1"/>
      <c r="S53" s="2"/>
    </row>
    <row r="54" spans="1:19">
      <c r="A54" s="2"/>
      <c r="B54" s="1"/>
      <c r="C54" s="7"/>
      <c r="D54" s="3"/>
      <c r="E54" s="3"/>
      <c r="F54" s="3"/>
      <c r="G54" s="3"/>
      <c r="H54" s="3"/>
      <c r="I54" s="3"/>
      <c r="J54" s="3"/>
      <c r="K54" s="3"/>
      <c r="L54" s="3"/>
      <c r="M54" s="3"/>
      <c r="N54" s="3"/>
      <c r="O54" s="3"/>
      <c r="P54" s="3"/>
      <c r="Q54" s="8"/>
      <c r="R54" s="1"/>
      <c r="S54" s="2"/>
    </row>
    <row r="55" spans="1:19">
      <c r="A55" s="2"/>
      <c r="B55" s="1"/>
      <c r="C55" s="7"/>
      <c r="D55" s="3"/>
      <c r="E55" s="3"/>
      <c r="F55" s="3"/>
      <c r="G55" s="3"/>
      <c r="H55" s="3"/>
      <c r="I55" s="3"/>
      <c r="J55" s="3"/>
      <c r="K55" s="3"/>
      <c r="L55" s="3"/>
      <c r="M55" s="3"/>
      <c r="N55" s="3"/>
      <c r="O55" s="3"/>
      <c r="P55" s="3"/>
      <c r="Q55" s="8"/>
      <c r="R55" s="1"/>
      <c r="S55" s="2"/>
    </row>
    <row r="56" spans="1:19">
      <c r="A56" s="2"/>
      <c r="B56" s="1"/>
      <c r="C56" s="7"/>
      <c r="D56" s="3"/>
      <c r="E56" s="3"/>
      <c r="F56" s="3"/>
      <c r="G56" s="3"/>
      <c r="H56" s="3"/>
      <c r="I56" s="3"/>
      <c r="J56" s="3"/>
      <c r="K56" s="3"/>
      <c r="L56" s="3"/>
      <c r="M56" s="3"/>
      <c r="N56" s="3"/>
      <c r="O56" s="3"/>
      <c r="P56" s="3"/>
      <c r="Q56" s="8"/>
      <c r="R56" s="1"/>
      <c r="S56" s="2"/>
    </row>
    <row r="57" spans="1:19">
      <c r="A57" s="2"/>
      <c r="B57" s="1"/>
      <c r="C57" s="7"/>
      <c r="D57" s="3"/>
      <c r="E57" s="3"/>
      <c r="F57" s="3"/>
      <c r="G57" s="3"/>
      <c r="H57" s="3"/>
      <c r="I57" s="3"/>
      <c r="J57" s="3"/>
      <c r="K57" s="3"/>
      <c r="L57" s="3"/>
      <c r="M57" s="3"/>
      <c r="N57" s="3"/>
      <c r="O57" s="3"/>
      <c r="P57" s="3"/>
      <c r="Q57" s="8"/>
      <c r="R57" s="1"/>
      <c r="S57" s="2"/>
    </row>
    <row r="58" spans="1:19">
      <c r="A58" s="2"/>
      <c r="B58" s="1"/>
      <c r="C58" s="7"/>
      <c r="D58" s="3"/>
      <c r="E58" s="3"/>
      <c r="F58" s="3"/>
      <c r="G58" s="3"/>
      <c r="H58" s="3"/>
      <c r="I58" s="3"/>
      <c r="J58" s="3"/>
      <c r="K58" s="3"/>
      <c r="L58" s="3"/>
      <c r="M58" s="3"/>
      <c r="N58" s="3"/>
      <c r="O58" s="3"/>
      <c r="P58" s="3"/>
      <c r="Q58" s="8"/>
      <c r="R58" s="1"/>
      <c r="S58" s="2"/>
    </row>
    <row r="59" spans="1:19">
      <c r="A59" s="2"/>
      <c r="B59" s="1"/>
      <c r="C59" s="7"/>
      <c r="D59" s="3"/>
      <c r="E59" s="3"/>
      <c r="F59" s="3"/>
      <c r="G59" s="3"/>
      <c r="H59" s="3"/>
      <c r="I59" s="3"/>
      <c r="J59" s="3"/>
      <c r="K59" s="3"/>
      <c r="L59" s="3"/>
      <c r="M59" s="3"/>
      <c r="N59" s="3"/>
      <c r="O59" s="3"/>
      <c r="P59" s="3"/>
      <c r="Q59" s="8"/>
      <c r="R59" s="1"/>
      <c r="S59" s="2"/>
    </row>
    <row r="60" spans="1:19">
      <c r="A60" s="2"/>
      <c r="B60" s="1"/>
      <c r="C60" s="7"/>
      <c r="D60" s="3"/>
      <c r="E60" s="3"/>
      <c r="F60" s="3"/>
      <c r="G60" s="3"/>
      <c r="H60" s="3"/>
      <c r="I60" s="3"/>
      <c r="J60" s="3"/>
      <c r="K60" s="3"/>
      <c r="L60" s="3"/>
      <c r="M60" s="3"/>
      <c r="N60" s="3"/>
      <c r="O60" s="3"/>
      <c r="P60" s="3"/>
      <c r="Q60" s="8"/>
      <c r="R60" s="1"/>
      <c r="S60" s="2"/>
    </row>
    <row r="61" spans="1:19">
      <c r="A61" s="2"/>
      <c r="B61" s="1"/>
      <c r="C61" s="7"/>
      <c r="D61" s="3"/>
      <c r="E61" s="3"/>
      <c r="F61" s="3"/>
      <c r="G61" s="3"/>
      <c r="H61" s="3"/>
      <c r="I61" s="3"/>
      <c r="J61" s="3"/>
      <c r="K61" s="3"/>
      <c r="L61" s="3"/>
      <c r="M61" s="3"/>
      <c r="N61" s="3"/>
      <c r="O61" s="3"/>
      <c r="P61" s="3"/>
      <c r="Q61" s="8"/>
      <c r="R61" s="1"/>
      <c r="S61" s="2"/>
    </row>
    <row r="62" spans="1:19">
      <c r="A62" s="2"/>
      <c r="B62" s="1"/>
      <c r="C62" s="7"/>
      <c r="D62" s="3"/>
      <c r="E62" s="3"/>
      <c r="F62" s="3"/>
      <c r="G62" s="3"/>
      <c r="H62" s="3"/>
      <c r="I62" s="3"/>
      <c r="J62" s="3"/>
      <c r="K62" s="3"/>
      <c r="L62" s="3"/>
      <c r="M62" s="3"/>
      <c r="N62" s="3"/>
      <c r="O62" s="3"/>
      <c r="P62" s="3"/>
      <c r="Q62" s="8"/>
      <c r="R62" s="1"/>
      <c r="S62" s="2"/>
    </row>
    <row r="63" spans="1:19">
      <c r="A63" s="2"/>
      <c r="B63" s="1"/>
      <c r="C63" s="7"/>
      <c r="D63" s="3"/>
      <c r="E63" s="3"/>
      <c r="F63" s="3"/>
      <c r="G63" s="3"/>
      <c r="H63" s="3"/>
      <c r="I63" s="3"/>
      <c r="J63" s="3"/>
      <c r="K63" s="3"/>
      <c r="L63" s="3"/>
      <c r="M63" s="3"/>
      <c r="N63" s="3"/>
      <c r="O63" s="3"/>
      <c r="P63" s="3"/>
      <c r="Q63" s="8"/>
      <c r="R63" s="1"/>
      <c r="S63" s="2"/>
    </row>
    <row r="64" spans="1:19">
      <c r="A64" s="2"/>
      <c r="B64" s="1"/>
      <c r="C64" s="7"/>
      <c r="D64" s="3"/>
      <c r="E64" s="3"/>
      <c r="F64" s="3"/>
      <c r="G64" s="3"/>
      <c r="H64" s="3"/>
      <c r="I64" s="3"/>
      <c r="J64" s="3"/>
      <c r="K64" s="3"/>
      <c r="L64" s="3"/>
      <c r="M64" s="3"/>
      <c r="N64" s="3"/>
      <c r="O64" s="3"/>
      <c r="P64" s="3"/>
      <c r="Q64" s="8"/>
      <c r="R64" s="1"/>
      <c r="S64" s="2"/>
    </row>
    <row r="65" spans="1:19">
      <c r="A65" s="2"/>
      <c r="B65" s="1"/>
      <c r="C65" s="7"/>
      <c r="D65" s="3"/>
      <c r="E65" s="3"/>
      <c r="F65" s="3"/>
      <c r="G65" s="3"/>
      <c r="H65" s="3"/>
      <c r="I65" s="3"/>
      <c r="J65" s="3"/>
      <c r="K65" s="3"/>
      <c r="L65" s="3"/>
      <c r="M65" s="3"/>
      <c r="N65" s="3"/>
      <c r="O65" s="3"/>
      <c r="P65" s="3"/>
      <c r="Q65" s="8"/>
      <c r="R65" s="1"/>
      <c r="S65" s="2"/>
    </row>
    <row r="66" spans="1:19">
      <c r="A66" s="2"/>
      <c r="B66" s="1"/>
      <c r="C66" s="7"/>
      <c r="D66" s="3"/>
      <c r="E66" s="3"/>
      <c r="F66" s="3"/>
      <c r="G66" s="3"/>
      <c r="H66" s="3"/>
      <c r="I66" s="3"/>
      <c r="J66" s="3"/>
      <c r="K66" s="3"/>
      <c r="L66" s="3"/>
      <c r="M66" s="3"/>
      <c r="N66" s="3"/>
      <c r="O66" s="3"/>
      <c r="P66" s="3"/>
      <c r="Q66" s="8"/>
      <c r="R66" s="1"/>
      <c r="S66" s="2"/>
    </row>
    <row r="67" spans="1:19">
      <c r="A67" s="2"/>
      <c r="B67" s="1"/>
      <c r="C67" s="7"/>
      <c r="D67" s="3"/>
      <c r="E67" s="3"/>
      <c r="F67" s="3"/>
      <c r="G67" s="3"/>
      <c r="H67" s="3"/>
      <c r="I67" s="3"/>
      <c r="J67" s="3"/>
      <c r="K67" s="3"/>
      <c r="L67" s="3"/>
      <c r="M67" s="3"/>
      <c r="N67" s="3"/>
      <c r="O67" s="3"/>
      <c r="P67" s="3"/>
      <c r="Q67" s="8"/>
      <c r="R67" s="1"/>
      <c r="S67" s="2"/>
    </row>
    <row r="68" spans="1:19">
      <c r="A68" s="2"/>
      <c r="B68" s="1"/>
      <c r="C68" s="7"/>
      <c r="D68" s="3"/>
      <c r="E68" s="3"/>
      <c r="F68" s="3"/>
      <c r="G68" s="3"/>
      <c r="H68" s="3"/>
      <c r="I68" s="3"/>
      <c r="J68" s="3"/>
      <c r="K68" s="3"/>
      <c r="L68" s="3"/>
      <c r="M68" s="3"/>
      <c r="N68" s="3"/>
      <c r="O68" s="3"/>
      <c r="P68" s="3"/>
      <c r="Q68" s="8"/>
      <c r="R68" s="1"/>
      <c r="S68" s="2"/>
    </row>
    <row r="69" spans="1:19">
      <c r="A69" s="2"/>
      <c r="B69" s="1"/>
      <c r="C69" s="7"/>
      <c r="D69" s="3"/>
      <c r="E69" s="3"/>
      <c r="F69" s="3"/>
      <c r="G69" s="3"/>
      <c r="H69" s="3"/>
      <c r="I69" s="3"/>
      <c r="J69" s="3"/>
      <c r="K69" s="3"/>
      <c r="L69" s="3"/>
      <c r="M69" s="3"/>
      <c r="N69" s="3"/>
      <c r="O69" s="3"/>
      <c r="P69" s="3"/>
      <c r="Q69" s="8"/>
      <c r="R69" s="1"/>
      <c r="S69" s="2"/>
    </row>
    <row r="70" spans="1:19">
      <c r="A70" s="2"/>
      <c r="B70" s="1"/>
      <c r="C70" s="7"/>
      <c r="D70" s="3"/>
      <c r="E70" s="3"/>
      <c r="F70" s="3"/>
      <c r="G70" s="3"/>
      <c r="H70" s="3"/>
      <c r="I70" s="3"/>
      <c r="J70" s="3"/>
      <c r="K70" s="3"/>
      <c r="L70" s="3"/>
      <c r="M70" s="3"/>
      <c r="N70" s="3"/>
      <c r="O70" s="3"/>
      <c r="P70" s="3"/>
      <c r="Q70" s="8"/>
      <c r="R70" s="1"/>
      <c r="S70" s="2"/>
    </row>
    <row r="71" spans="1:19">
      <c r="A71" s="2"/>
      <c r="B71" s="1"/>
      <c r="C71" s="7"/>
      <c r="D71" s="3"/>
      <c r="E71" s="3"/>
      <c r="F71" s="3"/>
      <c r="G71" s="3"/>
      <c r="H71" s="3"/>
      <c r="I71" s="3"/>
      <c r="J71" s="3"/>
      <c r="K71" s="3"/>
      <c r="L71" s="3"/>
      <c r="M71" s="3"/>
      <c r="N71" s="3"/>
      <c r="O71" s="3"/>
      <c r="P71" s="3"/>
      <c r="Q71" s="8"/>
      <c r="R71" s="1"/>
      <c r="S71" s="2"/>
    </row>
    <row r="72" spans="1:19">
      <c r="A72" s="2"/>
      <c r="B72" s="1"/>
      <c r="C72" s="7"/>
      <c r="D72" s="3"/>
      <c r="E72" s="3"/>
      <c r="F72" s="3"/>
      <c r="G72" s="3"/>
      <c r="H72" s="3"/>
      <c r="I72" s="3"/>
      <c r="J72" s="3"/>
      <c r="K72" s="3"/>
      <c r="L72" s="3"/>
      <c r="M72" s="3"/>
      <c r="N72" s="3"/>
      <c r="O72" s="3"/>
      <c r="P72" s="3"/>
      <c r="Q72" s="8"/>
      <c r="R72" s="1"/>
      <c r="S72" s="2"/>
    </row>
    <row r="73" spans="1:19">
      <c r="A73" s="2"/>
      <c r="B73" s="1"/>
      <c r="C73" s="15"/>
      <c r="D73" s="16"/>
      <c r="E73" s="16"/>
      <c r="F73" s="16"/>
      <c r="G73" s="16"/>
      <c r="H73" s="16"/>
      <c r="I73" s="16"/>
      <c r="J73" s="16"/>
      <c r="K73" s="16"/>
      <c r="L73" s="16"/>
      <c r="M73" s="16"/>
      <c r="N73" s="16"/>
      <c r="O73" s="16"/>
      <c r="P73" s="16"/>
      <c r="Q73" s="17"/>
      <c r="R73" s="1"/>
      <c r="S73" s="2"/>
    </row>
    <row r="74" spans="1:19">
      <c r="A74" s="2"/>
      <c r="B74" s="1"/>
      <c r="C74" s="7"/>
      <c r="D74" s="3"/>
      <c r="E74" s="3"/>
      <c r="F74" s="3"/>
      <c r="G74" s="3"/>
      <c r="H74" s="3"/>
      <c r="I74" s="3"/>
      <c r="J74" s="3"/>
      <c r="K74" s="3"/>
      <c r="L74" s="3"/>
      <c r="M74" s="3"/>
      <c r="N74" s="3"/>
      <c r="O74" s="3"/>
      <c r="P74" s="3"/>
      <c r="Q74" s="8"/>
      <c r="R74" s="1"/>
      <c r="S74" s="2"/>
    </row>
    <row r="75" spans="1:19">
      <c r="A75" s="2"/>
      <c r="B75" s="1"/>
      <c r="C75" s="7"/>
      <c r="D75" s="18" t="s">
        <v>12</v>
      </c>
      <c r="E75" s="3"/>
      <c r="F75" s="3"/>
      <c r="G75" s="3"/>
      <c r="H75" s="3"/>
      <c r="I75" s="3"/>
      <c r="J75" s="3"/>
      <c r="K75" s="3"/>
      <c r="L75" s="3"/>
      <c r="M75" s="3"/>
      <c r="N75" s="3"/>
      <c r="O75" s="3"/>
      <c r="P75" s="3"/>
      <c r="Q75" s="8"/>
      <c r="R75" s="1"/>
      <c r="S75" s="2"/>
    </row>
    <row r="76" spans="1:19">
      <c r="A76" s="2"/>
      <c r="B76" s="1"/>
      <c r="C76" s="7"/>
      <c r="D76" s="18" t="s">
        <v>13</v>
      </c>
      <c r="E76" s="3"/>
      <c r="F76" s="3"/>
      <c r="G76" s="3"/>
      <c r="H76" s="3"/>
      <c r="I76" s="3"/>
      <c r="J76" s="3"/>
      <c r="K76" s="3"/>
      <c r="L76" s="3"/>
      <c r="M76" s="3"/>
      <c r="N76" s="3"/>
      <c r="O76" s="3"/>
      <c r="P76" s="3"/>
      <c r="Q76" s="8"/>
      <c r="R76" s="1"/>
      <c r="S76" s="2"/>
    </row>
    <row r="77" spans="1:19">
      <c r="A77" s="2"/>
      <c r="B77" s="1"/>
      <c r="C77" s="7"/>
      <c r="D77" s="18" t="s">
        <v>14</v>
      </c>
      <c r="E77" s="3"/>
      <c r="F77" s="3"/>
      <c r="G77" s="3"/>
      <c r="H77" s="3"/>
      <c r="I77" s="3"/>
      <c r="J77" s="3"/>
      <c r="K77" s="3"/>
      <c r="L77" s="3"/>
      <c r="M77" s="3"/>
      <c r="N77" s="3"/>
      <c r="O77" s="3"/>
      <c r="P77" s="3"/>
      <c r="Q77" s="8"/>
      <c r="R77" s="1"/>
      <c r="S77" s="2"/>
    </row>
    <row r="78" spans="1:19">
      <c r="A78" s="2"/>
      <c r="B78" s="1"/>
      <c r="C78" s="7"/>
      <c r="D78" s="18"/>
      <c r="E78" s="3"/>
      <c r="F78" s="3"/>
      <c r="G78" s="3"/>
      <c r="H78" s="3"/>
      <c r="I78" s="3"/>
      <c r="J78" s="3"/>
      <c r="K78" s="3"/>
      <c r="L78" s="3"/>
      <c r="M78" s="3"/>
      <c r="N78" s="3"/>
      <c r="O78" s="3"/>
      <c r="P78" s="3"/>
      <c r="Q78" s="8"/>
      <c r="R78" s="1"/>
      <c r="S78" s="2"/>
    </row>
    <row r="79" spans="1:19">
      <c r="A79" s="2"/>
      <c r="B79" s="1"/>
      <c r="C79" s="7"/>
      <c r="D79" s="3" t="s">
        <v>15</v>
      </c>
      <c r="E79" s="3"/>
      <c r="F79" s="3"/>
      <c r="G79" s="3"/>
      <c r="H79" s="3"/>
      <c r="I79" s="3"/>
      <c r="J79" s="3"/>
      <c r="K79" s="3"/>
      <c r="L79" s="3"/>
      <c r="M79" s="3"/>
      <c r="N79" s="3"/>
      <c r="O79" s="3"/>
      <c r="P79" s="3"/>
      <c r="Q79" s="8"/>
      <c r="R79" s="1"/>
      <c r="S79" s="2"/>
    </row>
    <row r="80" spans="1:19">
      <c r="A80" s="2"/>
      <c r="B80" s="1"/>
      <c r="C80" s="7"/>
      <c r="D80" s="18" t="s">
        <v>16</v>
      </c>
      <c r="E80" s="3"/>
      <c r="F80" s="3"/>
      <c r="G80" s="3"/>
      <c r="H80" s="3"/>
      <c r="I80" s="3"/>
      <c r="J80" s="3"/>
      <c r="K80" s="3"/>
      <c r="L80" s="3"/>
      <c r="M80" s="3"/>
      <c r="N80" s="3"/>
      <c r="O80" s="3"/>
      <c r="P80" s="3"/>
      <c r="Q80" s="8"/>
      <c r="R80" s="1"/>
      <c r="S80" s="2"/>
    </row>
    <row r="81" spans="1:19">
      <c r="A81" s="2"/>
      <c r="B81" s="1"/>
      <c r="C81" s="7"/>
      <c r="D81" s="18" t="s">
        <v>17</v>
      </c>
      <c r="E81" s="3"/>
      <c r="F81" s="3"/>
      <c r="G81" s="3"/>
      <c r="H81" s="3"/>
      <c r="I81" s="3"/>
      <c r="J81" s="3"/>
      <c r="K81" s="3"/>
      <c r="L81" s="3"/>
      <c r="M81" s="3"/>
      <c r="N81" s="3"/>
      <c r="O81" s="3"/>
      <c r="P81" s="3"/>
      <c r="Q81" s="8"/>
      <c r="R81" s="1"/>
      <c r="S81" s="2"/>
    </row>
    <row r="82" spans="1:19">
      <c r="A82" s="2"/>
      <c r="B82" s="1"/>
      <c r="C82" s="7"/>
      <c r="D82" s="18" t="s">
        <v>18</v>
      </c>
      <c r="E82" s="3"/>
      <c r="F82" s="3"/>
      <c r="G82" s="3"/>
      <c r="H82" s="3"/>
      <c r="I82" s="3"/>
      <c r="J82" s="3"/>
      <c r="K82" s="3"/>
      <c r="L82" s="3"/>
      <c r="M82" s="3"/>
      <c r="N82" s="3"/>
      <c r="O82" s="3"/>
      <c r="P82" s="3"/>
      <c r="Q82" s="8"/>
      <c r="R82" s="1"/>
      <c r="S82" s="2"/>
    </row>
    <row r="83" spans="1:19">
      <c r="A83" s="2"/>
      <c r="B83" s="1"/>
      <c r="C83" s="7"/>
      <c r="D83" s="18"/>
      <c r="E83" s="3"/>
      <c r="F83" s="3"/>
      <c r="G83" s="3"/>
      <c r="H83" s="3"/>
      <c r="I83" s="3"/>
      <c r="J83" s="3"/>
      <c r="K83" s="3"/>
      <c r="L83" s="3"/>
      <c r="M83" s="3"/>
      <c r="N83" s="3"/>
      <c r="O83" s="3"/>
      <c r="P83" s="3"/>
      <c r="Q83" s="8"/>
      <c r="R83" s="1"/>
      <c r="S83" s="2"/>
    </row>
    <row r="84" spans="1:19" ht="13" thickBot="1">
      <c r="A84" s="2"/>
      <c r="B84" s="1"/>
      <c r="C84" s="9"/>
      <c r="D84" s="10"/>
      <c r="E84" s="10"/>
      <c r="F84" s="10"/>
      <c r="G84" s="10"/>
      <c r="H84" s="10"/>
      <c r="I84" s="10"/>
      <c r="J84" s="10"/>
      <c r="K84" s="10"/>
      <c r="L84" s="10"/>
      <c r="M84" s="10"/>
      <c r="N84" s="10"/>
      <c r="O84" s="10"/>
      <c r="P84" s="10"/>
      <c r="Q84" s="11"/>
      <c r="R84" s="1"/>
      <c r="S84" s="2"/>
    </row>
    <row r="85" spans="1:19" ht="24" customHeight="1" thickTop="1">
      <c r="A85" s="2"/>
      <c r="B85" s="1"/>
      <c r="C85" s="1"/>
      <c r="D85" s="1"/>
      <c r="E85" s="1"/>
      <c r="F85" s="1"/>
      <c r="G85" s="1"/>
      <c r="H85" s="1"/>
      <c r="I85" s="1"/>
      <c r="J85" s="1"/>
      <c r="K85" s="1"/>
      <c r="L85" s="1"/>
      <c r="M85" s="1"/>
      <c r="N85" s="1"/>
      <c r="O85" s="1"/>
      <c r="P85" s="1"/>
      <c r="Q85" s="1"/>
      <c r="R85" s="1"/>
      <c r="S85" s="2"/>
    </row>
    <row r="86" spans="1:19" ht="24" customHeight="1">
      <c r="A86" s="2"/>
      <c r="B86" s="2"/>
      <c r="C86" s="2"/>
      <c r="D86" s="2"/>
      <c r="E86" s="2"/>
      <c r="F86" s="2"/>
      <c r="G86" s="2"/>
      <c r="H86" s="2"/>
      <c r="I86" s="2"/>
      <c r="J86" s="2"/>
      <c r="K86" s="2"/>
      <c r="L86" s="2"/>
      <c r="M86" s="2"/>
      <c r="N86" s="2"/>
      <c r="O86" s="2"/>
      <c r="P86" s="2"/>
      <c r="Q86" s="2"/>
      <c r="R86" s="2"/>
      <c r="S86" s="2"/>
    </row>
  </sheetData>
  <sheetCalcPr fullCalcOnLoad="1"/>
  <mergeCells count="66">
    <mergeCell ref="N30:O30"/>
    <mergeCell ref="N31:O31"/>
    <mergeCell ref="N32:O32"/>
    <mergeCell ref="N26:O26"/>
    <mergeCell ref="N27:O27"/>
    <mergeCell ref="N28:O28"/>
    <mergeCell ref="N29:O29"/>
    <mergeCell ref="N22:O22"/>
    <mergeCell ref="N23:O23"/>
    <mergeCell ref="N24:O24"/>
    <mergeCell ref="N25:O25"/>
    <mergeCell ref="D22:E22"/>
    <mergeCell ref="D23:E23"/>
    <mergeCell ref="L22:M22"/>
    <mergeCell ref="L23:M23"/>
    <mergeCell ref="F22:G22"/>
    <mergeCell ref="F23:G23"/>
    <mergeCell ref="H22:I22"/>
    <mergeCell ref="J22:K22"/>
    <mergeCell ref="H23:I23"/>
    <mergeCell ref="J23:K23"/>
    <mergeCell ref="L24:M24"/>
    <mergeCell ref="D24:E24"/>
    <mergeCell ref="H24:I24"/>
    <mergeCell ref="J24:K24"/>
    <mergeCell ref="F24:G24"/>
    <mergeCell ref="F25:G25"/>
    <mergeCell ref="J25:K25"/>
    <mergeCell ref="L27:M27"/>
    <mergeCell ref="D25:E25"/>
    <mergeCell ref="D26:E26"/>
    <mergeCell ref="F26:G26"/>
    <mergeCell ref="H25:I25"/>
    <mergeCell ref="D27:E27"/>
    <mergeCell ref="F27:G27"/>
    <mergeCell ref="J26:K26"/>
    <mergeCell ref="H27:I27"/>
    <mergeCell ref="J27:K27"/>
    <mergeCell ref="L26:M26"/>
    <mergeCell ref="H26:I26"/>
    <mergeCell ref="L25:M25"/>
    <mergeCell ref="L28:M28"/>
    <mergeCell ref="L29:M29"/>
    <mergeCell ref="D28:E28"/>
    <mergeCell ref="F28:G28"/>
    <mergeCell ref="H28:I28"/>
    <mergeCell ref="J28:K28"/>
    <mergeCell ref="D29:E29"/>
    <mergeCell ref="F29:G29"/>
    <mergeCell ref="H29:I29"/>
    <mergeCell ref="J29:K29"/>
    <mergeCell ref="L30:M30"/>
    <mergeCell ref="D31:E31"/>
    <mergeCell ref="F31:G31"/>
    <mergeCell ref="H31:I31"/>
    <mergeCell ref="J31:K31"/>
    <mergeCell ref="L31:M31"/>
    <mergeCell ref="D30:E30"/>
    <mergeCell ref="F30:G30"/>
    <mergeCell ref="H30:I30"/>
    <mergeCell ref="J30:K30"/>
    <mergeCell ref="L32:M32"/>
    <mergeCell ref="D32:E32"/>
    <mergeCell ref="F32:G32"/>
    <mergeCell ref="H32:I32"/>
    <mergeCell ref="J32:K32"/>
  </mergeCells>
  <phoneticPr fontId="6" type="noConversion"/>
  <pageMargins left="0.75" right="0.75" top="1" bottom="1" header="0.5" footer="0.5"/>
  <headerFooter alignWithMargins="0"/>
  <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S119"/>
  <sheetViews>
    <sheetView workbookViewId="0">
      <selection activeCell="C8" sqref="C8"/>
    </sheetView>
  </sheetViews>
  <sheetFormatPr baseColWidth="10" defaultColWidth="8.83203125" defaultRowHeight="12"/>
  <cols>
    <col min="1" max="1" width="4.6640625" customWidth="1"/>
    <col min="2" max="2" width="5.6640625" customWidth="1"/>
    <col min="18" max="18" width="5.6640625" customWidth="1"/>
    <col min="19" max="19" width="4.6640625" customWidth="1"/>
  </cols>
  <sheetData>
    <row r="1" spans="1:19" ht="24" customHeight="1">
      <c r="A1" s="2"/>
      <c r="B1" s="2"/>
      <c r="C1" s="2"/>
      <c r="D1" s="2"/>
      <c r="E1" s="2"/>
      <c r="F1" s="2"/>
      <c r="G1" s="2"/>
      <c r="H1" s="2"/>
      <c r="I1" s="2"/>
      <c r="J1" s="2"/>
      <c r="K1" s="2"/>
      <c r="L1" s="2"/>
      <c r="M1" s="2"/>
      <c r="N1" s="2"/>
      <c r="O1" s="2"/>
      <c r="P1" s="2"/>
      <c r="Q1" s="2"/>
      <c r="R1" s="2"/>
      <c r="S1" s="2"/>
    </row>
    <row r="2" spans="1:19" ht="24" customHeight="1" thickBot="1">
      <c r="A2" s="2"/>
      <c r="B2" s="1"/>
      <c r="C2" s="1"/>
      <c r="D2" s="1"/>
      <c r="E2" s="1"/>
      <c r="F2" s="1"/>
      <c r="G2" s="1"/>
      <c r="H2" s="1"/>
      <c r="I2" s="1"/>
      <c r="J2" s="1"/>
      <c r="K2" s="1"/>
      <c r="L2" s="1"/>
      <c r="M2" s="1"/>
      <c r="N2" s="1"/>
      <c r="O2" s="1"/>
      <c r="P2" s="1"/>
      <c r="Q2" s="1"/>
      <c r="R2" s="1"/>
      <c r="S2" s="2"/>
    </row>
    <row r="3" spans="1:19" ht="13" thickTop="1">
      <c r="A3" s="2"/>
      <c r="B3" s="1"/>
      <c r="C3" s="4"/>
      <c r="D3" s="5"/>
      <c r="E3" s="5"/>
      <c r="F3" s="5"/>
      <c r="G3" s="5"/>
      <c r="H3" s="5"/>
      <c r="I3" s="5"/>
      <c r="J3" s="5"/>
      <c r="K3" s="5"/>
      <c r="L3" s="5"/>
      <c r="M3" s="5"/>
      <c r="N3" s="5"/>
      <c r="O3" s="5"/>
      <c r="P3" s="5"/>
      <c r="Q3" s="6"/>
      <c r="R3" s="1"/>
      <c r="S3" s="2"/>
    </row>
    <row r="4" spans="1:19" ht="21">
      <c r="A4" s="2"/>
      <c r="B4" s="1"/>
      <c r="C4" s="7"/>
      <c r="D4" s="3"/>
      <c r="E4" s="3"/>
      <c r="F4" s="3"/>
      <c r="G4" s="3"/>
      <c r="H4" s="3"/>
      <c r="I4" s="3"/>
      <c r="J4" s="3"/>
      <c r="K4" s="3"/>
      <c r="L4" s="1"/>
      <c r="M4" s="14"/>
      <c r="N4" s="12"/>
      <c r="O4" s="3"/>
      <c r="P4" s="24" t="s">
        <v>202</v>
      </c>
      <c r="Q4" s="8"/>
      <c r="R4" s="1"/>
      <c r="S4" s="2"/>
    </row>
    <row r="5" spans="1:19" ht="21">
      <c r="A5" s="2"/>
      <c r="B5" s="1"/>
      <c r="C5" s="7"/>
      <c r="D5" s="3"/>
      <c r="E5" s="3"/>
      <c r="F5" s="3"/>
      <c r="G5" s="3"/>
      <c r="H5" s="3"/>
      <c r="I5" s="3"/>
      <c r="J5" s="3"/>
      <c r="K5" s="3"/>
      <c r="M5" s="13"/>
      <c r="N5" s="12"/>
      <c r="O5" s="3"/>
      <c r="P5" s="24" t="s">
        <v>203</v>
      </c>
      <c r="Q5" s="8"/>
      <c r="R5" s="1"/>
      <c r="S5" s="2"/>
    </row>
    <row r="6" spans="1:19">
      <c r="A6" s="2"/>
      <c r="B6" s="1"/>
      <c r="C6" s="7"/>
      <c r="D6" s="3"/>
      <c r="E6" s="3"/>
      <c r="F6" s="3"/>
      <c r="G6" s="3"/>
      <c r="H6" s="3"/>
      <c r="I6" s="3"/>
      <c r="J6" s="3"/>
      <c r="K6" s="3"/>
      <c r="L6" s="3"/>
      <c r="M6" s="3"/>
      <c r="N6" s="3"/>
      <c r="O6" s="3"/>
      <c r="P6" s="3"/>
      <c r="Q6" s="8"/>
      <c r="R6" s="1"/>
      <c r="S6" s="2"/>
    </row>
    <row r="7" spans="1:19">
      <c r="A7" s="2"/>
      <c r="B7" s="1"/>
      <c r="C7" s="15"/>
      <c r="D7" s="16"/>
      <c r="E7" s="16"/>
      <c r="F7" s="16"/>
      <c r="G7" s="16"/>
      <c r="H7" s="16"/>
      <c r="I7" s="16"/>
      <c r="J7" s="16"/>
      <c r="K7" s="16"/>
      <c r="L7" s="16"/>
      <c r="M7" s="16"/>
      <c r="N7" s="16"/>
      <c r="O7" s="16"/>
      <c r="P7" s="16"/>
      <c r="Q7" s="17"/>
      <c r="R7" s="1"/>
      <c r="S7" s="2"/>
    </row>
    <row r="8" spans="1:19">
      <c r="A8" s="2"/>
      <c r="B8" s="1"/>
      <c r="C8" s="7"/>
      <c r="D8" s="3"/>
      <c r="E8" s="3"/>
      <c r="F8" s="3"/>
      <c r="G8" s="3"/>
      <c r="H8" s="3"/>
      <c r="I8" s="3"/>
      <c r="J8" s="3"/>
      <c r="K8" s="3"/>
      <c r="L8" s="3"/>
      <c r="M8" s="3"/>
      <c r="N8" s="3"/>
      <c r="O8" s="3"/>
      <c r="P8" s="3"/>
      <c r="Q8" s="8"/>
      <c r="R8" s="1"/>
      <c r="S8" s="2"/>
    </row>
    <row r="9" spans="1:19">
      <c r="A9" s="2"/>
      <c r="B9" s="1"/>
      <c r="C9" s="7"/>
      <c r="D9" s="3"/>
      <c r="E9" s="3"/>
      <c r="F9" s="3"/>
      <c r="G9" s="3"/>
      <c r="H9" s="3"/>
      <c r="I9" s="3"/>
      <c r="J9" s="3"/>
      <c r="K9" s="3"/>
      <c r="L9" s="3"/>
      <c r="M9" s="3"/>
      <c r="N9" s="3"/>
      <c r="O9" s="3"/>
      <c r="P9" s="3"/>
      <c r="Q9" s="8"/>
      <c r="R9" s="1"/>
      <c r="S9" s="2"/>
    </row>
    <row r="10" spans="1:19" ht="15">
      <c r="A10" s="2"/>
      <c r="B10" s="1"/>
      <c r="C10" s="7"/>
      <c r="D10" s="20" t="s">
        <v>204</v>
      </c>
      <c r="E10" s="3"/>
      <c r="F10" s="3"/>
      <c r="G10" s="3"/>
      <c r="H10" s="3"/>
      <c r="I10" s="3"/>
      <c r="J10" s="3"/>
      <c r="K10" s="3"/>
      <c r="L10" s="3"/>
      <c r="M10" s="3"/>
      <c r="N10" s="3"/>
      <c r="O10" s="3"/>
      <c r="P10" s="3"/>
      <c r="Q10" s="8"/>
      <c r="R10" s="1"/>
      <c r="S10" s="2"/>
    </row>
    <row r="11" spans="1:19" ht="15">
      <c r="A11" s="2"/>
      <c r="B11" s="1"/>
      <c r="C11" s="7"/>
      <c r="D11" s="20"/>
      <c r="E11" s="3" t="s">
        <v>163</v>
      </c>
      <c r="F11" s="3"/>
      <c r="G11" s="3"/>
      <c r="H11" s="3"/>
      <c r="I11" s="3"/>
      <c r="J11" s="3"/>
      <c r="K11" s="3"/>
      <c r="L11" s="3"/>
      <c r="M11" s="3"/>
      <c r="N11" s="3"/>
      <c r="O11" s="3"/>
      <c r="P11" s="3"/>
      <c r="Q11" s="8"/>
      <c r="R11" s="1"/>
      <c r="S11" s="2"/>
    </row>
    <row r="12" spans="1:19" ht="15">
      <c r="A12" s="2"/>
      <c r="B12" s="1"/>
      <c r="C12" s="7"/>
      <c r="D12" s="20"/>
      <c r="E12" s="3"/>
      <c r="F12" s="3"/>
      <c r="G12" s="3"/>
      <c r="H12" s="3"/>
      <c r="I12" s="3"/>
      <c r="J12" s="3"/>
      <c r="K12" s="3"/>
      <c r="L12" s="3"/>
      <c r="M12" s="3"/>
      <c r="N12" s="3"/>
      <c r="O12" s="3"/>
      <c r="P12" s="3"/>
      <c r="Q12" s="8"/>
      <c r="R12" s="1"/>
      <c r="S12" s="2"/>
    </row>
    <row r="13" spans="1:19">
      <c r="A13" s="2"/>
      <c r="B13" s="1"/>
      <c r="C13" s="7"/>
      <c r="D13" s="3"/>
      <c r="E13" s="3" t="s">
        <v>205</v>
      </c>
      <c r="F13" s="3"/>
      <c r="G13" s="3"/>
      <c r="H13" s="3"/>
      <c r="I13" s="3"/>
      <c r="J13" s="3"/>
      <c r="K13" s="3"/>
      <c r="L13" s="3"/>
      <c r="M13" s="3"/>
      <c r="N13" s="3"/>
      <c r="O13" s="3"/>
      <c r="P13" s="3"/>
      <c r="Q13" s="8"/>
      <c r="R13" s="1"/>
      <c r="S13" s="2"/>
    </row>
    <row r="14" spans="1:19">
      <c r="A14" s="2"/>
      <c r="B14" s="1"/>
      <c r="C14" s="7"/>
      <c r="D14" s="3"/>
      <c r="E14" s="3" t="s">
        <v>19</v>
      </c>
      <c r="F14" s="3"/>
      <c r="G14" s="3"/>
      <c r="H14" s="3"/>
      <c r="I14" s="3"/>
      <c r="J14" s="3"/>
      <c r="K14" s="3"/>
      <c r="L14" s="3"/>
      <c r="M14" s="3"/>
      <c r="N14" s="3"/>
      <c r="O14" s="3"/>
      <c r="P14" s="3"/>
      <c r="Q14" s="8"/>
      <c r="R14" s="1"/>
      <c r="S14" s="2"/>
    </row>
    <row r="15" spans="1:19">
      <c r="A15" s="2"/>
      <c r="B15" s="1"/>
      <c r="C15" s="7"/>
      <c r="D15" s="3"/>
      <c r="E15" s="3"/>
      <c r="F15" s="3"/>
      <c r="G15" s="3"/>
      <c r="H15" s="3"/>
      <c r="I15" s="3"/>
      <c r="J15" s="3"/>
      <c r="K15" s="3"/>
      <c r="L15" s="3"/>
      <c r="M15" s="3"/>
      <c r="N15" s="3"/>
      <c r="O15" s="3"/>
      <c r="P15" s="3"/>
      <c r="Q15" s="8"/>
      <c r="R15" s="1"/>
      <c r="S15" s="2"/>
    </row>
    <row r="16" spans="1:19">
      <c r="A16" s="2"/>
      <c r="B16" s="1"/>
      <c r="C16" s="7"/>
      <c r="D16" s="3"/>
      <c r="E16" s="3"/>
      <c r="F16" s="3" t="s">
        <v>20</v>
      </c>
      <c r="G16" s="3"/>
      <c r="H16" s="3"/>
      <c r="I16" s="3"/>
      <c r="J16" s="3"/>
      <c r="K16" s="3"/>
      <c r="L16" s="3"/>
      <c r="M16" s="3"/>
      <c r="N16" s="3"/>
      <c r="O16" s="3"/>
      <c r="P16" s="3"/>
      <c r="Q16" s="8"/>
      <c r="R16" s="1"/>
      <c r="S16" s="2"/>
    </row>
    <row r="17" spans="1:19">
      <c r="A17" s="2"/>
      <c r="B17" s="1"/>
      <c r="C17" s="7"/>
      <c r="D17" s="3"/>
      <c r="E17" s="3"/>
      <c r="F17" s="3" t="s">
        <v>206</v>
      </c>
      <c r="G17" s="3"/>
      <c r="H17" s="3"/>
      <c r="I17" s="3"/>
      <c r="J17" s="3"/>
      <c r="K17" s="3"/>
      <c r="L17" s="3"/>
      <c r="M17" s="3"/>
      <c r="N17" s="3"/>
      <c r="O17" s="3"/>
      <c r="P17" s="3"/>
      <c r="Q17" s="8"/>
      <c r="R17" s="1"/>
      <c r="S17" s="2"/>
    </row>
    <row r="18" spans="1:19">
      <c r="A18" s="2"/>
      <c r="B18" s="1"/>
      <c r="C18" s="7"/>
      <c r="D18" s="3"/>
      <c r="E18" s="3"/>
      <c r="F18" s="3" t="s">
        <v>207</v>
      </c>
      <c r="G18" s="3"/>
      <c r="H18" s="3"/>
      <c r="I18" s="3"/>
      <c r="J18" s="3"/>
      <c r="K18" s="3"/>
      <c r="L18" s="3"/>
      <c r="M18" s="3"/>
      <c r="N18" s="3"/>
      <c r="O18" s="3"/>
      <c r="P18" s="3"/>
      <c r="Q18" s="8"/>
      <c r="R18" s="1"/>
      <c r="S18" s="2"/>
    </row>
    <row r="19" spans="1:19">
      <c r="A19" s="2"/>
      <c r="B19" s="1"/>
      <c r="C19" s="7"/>
      <c r="D19" s="3"/>
      <c r="E19" s="3"/>
      <c r="F19" s="3" t="s">
        <v>57</v>
      </c>
      <c r="G19" s="3"/>
      <c r="H19" s="3"/>
      <c r="I19" s="3"/>
      <c r="J19" s="3"/>
      <c r="K19" s="3"/>
      <c r="L19" s="3"/>
      <c r="M19" s="3"/>
      <c r="N19" s="3"/>
      <c r="O19" s="3"/>
      <c r="P19" s="3"/>
      <c r="Q19" s="8"/>
      <c r="R19" s="1"/>
      <c r="S19" s="2"/>
    </row>
    <row r="20" spans="1:19">
      <c r="A20" s="2"/>
      <c r="B20" s="1"/>
      <c r="C20" s="7"/>
      <c r="D20" s="3"/>
      <c r="E20" s="3"/>
      <c r="F20" s="3" t="s">
        <v>208</v>
      </c>
      <c r="G20" s="3"/>
      <c r="H20" s="3"/>
      <c r="I20" s="3"/>
      <c r="J20" s="3"/>
      <c r="K20" s="3"/>
      <c r="L20" s="3"/>
      <c r="M20" s="3"/>
      <c r="N20" s="3"/>
      <c r="O20" s="3"/>
      <c r="P20" s="3"/>
      <c r="Q20" s="8"/>
      <c r="R20" s="1"/>
      <c r="S20" s="2"/>
    </row>
    <row r="21" spans="1:19">
      <c r="A21" s="2"/>
      <c r="B21" s="1"/>
      <c r="C21" s="7"/>
      <c r="D21" s="3"/>
      <c r="E21" s="3"/>
      <c r="F21" s="3"/>
      <c r="G21" s="3"/>
      <c r="H21" s="3"/>
      <c r="I21" s="3"/>
      <c r="J21" s="3"/>
      <c r="K21" s="3"/>
      <c r="L21" s="3"/>
      <c r="M21" s="3"/>
      <c r="N21" s="3"/>
      <c r="O21" s="3"/>
      <c r="P21" s="3"/>
      <c r="Q21" s="8"/>
      <c r="R21" s="1"/>
      <c r="S21" s="2"/>
    </row>
    <row r="22" spans="1:19">
      <c r="A22" s="2"/>
      <c r="B22" s="1"/>
      <c r="C22" s="7"/>
      <c r="D22" s="3"/>
      <c r="E22" s="3"/>
      <c r="F22" s="3"/>
      <c r="G22" s="3"/>
      <c r="H22" s="3"/>
      <c r="I22" s="3"/>
      <c r="J22" s="3"/>
      <c r="K22" s="3"/>
      <c r="L22" s="3"/>
      <c r="M22" s="3"/>
      <c r="N22" s="3"/>
      <c r="O22" s="3"/>
      <c r="P22" s="3"/>
      <c r="Q22" s="8"/>
      <c r="R22" s="1"/>
      <c r="S22" s="2"/>
    </row>
    <row r="23" spans="1:19" ht="15">
      <c r="A23" s="2"/>
      <c r="B23" s="1"/>
      <c r="C23" s="7"/>
      <c r="D23" s="20" t="s">
        <v>171</v>
      </c>
      <c r="E23" s="3"/>
      <c r="F23" s="3"/>
      <c r="G23" s="3"/>
      <c r="H23" s="3"/>
      <c r="I23" s="3"/>
      <c r="J23" s="3"/>
      <c r="K23" s="3"/>
      <c r="L23" s="3"/>
      <c r="M23" s="3"/>
      <c r="N23" s="3"/>
      <c r="O23" s="3"/>
      <c r="P23" s="3"/>
      <c r="Q23" s="8"/>
      <c r="R23" s="1"/>
      <c r="S23" s="2"/>
    </row>
    <row r="24" spans="1:19">
      <c r="A24" s="2"/>
      <c r="B24" s="1"/>
      <c r="C24" s="7"/>
      <c r="D24" s="3"/>
      <c r="E24" s="3" t="s">
        <v>162</v>
      </c>
      <c r="F24" s="3"/>
      <c r="G24" s="3"/>
      <c r="H24" s="3"/>
      <c r="I24" s="3"/>
      <c r="J24" s="3"/>
      <c r="K24" s="3"/>
      <c r="L24" s="3"/>
      <c r="M24" s="3"/>
      <c r="N24" s="3"/>
      <c r="O24" s="3"/>
      <c r="P24" s="3"/>
      <c r="Q24" s="8"/>
      <c r="R24" s="1"/>
      <c r="S24" s="2"/>
    </row>
    <row r="25" spans="1:19">
      <c r="A25" s="2"/>
      <c r="B25" s="1"/>
      <c r="C25" s="7"/>
      <c r="D25" s="3"/>
      <c r="E25" s="3" t="s">
        <v>58</v>
      </c>
      <c r="F25" s="3"/>
      <c r="G25" s="3"/>
      <c r="H25" s="3"/>
      <c r="I25" s="3"/>
      <c r="J25" s="3"/>
      <c r="K25" s="3"/>
      <c r="L25" s="3"/>
      <c r="M25" s="3"/>
      <c r="N25" s="3"/>
      <c r="O25" s="3"/>
      <c r="P25" s="3"/>
      <c r="Q25" s="8"/>
      <c r="R25" s="1"/>
      <c r="S25" s="2"/>
    </row>
    <row r="26" spans="1:19">
      <c r="A26" s="2"/>
      <c r="B26" s="1"/>
      <c r="C26" s="7"/>
      <c r="D26" s="3"/>
      <c r="E26" s="3" t="s">
        <v>59</v>
      </c>
      <c r="F26" s="3"/>
      <c r="G26" s="3"/>
      <c r="H26" s="3"/>
      <c r="I26" s="3"/>
      <c r="J26" s="3"/>
      <c r="K26" s="3"/>
      <c r="L26" s="3"/>
      <c r="M26" s="3"/>
      <c r="N26" s="3"/>
      <c r="O26" s="3"/>
      <c r="P26" s="3"/>
      <c r="Q26" s="8"/>
      <c r="R26" s="1"/>
      <c r="S26" s="2"/>
    </row>
    <row r="27" spans="1:19">
      <c r="A27" s="2"/>
      <c r="B27" s="1"/>
      <c r="C27" s="7"/>
      <c r="D27" s="3"/>
      <c r="E27" s="3" t="s">
        <v>169</v>
      </c>
      <c r="F27" s="3"/>
      <c r="G27" s="3"/>
      <c r="H27" s="3"/>
      <c r="I27" s="3"/>
      <c r="J27" s="3"/>
      <c r="K27" s="3"/>
      <c r="L27" s="3"/>
      <c r="M27" s="3"/>
      <c r="N27" s="3"/>
      <c r="O27" s="3"/>
      <c r="P27" s="3"/>
      <c r="Q27" s="8"/>
      <c r="R27" s="1"/>
      <c r="S27" s="2"/>
    </row>
    <row r="28" spans="1:19">
      <c r="A28" s="2"/>
      <c r="B28" s="1"/>
      <c r="C28" s="7"/>
      <c r="D28" s="3"/>
      <c r="E28" s="3"/>
      <c r="F28" s="3"/>
      <c r="G28" s="3"/>
      <c r="H28" s="3"/>
      <c r="I28" s="3"/>
      <c r="J28" s="3"/>
      <c r="K28" s="3"/>
      <c r="L28" s="3"/>
      <c r="M28" s="3"/>
      <c r="N28" s="3"/>
      <c r="O28" s="3"/>
      <c r="P28" s="3"/>
      <c r="Q28" s="8"/>
      <c r="R28" s="1"/>
      <c r="S28" s="2"/>
    </row>
    <row r="29" spans="1:19">
      <c r="A29" s="2"/>
      <c r="B29" s="1"/>
      <c r="C29" s="7"/>
      <c r="D29" s="3"/>
      <c r="E29" s="3" t="s">
        <v>60</v>
      </c>
      <c r="F29" s="3"/>
      <c r="G29" s="3"/>
      <c r="H29" s="3"/>
      <c r="I29" s="3"/>
      <c r="J29" s="3"/>
      <c r="K29" s="3"/>
      <c r="L29" s="3"/>
      <c r="M29" s="3"/>
      <c r="N29" s="3"/>
      <c r="O29" s="3"/>
      <c r="P29" s="3"/>
      <c r="Q29" s="8"/>
      <c r="R29" s="1"/>
      <c r="S29" s="2"/>
    </row>
    <row r="30" spans="1:19">
      <c r="A30" s="2"/>
      <c r="B30" s="1"/>
      <c r="C30" s="7"/>
      <c r="D30" s="3"/>
      <c r="E30" s="3" t="s">
        <v>62</v>
      </c>
      <c r="F30" s="3"/>
      <c r="G30" s="3"/>
      <c r="H30" s="3"/>
      <c r="I30" s="3"/>
      <c r="J30" s="3"/>
      <c r="K30" s="3"/>
      <c r="L30" s="3"/>
      <c r="M30" s="3"/>
      <c r="N30" s="3"/>
      <c r="O30" s="3"/>
      <c r="P30" s="3"/>
      <c r="Q30" s="8"/>
      <c r="R30" s="1"/>
      <c r="S30" s="2"/>
    </row>
    <row r="31" spans="1:19">
      <c r="A31" s="2"/>
      <c r="B31" s="1"/>
      <c r="C31" s="7"/>
      <c r="D31" s="3"/>
      <c r="E31" s="3" t="s">
        <v>63</v>
      </c>
      <c r="F31" s="3"/>
      <c r="G31" s="3"/>
      <c r="H31" s="3"/>
      <c r="I31" s="3"/>
      <c r="J31" s="3"/>
      <c r="K31" s="3"/>
      <c r="L31" s="3"/>
      <c r="M31" s="3"/>
      <c r="N31" s="3"/>
      <c r="O31" s="3"/>
      <c r="P31" s="3"/>
      <c r="Q31" s="8"/>
      <c r="R31" s="1"/>
      <c r="S31" s="2"/>
    </row>
    <row r="32" spans="1:19">
      <c r="A32" s="2"/>
      <c r="B32" s="1"/>
      <c r="C32" s="7"/>
      <c r="D32" s="3"/>
      <c r="E32" s="3"/>
      <c r="F32" s="3"/>
      <c r="G32" s="3"/>
      <c r="H32" s="3"/>
      <c r="I32" s="3"/>
      <c r="J32" s="3"/>
      <c r="K32" s="3"/>
      <c r="L32" s="3"/>
      <c r="M32" s="3"/>
      <c r="N32" s="3"/>
      <c r="O32" s="3"/>
      <c r="P32" s="3"/>
      <c r="Q32" s="8"/>
      <c r="R32" s="1"/>
      <c r="S32" s="2"/>
    </row>
    <row r="33" spans="1:19">
      <c r="A33" s="2"/>
      <c r="B33" s="1"/>
      <c r="C33" s="7"/>
      <c r="D33" s="3"/>
      <c r="E33" s="3" t="s">
        <v>61</v>
      </c>
      <c r="F33" s="3"/>
      <c r="G33" s="3"/>
      <c r="H33" s="3"/>
      <c r="I33" s="3"/>
      <c r="J33" s="3"/>
      <c r="K33" s="3"/>
      <c r="L33" s="3"/>
      <c r="M33" s="3"/>
      <c r="N33" s="3"/>
      <c r="O33" s="3"/>
      <c r="P33" s="3"/>
      <c r="Q33" s="8"/>
      <c r="R33" s="1"/>
      <c r="S33" s="2"/>
    </row>
    <row r="34" spans="1:19">
      <c r="A34" s="2"/>
      <c r="B34" s="1"/>
      <c r="C34" s="7"/>
      <c r="D34" s="3"/>
      <c r="E34" s="3" t="s">
        <v>164</v>
      </c>
      <c r="F34" s="3"/>
      <c r="G34" s="3"/>
      <c r="H34" s="3"/>
      <c r="I34" s="3"/>
      <c r="J34" s="3"/>
      <c r="K34" s="3"/>
      <c r="L34" s="3"/>
      <c r="M34" s="3"/>
      <c r="N34" s="3"/>
      <c r="O34" s="3"/>
      <c r="P34" s="3"/>
      <c r="Q34" s="8"/>
      <c r="R34" s="1"/>
      <c r="S34" s="2"/>
    </row>
    <row r="35" spans="1:19">
      <c r="A35" s="2"/>
      <c r="B35" s="1"/>
      <c r="C35" s="7"/>
      <c r="D35" s="3"/>
      <c r="E35" s="3"/>
      <c r="F35" s="3"/>
      <c r="G35" s="3"/>
      <c r="H35" s="3"/>
      <c r="I35" s="3"/>
      <c r="J35" s="3"/>
      <c r="K35" s="3"/>
      <c r="L35" s="3"/>
      <c r="M35" s="3"/>
      <c r="N35" s="3"/>
      <c r="O35" s="3"/>
      <c r="P35" s="3"/>
      <c r="Q35" s="8"/>
      <c r="R35" s="1"/>
      <c r="S35" s="2"/>
    </row>
    <row r="36" spans="1:19">
      <c r="A36" s="2"/>
      <c r="B36" s="1"/>
      <c r="C36" s="7"/>
      <c r="D36" s="3"/>
      <c r="E36" s="3"/>
      <c r="F36" s="3" t="s">
        <v>26</v>
      </c>
      <c r="G36" s="3"/>
      <c r="H36" s="3"/>
      <c r="I36" s="3"/>
      <c r="J36" s="3"/>
      <c r="K36" s="3"/>
      <c r="L36" s="3"/>
      <c r="M36" s="3"/>
      <c r="N36" s="3"/>
      <c r="O36" s="3"/>
      <c r="P36" s="3"/>
      <c r="Q36" s="8"/>
      <c r="R36" s="1"/>
      <c r="S36" s="2"/>
    </row>
    <row r="37" spans="1:19">
      <c r="A37" s="2"/>
      <c r="B37" s="1"/>
      <c r="C37" s="7"/>
      <c r="D37" s="3"/>
      <c r="E37" s="3"/>
      <c r="F37" s="3" t="s">
        <v>27</v>
      </c>
      <c r="G37" s="3"/>
      <c r="H37" s="3"/>
      <c r="I37" s="3"/>
      <c r="J37" s="3"/>
      <c r="K37" s="3"/>
      <c r="L37" s="3"/>
      <c r="M37" s="3"/>
      <c r="N37" s="3"/>
      <c r="O37" s="3"/>
      <c r="P37" s="3"/>
      <c r="Q37" s="8"/>
      <c r="R37" s="1"/>
      <c r="S37" s="2"/>
    </row>
    <row r="38" spans="1:19">
      <c r="A38" s="2"/>
      <c r="B38" s="1"/>
      <c r="C38" s="7"/>
      <c r="D38" s="3"/>
      <c r="E38" s="3"/>
      <c r="F38" s="3" t="s">
        <v>165</v>
      </c>
      <c r="G38" s="3"/>
      <c r="H38" s="3"/>
      <c r="I38" s="3"/>
      <c r="J38" s="3"/>
      <c r="K38" s="3"/>
      <c r="L38" s="3"/>
      <c r="M38" s="3"/>
      <c r="N38" s="3"/>
      <c r="O38" s="3"/>
      <c r="P38" s="3"/>
      <c r="Q38" s="8"/>
      <c r="R38" s="1"/>
      <c r="S38" s="2"/>
    </row>
    <row r="39" spans="1:19">
      <c r="A39" s="2"/>
      <c r="B39" s="1"/>
      <c r="C39" s="7"/>
      <c r="D39" s="3"/>
      <c r="E39" s="3"/>
      <c r="F39" s="3" t="s">
        <v>166</v>
      </c>
      <c r="G39" s="3"/>
      <c r="H39" s="3"/>
      <c r="I39" s="3"/>
      <c r="J39" s="3"/>
      <c r="K39" s="3"/>
      <c r="L39" s="3"/>
      <c r="M39" s="3"/>
      <c r="N39" s="3"/>
      <c r="O39" s="3"/>
      <c r="P39" s="3"/>
      <c r="Q39" s="8"/>
      <c r="R39" s="1"/>
      <c r="S39" s="2"/>
    </row>
    <row r="40" spans="1:19">
      <c r="A40" s="2"/>
      <c r="B40" s="1"/>
      <c r="C40" s="7"/>
      <c r="D40" s="3"/>
      <c r="E40" s="3"/>
      <c r="F40" s="3" t="s">
        <v>167</v>
      </c>
      <c r="G40" s="3"/>
      <c r="H40" s="3"/>
      <c r="I40" s="3"/>
      <c r="J40" s="3"/>
      <c r="K40" s="3"/>
      <c r="L40" s="3"/>
      <c r="M40" s="3"/>
      <c r="N40" s="3"/>
      <c r="O40" s="3"/>
      <c r="P40" s="3"/>
      <c r="Q40" s="8"/>
      <c r="R40" s="1"/>
      <c r="S40" s="2"/>
    </row>
    <row r="41" spans="1:19">
      <c r="A41" s="2"/>
      <c r="B41" s="1"/>
      <c r="C41" s="7"/>
      <c r="D41" s="3"/>
      <c r="E41" s="3"/>
      <c r="F41" s="3"/>
      <c r="G41" s="3"/>
      <c r="H41" s="3"/>
      <c r="I41" s="3"/>
      <c r="J41" s="3"/>
      <c r="K41" s="3"/>
      <c r="L41" s="3"/>
      <c r="M41" s="3"/>
      <c r="N41" s="3"/>
      <c r="O41" s="3"/>
      <c r="P41" s="3"/>
      <c r="Q41" s="8"/>
      <c r="R41" s="1"/>
      <c r="S41" s="2"/>
    </row>
    <row r="42" spans="1:19">
      <c r="A42" s="2"/>
      <c r="B42" s="1"/>
      <c r="C42" s="7"/>
      <c r="D42" s="3"/>
      <c r="E42" s="3"/>
      <c r="F42" s="3" t="s">
        <v>168</v>
      </c>
      <c r="G42" s="3"/>
      <c r="H42" s="3"/>
      <c r="I42" s="3"/>
      <c r="J42" s="3"/>
      <c r="K42" s="3"/>
      <c r="L42" s="3"/>
      <c r="M42" s="3"/>
      <c r="N42" s="3"/>
      <c r="O42" s="3"/>
      <c r="P42" s="3"/>
      <c r="Q42" s="8"/>
      <c r="R42" s="1"/>
      <c r="S42" s="2"/>
    </row>
    <row r="43" spans="1:19">
      <c r="A43" s="2"/>
      <c r="B43" s="1"/>
      <c r="C43" s="7"/>
      <c r="D43" s="3"/>
      <c r="E43" s="3"/>
      <c r="F43" s="19" t="s">
        <v>5</v>
      </c>
      <c r="G43" s="3"/>
      <c r="H43" s="3"/>
      <c r="I43" s="3"/>
      <c r="J43" s="3"/>
      <c r="K43" s="3"/>
      <c r="L43" s="3"/>
      <c r="M43" s="3"/>
      <c r="N43" s="3"/>
      <c r="O43" s="3"/>
      <c r="P43" s="3"/>
      <c r="Q43" s="8"/>
      <c r="R43" s="1"/>
      <c r="S43" s="2"/>
    </row>
    <row r="44" spans="1:19">
      <c r="A44" s="2"/>
      <c r="B44" s="1"/>
      <c r="C44" s="7"/>
      <c r="D44" s="3"/>
      <c r="E44" s="3"/>
      <c r="F44" s="3" t="s">
        <v>6</v>
      </c>
      <c r="G44" s="3"/>
      <c r="H44" s="3"/>
      <c r="I44" s="3"/>
      <c r="J44" s="3"/>
      <c r="K44" s="3"/>
      <c r="L44" s="3"/>
      <c r="M44" s="3"/>
      <c r="N44" s="3"/>
      <c r="O44" s="3"/>
      <c r="P44" s="3"/>
      <c r="Q44" s="8"/>
      <c r="R44" s="1"/>
      <c r="S44" s="2"/>
    </row>
    <row r="45" spans="1:19">
      <c r="A45" s="2"/>
      <c r="B45" s="1"/>
      <c r="C45" s="7"/>
      <c r="D45" s="3"/>
      <c r="E45" s="3"/>
      <c r="F45" s="3" t="s">
        <v>7</v>
      </c>
      <c r="G45" s="3"/>
      <c r="H45" s="3"/>
      <c r="I45" s="3"/>
      <c r="J45" s="3"/>
      <c r="K45" s="3"/>
      <c r="L45" s="3"/>
      <c r="M45" s="3"/>
      <c r="N45" s="3"/>
      <c r="O45" s="3"/>
      <c r="P45" s="3"/>
      <c r="Q45" s="8"/>
      <c r="R45" s="1"/>
      <c r="S45" s="2"/>
    </row>
    <row r="46" spans="1:19">
      <c r="A46" s="2"/>
      <c r="B46" s="1"/>
      <c r="C46" s="7"/>
      <c r="D46" s="3"/>
      <c r="E46" s="3"/>
      <c r="F46" s="3" t="s">
        <v>8</v>
      </c>
      <c r="G46" s="3"/>
      <c r="H46" s="3"/>
      <c r="I46" s="3"/>
      <c r="J46" s="3"/>
      <c r="K46" s="3"/>
      <c r="L46" s="3"/>
      <c r="M46" s="3"/>
      <c r="N46" s="3"/>
      <c r="O46" s="3"/>
      <c r="P46" s="3"/>
      <c r="Q46" s="8"/>
      <c r="R46" s="1"/>
      <c r="S46" s="2"/>
    </row>
    <row r="47" spans="1:19">
      <c r="A47" s="2"/>
      <c r="B47" s="1"/>
      <c r="C47" s="7"/>
      <c r="D47" s="3"/>
      <c r="E47" s="3"/>
      <c r="F47" s="3" t="s">
        <v>9</v>
      </c>
      <c r="G47" s="3"/>
      <c r="H47" s="3"/>
      <c r="I47" s="3"/>
      <c r="J47" s="3"/>
      <c r="K47" s="3"/>
      <c r="L47" s="3"/>
      <c r="M47" s="3"/>
      <c r="N47" s="3"/>
      <c r="O47" s="3"/>
      <c r="P47" s="3"/>
      <c r="Q47" s="8"/>
      <c r="R47" s="1"/>
      <c r="S47" s="2"/>
    </row>
    <row r="48" spans="1:19">
      <c r="A48" s="2"/>
      <c r="B48" s="1"/>
      <c r="C48" s="7"/>
      <c r="D48" s="3"/>
      <c r="E48" s="3"/>
      <c r="F48" s="3" t="s">
        <v>28</v>
      </c>
      <c r="G48" s="3"/>
      <c r="H48" s="3"/>
      <c r="I48" s="3"/>
      <c r="J48" s="3"/>
      <c r="K48" s="3"/>
      <c r="L48" s="31"/>
      <c r="M48" s="31"/>
      <c r="N48" s="3"/>
      <c r="O48" s="3"/>
      <c r="P48" s="3"/>
      <c r="Q48" s="8"/>
      <c r="R48" s="1"/>
      <c r="S48" s="2"/>
    </row>
    <row r="49" spans="1:19">
      <c r="A49" s="2"/>
      <c r="B49" s="1"/>
      <c r="C49" s="7"/>
      <c r="D49" s="3"/>
      <c r="E49" s="3"/>
      <c r="F49" s="3" t="s">
        <v>10</v>
      </c>
      <c r="G49" s="3"/>
      <c r="H49" s="3"/>
      <c r="I49" s="3"/>
      <c r="J49" s="3"/>
      <c r="K49" s="3"/>
      <c r="L49" s="3"/>
      <c r="M49" s="3"/>
      <c r="N49" s="3"/>
      <c r="O49" s="3"/>
      <c r="P49" s="3"/>
      <c r="Q49" s="8"/>
      <c r="R49" s="1"/>
      <c r="S49" s="2"/>
    </row>
    <row r="50" spans="1:19">
      <c r="A50" s="2"/>
      <c r="B50" s="1"/>
      <c r="C50" s="7"/>
      <c r="D50" s="3"/>
      <c r="E50" s="3"/>
      <c r="F50" s="3"/>
      <c r="G50" s="3"/>
      <c r="H50" s="3"/>
      <c r="I50" s="3"/>
      <c r="J50" s="3"/>
      <c r="K50" s="3"/>
      <c r="L50" s="3"/>
      <c r="M50" s="3"/>
      <c r="N50" s="3"/>
      <c r="O50" s="3"/>
      <c r="P50" s="3"/>
      <c r="Q50" s="8"/>
      <c r="R50" s="1"/>
      <c r="S50" s="2"/>
    </row>
    <row r="51" spans="1:19">
      <c r="A51" s="2"/>
      <c r="B51" s="1"/>
      <c r="C51" s="7"/>
      <c r="D51" s="3"/>
      <c r="E51" s="1" t="s">
        <v>29</v>
      </c>
      <c r="F51" s="3"/>
      <c r="G51" s="3"/>
      <c r="H51" s="3"/>
      <c r="I51" s="3"/>
      <c r="J51" s="3"/>
      <c r="K51" s="3"/>
      <c r="L51" s="3"/>
      <c r="M51" s="3"/>
      <c r="N51" s="3"/>
      <c r="O51" s="3"/>
      <c r="P51" s="3"/>
      <c r="Q51" s="8"/>
      <c r="R51" s="1"/>
      <c r="S51" s="2"/>
    </row>
    <row r="52" spans="1:19">
      <c r="A52" s="2"/>
      <c r="B52" s="1"/>
      <c r="C52" s="7"/>
      <c r="D52" s="3"/>
      <c r="E52" s="1" t="s">
        <v>30</v>
      </c>
      <c r="F52" s="3"/>
      <c r="G52" s="3"/>
      <c r="H52" s="3"/>
      <c r="I52" s="3"/>
      <c r="J52" s="3"/>
      <c r="K52" s="3"/>
      <c r="L52" s="3"/>
      <c r="M52" s="3"/>
      <c r="N52" s="3"/>
      <c r="O52" s="3"/>
      <c r="P52" s="3"/>
      <c r="Q52" s="8"/>
      <c r="R52" s="1"/>
      <c r="S52" s="2"/>
    </row>
    <row r="53" spans="1:19">
      <c r="A53" s="2"/>
      <c r="B53" s="1"/>
      <c r="C53" s="7"/>
      <c r="D53" s="3"/>
      <c r="E53" s="3"/>
      <c r="F53" s="3"/>
      <c r="G53" s="3"/>
      <c r="H53" s="3"/>
      <c r="I53" s="3"/>
      <c r="J53" s="3"/>
      <c r="K53" s="3"/>
      <c r="L53" s="3"/>
      <c r="M53" s="3"/>
      <c r="N53" s="3"/>
      <c r="O53" s="3"/>
      <c r="P53" s="3"/>
      <c r="Q53" s="8"/>
      <c r="R53" s="1"/>
      <c r="S53" s="2"/>
    </row>
    <row r="54" spans="1:19">
      <c r="A54" s="2"/>
      <c r="B54" s="1"/>
      <c r="C54" s="7"/>
      <c r="D54" s="3"/>
      <c r="E54" s="3" t="s">
        <v>199</v>
      </c>
      <c r="F54" s="3"/>
      <c r="G54" s="3"/>
      <c r="H54" s="3"/>
      <c r="I54" s="3"/>
      <c r="J54" s="3"/>
      <c r="K54" s="3"/>
      <c r="L54" s="3"/>
      <c r="M54" s="3"/>
      <c r="N54" s="3"/>
      <c r="O54" s="3"/>
      <c r="P54" s="3"/>
      <c r="Q54" s="8"/>
      <c r="R54" s="1"/>
      <c r="S54" s="2"/>
    </row>
    <row r="55" spans="1:19">
      <c r="A55" s="2"/>
      <c r="B55" s="1"/>
      <c r="C55" s="7"/>
      <c r="D55" s="3"/>
      <c r="E55" s="3"/>
      <c r="F55" s="3"/>
      <c r="G55" s="3"/>
      <c r="H55" s="3"/>
      <c r="I55" s="3"/>
      <c r="J55" s="3"/>
      <c r="K55" s="3"/>
      <c r="L55" s="3"/>
      <c r="M55" s="3"/>
      <c r="N55" s="3"/>
      <c r="O55" s="3"/>
      <c r="P55" s="3"/>
      <c r="Q55" s="8"/>
      <c r="R55" s="1"/>
      <c r="S55" s="2"/>
    </row>
    <row r="56" spans="1:19">
      <c r="A56" s="2"/>
      <c r="B56" s="1"/>
      <c r="C56" s="7"/>
      <c r="D56" s="3"/>
      <c r="E56" s="3" t="s">
        <v>11</v>
      </c>
      <c r="F56" s="3"/>
      <c r="G56" s="3"/>
      <c r="H56" s="3"/>
      <c r="I56" s="3"/>
      <c r="J56" s="3"/>
      <c r="K56" s="3"/>
      <c r="L56" s="3"/>
      <c r="M56" s="3"/>
      <c r="N56" s="3"/>
      <c r="O56" s="3"/>
      <c r="P56" s="3"/>
      <c r="Q56" s="8"/>
      <c r="R56" s="1"/>
      <c r="S56" s="2"/>
    </row>
    <row r="57" spans="1:19">
      <c r="A57" s="2"/>
      <c r="B57" s="1"/>
      <c r="C57" s="7"/>
      <c r="D57" s="3"/>
      <c r="E57" s="3" t="s">
        <v>31</v>
      </c>
      <c r="F57" s="3"/>
      <c r="G57" s="3"/>
      <c r="H57" s="3"/>
      <c r="I57" s="3"/>
      <c r="J57" s="3"/>
      <c r="K57" s="3"/>
      <c r="L57" s="3"/>
      <c r="M57" s="3"/>
      <c r="N57" s="3"/>
      <c r="O57" s="3"/>
      <c r="P57" s="3"/>
      <c r="Q57" s="8"/>
      <c r="R57" s="1"/>
      <c r="S57" s="2"/>
    </row>
    <row r="58" spans="1:19">
      <c r="A58" s="2"/>
      <c r="B58" s="1"/>
      <c r="C58" s="7"/>
      <c r="D58" s="3"/>
      <c r="E58" s="3" t="s">
        <v>32</v>
      </c>
      <c r="F58" s="3"/>
      <c r="G58" s="3"/>
      <c r="H58" s="3"/>
      <c r="I58" s="3"/>
      <c r="J58" s="3"/>
      <c r="K58" s="3"/>
      <c r="L58" s="3"/>
      <c r="M58" s="3"/>
      <c r="N58" s="3"/>
      <c r="O58" s="3"/>
      <c r="P58" s="3"/>
      <c r="Q58" s="8"/>
      <c r="R58" s="1"/>
      <c r="S58" s="2"/>
    </row>
    <row r="59" spans="1:19">
      <c r="A59" s="2"/>
      <c r="B59" s="1"/>
      <c r="C59" s="7"/>
      <c r="D59" s="3"/>
      <c r="E59" s="3" t="s">
        <v>172</v>
      </c>
      <c r="F59" s="3"/>
      <c r="G59" s="3"/>
      <c r="H59" s="3"/>
      <c r="I59" s="3"/>
      <c r="J59" s="3"/>
      <c r="K59" s="3"/>
      <c r="L59" s="3"/>
      <c r="M59" s="3"/>
      <c r="N59" s="3"/>
      <c r="O59" s="3"/>
      <c r="P59" s="3"/>
      <c r="Q59" s="8"/>
      <c r="R59" s="1"/>
      <c r="S59" s="2"/>
    </row>
    <row r="60" spans="1:19">
      <c r="A60" s="2"/>
      <c r="B60" s="1"/>
      <c r="C60" s="7"/>
      <c r="D60" s="3"/>
      <c r="E60" s="3" t="s">
        <v>170</v>
      </c>
      <c r="F60" s="3"/>
      <c r="G60" s="3"/>
      <c r="H60" s="3"/>
      <c r="I60" s="3"/>
      <c r="J60" s="3"/>
      <c r="K60" s="3"/>
      <c r="L60" s="3"/>
      <c r="M60" s="3"/>
      <c r="N60" s="3"/>
      <c r="O60" s="3"/>
      <c r="P60" s="3"/>
      <c r="Q60" s="8"/>
      <c r="R60" s="1"/>
      <c r="S60" s="2"/>
    </row>
    <row r="61" spans="1:19">
      <c r="A61" s="2"/>
      <c r="B61" s="1"/>
      <c r="C61" s="7"/>
      <c r="D61" s="3"/>
      <c r="E61" s="3"/>
      <c r="F61" s="3"/>
      <c r="G61" s="3"/>
      <c r="H61" s="3"/>
      <c r="I61" s="3"/>
      <c r="J61" s="3"/>
      <c r="K61" s="3"/>
      <c r="L61" s="3"/>
      <c r="M61" s="3"/>
      <c r="N61" s="3"/>
      <c r="O61" s="3"/>
      <c r="P61" s="3"/>
      <c r="Q61" s="8"/>
      <c r="R61" s="1"/>
      <c r="S61" s="2"/>
    </row>
    <row r="62" spans="1:19">
      <c r="A62" s="2"/>
      <c r="B62" s="1"/>
      <c r="C62" s="7"/>
      <c r="D62" s="3"/>
      <c r="E62" s="3" t="s">
        <v>33</v>
      </c>
      <c r="F62" s="3"/>
      <c r="G62" s="3"/>
      <c r="H62" s="3"/>
      <c r="I62" s="3"/>
      <c r="J62" s="3"/>
      <c r="K62" s="3"/>
      <c r="L62" s="3"/>
      <c r="M62" s="3"/>
      <c r="N62" s="3"/>
      <c r="O62" s="3"/>
      <c r="P62" s="3"/>
      <c r="Q62" s="8"/>
      <c r="R62" s="1"/>
      <c r="S62" s="2"/>
    </row>
    <row r="63" spans="1:19">
      <c r="A63" s="2"/>
      <c r="B63" s="1"/>
      <c r="C63" s="7"/>
      <c r="D63" s="3"/>
      <c r="E63" s="3" t="s">
        <v>185</v>
      </c>
      <c r="F63" s="3"/>
      <c r="G63" s="3"/>
      <c r="H63" s="3"/>
      <c r="I63" s="3"/>
      <c r="J63" s="3"/>
      <c r="K63" s="3"/>
      <c r="L63" s="3"/>
      <c r="M63" s="3"/>
      <c r="N63" s="3"/>
      <c r="O63" s="3"/>
      <c r="P63" s="3"/>
      <c r="Q63" s="8"/>
      <c r="R63" s="1"/>
      <c r="S63" s="2"/>
    </row>
    <row r="64" spans="1:19">
      <c r="A64" s="2"/>
      <c r="B64" s="1"/>
      <c r="C64" s="7"/>
      <c r="D64" s="3"/>
      <c r="E64" s="3"/>
      <c r="F64" s="3"/>
      <c r="G64" s="3"/>
      <c r="H64" s="3"/>
      <c r="I64" s="3"/>
      <c r="J64" s="3"/>
      <c r="K64" s="3"/>
      <c r="L64" s="3"/>
      <c r="M64" s="3"/>
      <c r="N64" s="3"/>
      <c r="O64" s="3"/>
      <c r="P64" s="3"/>
      <c r="Q64" s="8"/>
      <c r="R64" s="1"/>
      <c r="S64" s="2"/>
    </row>
    <row r="65" spans="1:19">
      <c r="A65" s="2"/>
      <c r="B65" s="1"/>
      <c r="C65" s="7"/>
      <c r="D65" s="3"/>
      <c r="E65" s="3"/>
      <c r="F65" s="3"/>
      <c r="G65" s="3"/>
      <c r="H65" s="3"/>
      <c r="I65" s="3"/>
      <c r="J65" s="3"/>
      <c r="K65" s="3"/>
      <c r="L65" s="3"/>
      <c r="M65" s="3"/>
      <c r="N65" s="3"/>
      <c r="O65" s="3"/>
      <c r="P65" s="3"/>
      <c r="Q65" s="8"/>
      <c r="R65" s="1"/>
      <c r="S65" s="2"/>
    </row>
    <row r="66" spans="1:19" ht="15">
      <c r="A66" s="2"/>
      <c r="B66" s="1"/>
      <c r="C66" s="7"/>
      <c r="D66" s="20" t="s">
        <v>173</v>
      </c>
      <c r="E66" s="3"/>
      <c r="F66" s="3"/>
      <c r="G66" s="3"/>
      <c r="H66" s="3"/>
      <c r="I66" s="3"/>
      <c r="J66" s="3"/>
      <c r="K66" s="3"/>
      <c r="L66" s="3"/>
      <c r="M66" s="3"/>
      <c r="N66" s="3"/>
      <c r="O66" s="3"/>
      <c r="P66" s="3"/>
      <c r="Q66" s="8"/>
      <c r="R66" s="1"/>
      <c r="S66" s="2"/>
    </row>
    <row r="67" spans="1:19">
      <c r="A67" s="2"/>
      <c r="B67" s="1"/>
      <c r="C67" s="7"/>
      <c r="D67" s="3"/>
      <c r="E67" s="3" t="s">
        <v>34</v>
      </c>
      <c r="F67" s="3"/>
      <c r="G67" s="3"/>
      <c r="H67" s="3"/>
      <c r="I67" s="3"/>
      <c r="J67" s="3"/>
      <c r="K67" s="3"/>
      <c r="L67" s="3"/>
      <c r="M67" s="3"/>
      <c r="N67" s="3"/>
      <c r="O67" s="3"/>
      <c r="P67" s="3"/>
      <c r="Q67" s="8"/>
      <c r="R67" s="1"/>
      <c r="S67" s="2"/>
    </row>
    <row r="68" spans="1:19">
      <c r="A68" s="2"/>
      <c r="B68" s="1"/>
      <c r="C68" s="7"/>
      <c r="D68" s="3"/>
      <c r="E68" s="3" t="s">
        <v>35</v>
      </c>
      <c r="F68" s="3"/>
      <c r="G68" s="3"/>
      <c r="H68" s="3"/>
      <c r="I68" s="3"/>
      <c r="J68" s="3"/>
      <c r="K68" s="3"/>
      <c r="L68" s="3"/>
      <c r="M68" s="3"/>
      <c r="N68" s="3"/>
      <c r="O68" s="3"/>
      <c r="P68" s="3"/>
      <c r="Q68" s="8"/>
      <c r="R68" s="1"/>
      <c r="S68" s="2"/>
    </row>
    <row r="69" spans="1:19">
      <c r="A69" s="2"/>
      <c r="B69" s="1"/>
      <c r="C69" s="7"/>
      <c r="D69" s="3"/>
      <c r="E69" s="3" t="s">
        <v>36</v>
      </c>
      <c r="F69" s="3"/>
      <c r="G69" s="3"/>
      <c r="H69" s="3"/>
      <c r="I69" s="3"/>
      <c r="J69" s="3"/>
      <c r="K69" s="3"/>
      <c r="L69" s="3"/>
      <c r="M69" s="3"/>
      <c r="N69" s="3"/>
      <c r="O69" s="3"/>
      <c r="P69" s="3"/>
      <c r="Q69" s="8"/>
      <c r="R69" s="1"/>
      <c r="S69" s="2"/>
    </row>
    <row r="70" spans="1:19">
      <c r="A70" s="2"/>
      <c r="B70" s="1"/>
      <c r="C70" s="7"/>
      <c r="D70" s="3"/>
      <c r="E70" s="3"/>
      <c r="F70" s="3"/>
      <c r="G70" s="3"/>
      <c r="H70" s="3"/>
      <c r="I70" s="3"/>
      <c r="J70" s="3"/>
      <c r="K70" s="3"/>
      <c r="L70" s="3"/>
      <c r="M70" s="3"/>
      <c r="N70" s="3"/>
      <c r="O70" s="3"/>
      <c r="P70" s="3"/>
      <c r="Q70" s="8"/>
      <c r="R70" s="1"/>
      <c r="S70" s="2"/>
    </row>
    <row r="71" spans="1:19">
      <c r="A71" s="2"/>
      <c r="B71" s="1"/>
      <c r="C71" s="7"/>
      <c r="D71" s="3"/>
      <c r="E71" s="19" t="s">
        <v>174</v>
      </c>
      <c r="F71" s="3"/>
      <c r="G71" s="3"/>
      <c r="H71" s="3"/>
      <c r="I71" s="3"/>
      <c r="J71" s="3"/>
      <c r="K71" s="3"/>
      <c r="L71" s="3"/>
      <c r="M71" s="3"/>
      <c r="N71" s="3"/>
      <c r="O71" s="3"/>
      <c r="P71" s="3"/>
      <c r="Q71" s="8"/>
      <c r="R71" s="1"/>
      <c r="S71" s="2"/>
    </row>
    <row r="72" spans="1:19">
      <c r="A72" s="2"/>
      <c r="B72" s="1"/>
      <c r="C72" s="7"/>
      <c r="D72" s="3"/>
      <c r="E72" s="3" t="s">
        <v>21</v>
      </c>
      <c r="F72" s="3"/>
      <c r="G72" s="3"/>
      <c r="H72" s="3"/>
      <c r="I72" s="3"/>
      <c r="J72" s="3"/>
      <c r="K72" s="3"/>
      <c r="L72" s="3"/>
      <c r="M72" s="3"/>
      <c r="N72" s="3"/>
      <c r="O72" s="3"/>
      <c r="P72" s="3"/>
      <c r="Q72" s="8"/>
      <c r="R72" s="1"/>
      <c r="S72" s="2"/>
    </row>
    <row r="73" spans="1:19">
      <c r="A73" s="2"/>
      <c r="B73" s="1"/>
      <c r="C73" s="7"/>
      <c r="D73" s="3"/>
      <c r="E73" s="3"/>
      <c r="F73" s="3"/>
      <c r="G73" s="3"/>
      <c r="H73" s="3"/>
      <c r="I73" s="3"/>
      <c r="J73" s="3"/>
      <c r="K73" s="3"/>
      <c r="L73" s="3"/>
      <c r="M73" s="3"/>
      <c r="N73" s="3"/>
      <c r="O73" s="3"/>
      <c r="P73" s="3"/>
      <c r="Q73" s="8"/>
      <c r="R73" s="1"/>
      <c r="S73" s="2"/>
    </row>
    <row r="74" spans="1:19">
      <c r="A74" s="2"/>
      <c r="B74" s="1"/>
      <c r="C74" s="7"/>
      <c r="D74" s="3"/>
      <c r="E74" s="29" t="s">
        <v>142</v>
      </c>
      <c r="F74" s="3"/>
      <c r="G74" s="3"/>
      <c r="H74" s="3"/>
      <c r="I74" s="3"/>
      <c r="J74" s="3"/>
      <c r="K74" s="3"/>
      <c r="L74" s="3"/>
      <c r="M74" s="3"/>
      <c r="N74" s="3"/>
      <c r="O74" s="3"/>
      <c r="P74" s="3"/>
      <c r="Q74" s="8"/>
      <c r="R74" s="1"/>
      <c r="S74" s="2"/>
    </row>
    <row r="75" spans="1:19">
      <c r="A75" s="2"/>
      <c r="B75" s="1"/>
      <c r="C75" s="7"/>
      <c r="D75" s="3"/>
      <c r="E75" s="3" t="s">
        <v>139</v>
      </c>
      <c r="F75" s="3"/>
      <c r="G75" s="3"/>
      <c r="H75" s="3"/>
      <c r="I75" s="3"/>
      <c r="J75" s="3"/>
      <c r="K75" s="3"/>
      <c r="L75" s="3"/>
      <c r="M75" s="3"/>
      <c r="N75" s="3"/>
      <c r="O75" s="3"/>
      <c r="P75" s="3"/>
      <c r="Q75" s="8"/>
      <c r="R75" s="1"/>
      <c r="S75" s="2"/>
    </row>
    <row r="76" spans="1:19">
      <c r="A76" s="2"/>
      <c r="B76" s="1"/>
      <c r="C76" s="7"/>
      <c r="D76" s="3"/>
      <c r="E76" s="3" t="s">
        <v>140</v>
      </c>
      <c r="F76" s="3"/>
      <c r="G76" s="3"/>
      <c r="H76" s="3"/>
      <c r="I76" s="3"/>
      <c r="J76" s="3"/>
      <c r="K76" s="3"/>
      <c r="L76" s="3"/>
      <c r="M76" s="3"/>
      <c r="N76" s="3"/>
      <c r="O76" s="3"/>
      <c r="P76" s="3"/>
      <c r="Q76" s="8"/>
      <c r="R76" s="1"/>
      <c r="S76" s="2"/>
    </row>
    <row r="77" spans="1:19">
      <c r="A77" s="2"/>
      <c r="B77" s="1"/>
      <c r="C77" s="7"/>
      <c r="D77" s="3"/>
      <c r="E77" s="3" t="s">
        <v>141</v>
      </c>
      <c r="F77" s="3"/>
      <c r="G77" s="3"/>
      <c r="H77" s="3"/>
      <c r="I77" s="3"/>
      <c r="J77" s="3"/>
      <c r="K77" s="3"/>
      <c r="L77" s="3"/>
      <c r="M77" s="3"/>
      <c r="N77" s="3"/>
      <c r="O77" s="3"/>
      <c r="P77" s="3"/>
      <c r="Q77" s="8"/>
      <c r="R77" s="1"/>
      <c r="S77" s="2"/>
    </row>
    <row r="78" spans="1:19">
      <c r="A78" s="2"/>
      <c r="B78" s="1"/>
      <c r="C78" s="7"/>
      <c r="D78" s="3"/>
      <c r="E78" s="3"/>
      <c r="F78" s="3"/>
      <c r="G78" s="3"/>
      <c r="H78" s="3"/>
      <c r="I78" s="3"/>
      <c r="J78" s="3"/>
      <c r="K78" s="3"/>
      <c r="L78" s="3"/>
      <c r="M78" s="3"/>
      <c r="N78" s="3"/>
      <c r="O78" s="3"/>
      <c r="P78" s="3"/>
      <c r="Q78" s="8"/>
      <c r="R78" s="1"/>
      <c r="S78" s="2"/>
    </row>
    <row r="79" spans="1:19">
      <c r="A79" s="2"/>
      <c r="B79" s="1"/>
      <c r="C79" s="7"/>
      <c r="D79" s="3"/>
      <c r="E79" s="19" t="s">
        <v>175</v>
      </c>
      <c r="F79" s="3"/>
      <c r="G79" s="3"/>
      <c r="H79" s="3"/>
      <c r="I79" s="3"/>
      <c r="J79" s="3"/>
      <c r="K79" s="3"/>
      <c r="L79" s="3"/>
      <c r="M79" s="3"/>
      <c r="N79" s="3"/>
      <c r="O79" s="3"/>
      <c r="P79" s="3"/>
      <c r="Q79" s="8"/>
      <c r="R79" s="1"/>
      <c r="S79" s="2"/>
    </row>
    <row r="80" spans="1:19">
      <c r="A80" s="2"/>
      <c r="B80" s="1"/>
      <c r="C80" s="7"/>
      <c r="D80" s="3"/>
      <c r="E80" s="3" t="s">
        <v>37</v>
      </c>
      <c r="F80" s="3"/>
      <c r="G80" s="3"/>
      <c r="H80" s="3"/>
      <c r="I80" s="3"/>
      <c r="J80" s="3"/>
      <c r="K80" s="3"/>
      <c r="L80" s="3"/>
      <c r="M80" s="3"/>
      <c r="N80" s="3"/>
      <c r="O80" s="3"/>
      <c r="P80" s="3"/>
      <c r="Q80" s="8"/>
      <c r="R80" s="1"/>
      <c r="S80" s="2"/>
    </row>
    <row r="81" spans="1:19">
      <c r="A81" s="2"/>
      <c r="B81" s="1"/>
      <c r="C81" s="7"/>
      <c r="D81" s="3"/>
      <c r="E81" s="3" t="s">
        <v>38</v>
      </c>
      <c r="F81" s="3"/>
      <c r="G81" s="3"/>
      <c r="H81" s="3"/>
      <c r="I81" s="3"/>
      <c r="J81" s="3"/>
      <c r="K81" s="3"/>
      <c r="L81" s="3"/>
      <c r="M81" s="3"/>
      <c r="N81" s="3"/>
      <c r="O81" s="3"/>
      <c r="P81" s="3"/>
      <c r="Q81" s="8"/>
      <c r="R81" s="1"/>
      <c r="S81" s="2"/>
    </row>
    <row r="82" spans="1:19">
      <c r="A82" s="2"/>
      <c r="B82" s="1"/>
      <c r="C82" s="7"/>
      <c r="D82" s="3"/>
      <c r="E82" s="3"/>
      <c r="F82" s="3"/>
      <c r="G82" s="3"/>
      <c r="H82" s="3"/>
      <c r="I82" s="3"/>
      <c r="J82" s="3"/>
      <c r="K82" s="3"/>
      <c r="L82" s="3"/>
      <c r="M82" s="3"/>
      <c r="N82" s="3"/>
      <c r="O82" s="3"/>
      <c r="P82" s="3"/>
      <c r="Q82" s="8"/>
      <c r="R82" s="1"/>
      <c r="S82" s="2"/>
    </row>
    <row r="83" spans="1:19">
      <c r="A83" s="2"/>
      <c r="B83" s="1"/>
      <c r="C83" s="7"/>
      <c r="D83" s="3"/>
      <c r="E83" s="19" t="s">
        <v>176</v>
      </c>
      <c r="F83" s="3"/>
      <c r="G83" s="3"/>
      <c r="H83" s="3"/>
      <c r="I83" s="3"/>
      <c r="J83" s="3"/>
      <c r="K83" s="3"/>
      <c r="L83" s="3"/>
      <c r="M83" s="3"/>
      <c r="N83" s="3"/>
      <c r="O83" s="3"/>
      <c r="P83" s="3"/>
      <c r="Q83" s="8"/>
      <c r="R83" s="1"/>
      <c r="S83" s="2"/>
    </row>
    <row r="84" spans="1:19">
      <c r="A84" s="2"/>
      <c r="B84" s="1"/>
      <c r="C84" s="7"/>
      <c r="D84" s="3"/>
      <c r="E84" s="3" t="s">
        <v>39</v>
      </c>
      <c r="F84" s="3"/>
      <c r="G84" s="3"/>
      <c r="H84" s="3"/>
      <c r="I84" s="3"/>
      <c r="J84" s="3"/>
      <c r="K84" s="3"/>
      <c r="L84" s="3"/>
      <c r="M84" s="3"/>
      <c r="N84" s="3"/>
      <c r="O84" s="3"/>
      <c r="P84" s="3"/>
      <c r="Q84" s="8"/>
      <c r="R84" s="1"/>
      <c r="S84" s="2"/>
    </row>
    <row r="85" spans="1:19">
      <c r="A85" s="2"/>
      <c r="B85" s="1"/>
      <c r="C85" s="7"/>
      <c r="D85" s="3"/>
      <c r="E85" s="3" t="s">
        <v>177</v>
      </c>
      <c r="F85" s="3"/>
      <c r="G85" s="3"/>
      <c r="H85" s="3"/>
      <c r="I85" s="3"/>
      <c r="J85" s="3"/>
      <c r="K85" s="3"/>
      <c r="L85" s="3"/>
      <c r="M85" s="3"/>
      <c r="N85" s="3"/>
      <c r="O85" s="3"/>
      <c r="P85" s="3"/>
      <c r="Q85" s="8"/>
      <c r="R85" s="1"/>
      <c r="S85" s="2"/>
    </row>
    <row r="86" spans="1:19">
      <c r="A86" s="2"/>
      <c r="B86" s="1"/>
      <c r="C86" s="7"/>
      <c r="D86" s="3"/>
      <c r="E86" s="3"/>
      <c r="F86" s="3"/>
      <c r="G86" s="3"/>
      <c r="H86" s="3"/>
      <c r="I86" s="3"/>
      <c r="J86" s="3"/>
      <c r="K86" s="3"/>
      <c r="L86" s="3"/>
      <c r="M86" s="3"/>
      <c r="N86" s="3"/>
      <c r="O86" s="3"/>
      <c r="P86" s="3"/>
      <c r="Q86" s="8"/>
      <c r="R86" s="1"/>
      <c r="S86" s="2"/>
    </row>
    <row r="87" spans="1:19">
      <c r="A87" s="2"/>
      <c r="B87" s="1"/>
      <c r="C87" s="7"/>
      <c r="D87" s="3"/>
      <c r="E87" s="19" t="s">
        <v>178</v>
      </c>
      <c r="F87" s="3"/>
      <c r="G87" s="3"/>
      <c r="H87" s="3"/>
      <c r="I87" s="3"/>
      <c r="J87" s="3"/>
      <c r="K87" s="3"/>
      <c r="L87" s="3"/>
      <c r="M87" s="3"/>
      <c r="N87" s="3"/>
      <c r="O87" s="3"/>
      <c r="P87" s="3"/>
      <c r="Q87" s="8"/>
      <c r="R87" s="1"/>
      <c r="S87" s="2"/>
    </row>
    <row r="88" spans="1:19">
      <c r="A88" s="2"/>
      <c r="B88" s="1"/>
      <c r="C88" s="7"/>
      <c r="D88" s="3"/>
      <c r="E88" s="3" t="s">
        <v>40</v>
      </c>
      <c r="F88" s="3"/>
      <c r="G88" s="3"/>
      <c r="H88" s="3"/>
      <c r="I88" s="3"/>
      <c r="J88" s="3"/>
      <c r="K88" s="3"/>
      <c r="L88" s="3"/>
      <c r="M88" s="3"/>
      <c r="N88" s="3"/>
      <c r="O88" s="3"/>
      <c r="P88" s="3"/>
      <c r="Q88" s="8"/>
      <c r="R88" s="1"/>
      <c r="S88" s="2"/>
    </row>
    <row r="89" spans="1:19">
      <c r="A89" s="2"/>
      <c r="B89" s="1"/>
      <c r="C89" s="7"/>
      <c r="D89" s="3"/>
      <c r="E89" s="3" t="s">
        <v>41</v>
      </c>
      <c r="F89" s="3"/>
      <c r="G89" s="3"/>
      <c r="H89" s="3"/>
      <c r="I89" s="3"/>
      <c r="J89" s="3"/>
      <c r="K89" s="3"/>
      <c r="L89" s="3"/>
      <c r="M89" s="3"/>
      <c r="N89" s="3"/>
      <c r="O89" s="3"/>
      <c r="P89" s="3"/>
      <c r="Q89" s="8"/>
      <c r="R89" s="1"/>
      <c r="S89" s="2"/>
    </row>
    <row r="90" spans="1:19">
      <c r="A90" s="2"/>
      <c r="B90" s="1"/>
      <c r="C90" s="7"/>
      <c r="D90" s="3"/>
      <c r="E90" s="3" t="s">
        <v>42</v>
      </c>
      <c r="F90" s="3"/>
      <c r="G90" s="3"/>
      <c r="H90" s="3"/>
      <c r="I90" s="3"/>
      <c r="J90" s="3"/>
      <c r="K90" s="3"/>
      <c r="L90" s="3"/>
      <c r="M90" s="3"/>
      <c r="N90" s="3"/>
      <c r="O90" s="3"/>
      <c r="P90" s="3"/>
      <c r="Q90" s="8"/>
      <c r="R90" s="1"/>
      <c r="S90" s="2"/>
    </row>
    <row r="91" spans="1:19">
      <c r="A91" s="2"/>
      <c r="B91" s="1"/>
      <c r="C91" s="7"/>
      <c r="D91" s="3"/>
      <c r="E91" s="3"/>
      <c r="F91" s="3"/>
      <c r="G91" s="3"/>
      <c r="H91" s="3"/>
      <c r="I91" s="3"/>
      <c r="J91" s="3"/>
      <c r="K91" s="3"/>
      <c r="L91" s="3"/>
      <c r="M91" s="3"/>
      <c r="N91" s="3"/>
      <c r="O91" s="3"/>
      <c r="P91" s="3"/>
      <c r="Q91" s="8"/>
      <c r="R91" s="1"/>
      <c r="S91" s="2"/>
    </row>
    <row r="92" spans="1:19">
      <c r="A92" s="2"/>
      <c r="B92" s="1"/>
      <c r="C92" s="7"/>
      <c r="D92" s="3"/>
      <c r="E92" s="19" t="s">
        <v>179</v>
      </c>
      <c r="F92" s="3"/>
      <c r="G92" s="3"/>
      <c r="H92" s="3"/>
      <c r="I92" s="3"/>
      <c r="J92" s="3"/>
      <c r="K92" s="3"/>
      <c r="L92" s="3"/>
      <c r="M92" s="3"/>
      <c r="N92" s="3"/>
      <c r="O92" s="3"/>
      <c r="P92" s="3"/>
      <c r="Q92" s="8"/>
      <c r="R92" s="1"/>
      <c r="S92" s="2"/>
    </row>
    <row r="93" spans="1:19">
      <c r="A93" s="2"/>
      <c r="B93" s="1"/>
      <c r="C93" s="7"/>
      <c r="D93" s="3"/>
      <c r="E93" s="3" t="s">
        <v>186</v>
      </c>
      <c r="F93" s="3"/>
      <c r="G93" s="3"/>
      <c r="H93" s="3"/>
      <c r="I93" s="3"/>
      <c r="J93" s="3"/>
      <c r="K93" s="3"/>
      <c r="L93" s="3"/>
      <c r="M93" s="3"/>
      <c r="N93" s="3"/>
      <c r="O93" s="3"/>
      <c r="P93" s="3"/>
      <c r="Q93" s="8"/>
      <c r="R93" s="1"/>
      <c r="S93" s="2"/>
    </row>
    <row r="94" spans="1:19">
      <c r="A94" s="2"/>
      <c r="B94" s="1"/>
      <c r="C94" s="7"/>
      <c r="D94" s="3"/>
      <c r="E94" s="3"/>
      <c r="F94" s="3"/>
      <c r="G94" s="3"/>
      <c r="H94" s="3"/>
      <c r="I94" s="3"/>
      <c r="J94" s="3"/>
      <c r="K94" s="3"/>
      <c r="L94" s="3"/>
      <c r="M94" s="3"/>
      <c r="N94" s="3"/>
      <c r="O94" s="3"/>
      <c r="P94" s="3"/>
      <c r="Q94" s="8"/>
      <c r="R94" s="1"/>
      <c r="S94" s="2"/>
    </row>
    <row r="95" spans="1:19">
      <c r="A95" s="2"/>
      <c r="B95" s="1"/>
      <c r="C95" s="7"/>
      <c r="D95" s="3"/>
      <c r="E95" s="3"/>
      <c r="F95" s="3"/>
      <c r="G95" s="3"/>
      <c r="H95" s="3"/>
      <c r="I95" s="3"/>
      <c r="J95" s="3"/>
      <c r="K95" s="3"/>
      <c r="L95" s="3"/>
      <c r="M95" s="3"/>
      <c r="N95" s="3"/>
      <c r="O95" s="3"/>
      <c r="P95" s="3"/>
      <c r="Q95" s="8"/>
      <c r="R95" s="1"/>
      <c r="S95" s="2"/>
    </row>
    <row r="96" spans="1:19" ht="15">
      <c r="A96" s="2"/>
      <c r="B96" s="1"/>
      <c r="C96" s="7"/>
      <c r="D96" s="20" t="s">
        <v>180</v>
      </c>
      <c r="E96" s="3"/>
      <c r="F96" s="3"/>
      <c r="G96" s="3"/>
      <c r="H96" s="3"/>
      <c r="I96" s="3"/>
      <c r="J96" s="3"/>
      <c r="K96" s="3"/>
      <c r="L96" s="3"/>
      <c r="M96" s="3"/>
      <c r="N96" s="3"/>
      <c r="O96" s="3"/>
      <c r="P96" s="3"/>
      <c r="Q96" s="8"/>
      <c r="R96" s="1"/>
      <c r="S96" s="2"/>
    </row>
    <row r="97" spans="1:19" ht="15">
      <c r="A97" s="2"/>
      <c r="B97" s="1"/>
      <c r="C97" s="7"/>
      <c r="D97" s="20"/>
      <c r="E97" s="21" t="s">
        <v>181</v>
      </c>
      <c r="F97" s="3"/>
      <c r="G97" s="3"/>
      <c r="H97" s="3"/>
      <c r="I97" s="3"/>
      <c r="J97" s="3"/>
      <c r="K97" s="3"/>
      <c r="L97" s="3"/>
      <c r="M97" s="3"/>
      <c r="N97" s="3"/>
      <c r="O97" s="3"/>
      <c r="P97" s="3"/>
      <c r="Q97" s="8"/>
      <c r="R97" s="1"/>
      <c r="S97" s="2"/>
    </row>
    <row r="98" spans="1:19" ht="15">
      <c r="A98" s="2"/>
      <c r="B98" s="1"/>
      <c r="C98" s="7"/>
      <c r="D98" s="20"/>
      <c r="E98" s="3" t="s">
        <v>182</v>
      </c>
      <c r="F98" s="3"/>
      <c r="G98" s="3"/>
      <c r="H98" s="3"/>
      <c r="I98" s="3"/>
      <c r="J98" s="3"/>
      <c r="K98" s="3"/>
      <c r="L98" s="3"/>
      <c r="M98" s="3"/>
      <c r="N98" s="3"/>
      <c r="O98" s="3"/>
      <c r="P98" s="3"/>
      <c r="Q98" s="8"/>
      <c r="R98" s="1"/>
      <c r="S98" s="2"/>
    </row>
    <row r="99" spans="1:19" ht="15">
      <c r="A99" s="2"/>
      <c r="B99" s="1"/>
      <c r="C99" s="7"/>
      <c r="D99" s="20"/>
      <c r="E99" s="3" t="s">
        <v>183</v>
      </c>
      <c r="F99" s="3"/>
      <c r="G99" s="3"/>
      <c r="H99" s="3"/>
      <c r="I99" s="3"/>
      <c r="J99" s="3"/>
      <c r="K99" s="3"/>
      <c r="L99" s="3"/>
      <c r="M99" s="3"/>
      <c r="N99" s="3"/>
      <c r="O99" s="3"/>
      <c r="P99" s="3"/>
      <c r="Q99" s="8"/>
      <c r="R99" s="1"/>
      <c r="S99" s="2"/>
    </row>
    <row r="100" spans="1:19" ht="15">
      <c r="A100" s="2"/>
      <c r="B100" s="1"/>
      <c r="C100" s="7"/>
      <c r="D100" s="20"/>
      <c r="E100" s="3"/>
      <c r="F100" s="3"/>
      <c r="G100" s="3"/>
      <c r="H100" s="3"/>
      <c r="I100" s="3"/>
      <c r="J100" s="3"/>
      <c r="K100" s="3"/>
      <c r="L100" s="3"/>
      <c r="M100" s="3"/>
      <c r="N100" s="3"/>
      <c r="O100" s="3"/>
      <c r="P100" s="3"/>
      <c r="Q100" s="8"/>
      <c r="R100" s="1"/>
      <c r="S100" s="2"/>
    </row>
    <row r="101" spans="1:19" ht="15">
      <c r="A101" s="2"/>
      <c r="B101" s="1"/>
      <c r="C101" s="7"/>
      <c r="D101" s="20"/>
      <c r="E101" s="3" t="s">
        <v>184</v>
      </c>
      <c r="F101" s="3"/>
      <c r="G101" s="3"/>
      <c r="H101" s="3"/>
      <c r="I101" s="3"/>
      <c r="J101" s="3"/>
      <c r="K101" s="3"/>
      <c r="L101" s="3"/>
      <c r="M101" s="3"/>
      <c r="N101" s="3"/>
      <c r="O101" s="3"/>
      <c r="P101" s="3"/>
      <c r="Q101" s="8"/>
      <c r="R101" s="1"/>
      <c r="S101" s="2"/>
    </row>
    <row r="102" spans="1:19">
      <c r="A102" s="2"/>
      <c r="B102" s="1"/>
      <c r="C102" s="7"/>
      <c r="D102" s="3"/>
      <c r="E102" s="3"/>
      <c r="F102" s="3"/>
      <c r="G102" s="3"/>
      <c r="H102" s="3"/>
      <c r="I102" s="3"/>
      <c r="J102" s="3"/>
      <c r="K102" s="3"/>
      <c r="L102" s="3"/>
      <c r="M102" s="3"/>
      <c r="N102" s="3"/>
      <c r="O102" s="3"/>
      <c r="P102" s="3"/>
      <c r="Q102" s="8"/>
      <c r="R102" s="1"/>
      <c r="S102" s="2"/>
    </row>
    <row r="103" spans="1:19">
      <c r="A103" s="2"/>
      <c r="B103" s="1"/>
      <c r="C103" s="7"/>
      <c r="D103" s="3"/>
      <c r="E103" s="3"/>
      <c r="F103" s="3"/>
      <c r="G103" s="3"/>
      <c r="H103" s="3"/>
      <c r="I103" s="3"/>
      <c r="J103" s="3"/>
      <c r="K103" s="3"/>
      <c r="L103" s="3"/>
      <c r="M103" s="3"/>
      <c r="N103" s="3"/>
      <c r="O103" s="3"/>
      <c r="P103" s="3"/>
      <c r="Q103" s="8"/>
      <c r="R103" s="1"/>
      <c r="S103" s="2"/>
    </row>
    <row r="104" spans="1:19">
      <c r="A104" s="2"/>
      <c r="B104" s="1"/>
      <c r="C104" s="7"/>
      <c r="D104" s="3"/>
      <c r="E104" s="3"/>
      <c r="F104" s="3"/>
      <c r="G104" s="3"/>
      <c r="H104" s="3"/>
      <c r="I104" s="3"/>
      <c r="J104" s="3"/>
      <c r="K104" s="3"/>
      <c r="L104" s="3"/>
      <c r="M104" s="3"/>
      <c r="N104" s="3"/>
      <c r="O104" s="3"/>
      <c r="P104" s="3"/>
      <c r="Q104" s="8"/>
      <c r="R104" s="1"/>
      <c r="S104" s="2"/>
    </row>
    <row r="105" spans="1:19">
      <c r="A105" s="2"/>
      <c r="B105" s="1"/>
      <c r="C105" s="7"/>
      <c r="D105" s="3"/>
      <c r="E105" s="3"/>
      <c r="F105" s="3"/>
      <c r="G105" s="3"/>
      <c r="H105" s="3"/>
      <c r="I105" s="3"/>
      <c r="J105" s="3"/>
      <c r="K105" s="3"/>
      <c r="L105" s="3"/>
      <c r="M105" s="3"/>
      <c r="N105" s="3"/>
      <c r="O105" s="3"/>
      <c r="P105" s="3"/>
      <c r="Q105" s="8"/>
      <c r="R105" s="1"/>
      <c r="S105" s="2"/>
    </row>
    <row r="106" spans="1:19">
      <c r="A106" s="2"/>
      <c r="B106" s="1"/>
      <c r="C106" s="15"/>
      <c r="D106" s="16"/>
      <c r="E106" s="16"/>
      <c r="F106" s="16"/>
      <c r="G106" s="16"/>
      <c r="H106" s="16"/>
      <c r="I106" s="16"/>
      <c r="J106" s="16"/>
      <c r="K106" s="16"/>
      <c r="L106" s="16"/>
      <c r="M106" s="16"/>
      <c r="N106" s="16"/>
      <c r="O106" s="16"/>
      <c r="P106" s="16"/>
      <c r="Q106" s="17"/>
      <c r="R106" s="1"/>
      <c r="S106" s="2"/>
    </row>
    <row r="107" spans="1:19">
      <c r="A107" s="2"/>
      <c r="B107" s="1"/>
      <c r="C107" s="7"/>
      <c r="D107" s="3"/>
      <c r="E107" s="3"/>
      <c r="F107" s="3"/>
      <c r="G107" s="3"/>
      <c r="H107" s="3"/>
      <c r="I107" s="3"/>
      <c r="J107" s="3"/>
      <c r="K107" s="3"/>
      <c r="L107" s="3"/>
      <c r="M107" s="3"/>
      <c r="N107" s="3"/>
      <c r="O107" s="3"/>
      <c r="P107" s="3"/>
      <c r="Q107" s="8"/>
      <c r="R107" s="1"/>
      <c r="S107" s="2"/>
    </row>
    <row r="108" spans="1:19">
      <c r="A108" s="2"/>
      <c r="B108" s="1"/>
      <c r="C108" s="7"/>
      <c r="D108" s="18" t="s">
        <v>12</v>
      </c>
      <c r="E108" s="3"/>
      <c r="F108" s="3"/>
      <c r="G108" s="3"/>
      <c r="H108" s="3"/>
      <c r="I108" s="3"/>
      <c r="J108" s="3"/>
      <c r="K108" s="3"/>
      <c r="L108" s="3"/>
      <c r="M108" s="3"/>
      <c r="N108" s="3"/>
      <c r="O108" s="3"/>
      <c r="P108" s="3"/>
      <c r="Q108" s="8"/>
      <c r="R108" s="1"/>
      <c r="S108" s="2"/>
    </row>
    <row r="109" spans="1:19">
      <c r="A109" s="2"/>
      <c r="B109" s="1"/>
      <c r="C109" s="7"/>
      <c r="D109" s="18" t="s">
        <v>13</v>
      </c>
      <c r="E109" s="3"/>
      <c r="F109" s="3"/>
      <c r="G109" s="3"/>
      <c r="H109" s="3"/>
      <c r="I109" s="3"/>
      <c r="J109" s="3"/>
      <c r="K109" s="3"/>
      <c r="L109" s="3"/>
      <c r="M109" s="3"/>
      <c r="N109" s="3"/>
      <c r="O109" s="3"/>
      <c r="P109" s="3"/>
      <c r="Q109" s="8"/>
      <c r="R109" s="1"/>
      <c r="S109" s="2"/>
    </row>
    <row r="110" spans="1:19">
      <c r="A110" s="2"/>
      <c r="B110" s="1"/>
      <c r="C110" s="7"/>
      <c r="D110" s="18" t="s">
        <v>14</v>
      </c>
      <c r="E110" s="3"/>
      <c r="F110" s="3"/>
      <c r="G110" s="3"/>
      <c r="H110" s="3"/>
      <c r="I110" s="3"/>
      <c r="J110" s="3"/>
      <c r="K110" s="3"/>
      <c r="L110" s="3"/>
      <c r="M110" s="3"/>
      <c r="N110" s="3"/>
      <c r="O110" s="3"/>
      <c r="P110" s="3"/>
      <c r="Q110" s="8"/>
      <c r="R110" s="1"/>
      <c r="S110" s="2"/>
    </row>
    <row r="111" spans="1:19">
      <c r="A111" s="2"/>
      <c r="B111" s="1"/>
      <c r="C111" s="7"/>
      <c r="D111" s="18"/>
      <c r="E111" s="3"/>
      <c r="F111" s="3"/>
      <c r="G111" s="3"/>
      <c r="H111" s="3"/>
      <c r="I111" s="3"/>
      <c r="J111" s="3"/>
      <c r="K111" s="3"/>
      <c r="L111" s="3"/>
      <c r="M111" s="3"/>
      <c r="N111" s="3"/>
      <c r="O111" s="3"/>
      <c r="P111" s="3"/>
      <c r="Q111" s="8"/>
      <c r="R111" s="1"/>
      <c r="S111" s="2"/>
    </row>
    <row r="112" spans="1:19">
      <c r="A112" s="2"/>
      <c r="B112" s="1"/>
      <c r="C112" s="7"/>
      <c r="D112" s="3" t="s">
        <v>15</v>
      </c>
      <c r="E112" s="3"/>
      <c r="F112" s="3"/>
      <c r="G112" s="3"/>
      <c r="H112" s="3"/>
      <c r="I112" s="3"/>
      <c r="J112" s="3"/>
      <c r="K112" s="3"/>
      <c r="L112" s="3"/>
      <c r="M112" s="3"/>
      <c r="N112" s="3"/>
      <c r="O112" s="3"/>
      <c r="P112" s="3"/>
      <c r="Q112" s="8"/>
      <c r="R112" s="1"/>
      <c r="S112" s="2"/>
    </row>
    <row r="113" spans="1:19">
      <c r="A113" s="2"/>
      <c r="B113" s="1"/>
      <c r="C113" s="7"/>
      <c r="D113" s="18" t="s">
        <v>16</v>
      </c>
      <c r="E113" s="3"/>
      <c r="F113" s="3"/>
      <c r="G113" s="3"/>
      <c r="H113" s="3"/>
      <c r="I113" s="3"/>
      <c r="J113" s="3"/>
      <c r="K113" s="3"/>
      <c r="L113" s="3"/>
      <c r="M113" s="3"/>
      <c r="N113" s="3"/>
      <c r="O113" s="3"/>
      <c r="P113" s="3"/>
      <c r="Q113" s="8"/>
      <c r="R113" s="1"/>
      <c r="S113" s="2"/>
    </row>
    <row r="114" spans="1:19">
      <c r="A114" s="2"/>
      <c r="B114" s="1"/>
      <c r="C114" s="7"/>
      <c r="D114" s="18" t="s">
        <v>17</v>
      </c>
      <c r="E114" s="3"/>
      <c r="F114" s="3"/>
      <c r="G114" s="3"/>
      <c r="H114" s="3"/>
      <c r="I114" s="3"/>
      <c r="J114" s="3"/>
      <c r="K114" s="3"/>
      <c r="L114" s="3"/>
      <c r="M114" s="3"/>
      <c r="N114" s="3"/>
      <c r="O114" s="3"/>
      <c r="P114" s="3"/>
      <c r="Q114" s="8"/>
      <c r="R114" s="1"/>
      <c r="S114" s="2"/>
    </row>
    <row r="115" spans="1:19">
      <c r="A115" s="2"/>
      <c r="B115" s="1"/>
      <c r="C115" s="7"/>
      <c r="D115" s="18" t="s">
        <v>18</v>
      </c>
      <c r="E115" s="3"/>
      <c r="F115" s="3"/>
      <c r="G115" s="3"/>
      <c r="H115" s="3"/>
      <c r="I115" s="3"/>
      <c r="J115" s="3"/>
      <c r="K115" s="3"/>
      <c r="L115" s="3"/>
      <c r="M115" s="3"/>
      <c r="N115" s="3"/>
      <c r="O115" s="3"/>
      <c r="P115" s="3"/>
      <c r="Q115" s="8"/>
      <c r="R115" s="1"/>
      <c r="S115" s="2"/>
    </row>
    <row r="116" spans="1:19">
      <c r="A116" s="2"/>
      <c r="B116" s="1"/>
      <c r="C116" s="7"/>
      <c r="D116" s="18"/>
      <c r="E116" s="3"/>
      <c r="F116" s="3"/>
      <c r="G116" s="3"/>
      <c r="H116" s="3"/>
      <c r="I116" s="3"/>
      <c r="J116" s="3"/>
      <c r="K116" s="3"/>
      <c r="L116" s="3"/>
      <c r="M116" s="3"/>
      <c r="N116" s="3"/>
      <c r="O116" s="3"/>
      <c r="P116" s="3"/>
      <c r="Q116" s="8"/>
      <c r="R116" s="1"/>
      <c r="S116" s="2"/>
    </row>
    <row r="117" spans="1:19" ht="13" thickBot="1">
      <c r="A117" s="2"/>
      <c r="B117" s="1"/>
      <c r="C117" s="9"/>
      <c r="D117" s="10"/>
      <c r="E117" s="10"/>
      <c r="F117" s="10"/>
      <c r="G117" s="10"/>
      <c r="H117" s="10"/>
      <c r="I117" s="10"/>
      <c r="J117" s="10"/>
      <c r="K117" s="10"/>
      <c r="L117" s="10"/>
      <c r="M117" s="10"/>
      <c r="N117" s="10"/>
      <c r="O117" s="10"/>
      <c r="P117" s="10"/>
      <c r="Q117" s="11"/>
      <c r="R117" s="1"/>
      <c r="S117" s="2"/>
    </row>
    <row r="118" spans="1:19" ht="24" customHeight="1">
      <c r="A118" s="2"/>
      <c r="B118" s="1"/>
      <c r="C118" s="1"/>
      <c r="D118" s="1"/>
      <c r="E118" s="1"/>
      <c r="F118" s="1"/>
      <c r="G118" s="1"/>
      <c r="H118" s="1"/>
      <c r="I118" s="1"/>
      <c r="J118" s="1"/>
      <c r="K118" s="1"/>
      <c r="L118" s="1"/>
      <c r="M118" s="1"/>
      <c r="N118" s="1"/>
      <c r="O118" s="1"/>
      <c r="P118" s="1"/>
      <c r="Q118" s="1"/>
      <c r="R118" s="1"/>
      <c r="S118" s="2"/>
    </row>
    <row r="119" spans="1:19" ht="24" customHeight="1">
      <c r="A119" s="2"/>
      <c r="B119" s="2"/>
      <c r="C119" s="2"/>
      <c r="D119" s="2"/>
      <c r="E119" s="2"/>
      <c r="F119" s="2"/>
      <c r="G119" s="2"/>
      <c r="H119" s="2"/>
      <c r="I119" s="2"/>
      <c r="J119" s="2"/>
      <c r="K119" s="2"/>
      <c r="L119" s="2"/>
      <c r="M119" s="2"/>
      <c r="N119" s="2"/>
      <c r="O119" s="2"/>
      <c r="P119" s="2"/>
      <c r="Q119" s="2"/>
      <c r="R119" s="2"/>
      <c r="S119" s="2"/>
    </row>
  </sheetData>
  <sheetCalcPr fullCalcOnLoad="1"/>
  <phoneticPr fontId="6" type="noConversion"/>
  <pageMargins left="0.75" right="0.75" top="1" bottom="1" header="0.5" footer="0.5"/>
  <headerFooter alignWithMargins="0"/>
  <drawing r:id="rId1"/>
  <legacyDrawing r:id="rId2"/>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Copyright</vt:lpstr>
      <vt:lpstr>Introduction</vt:lpstr>
      <vt:lpstr>Sample Problem</vt:lpstr>
      <vt:lpstr>Prebuilt Excel Model</vt:lpstr>
      <vt:lpstr>Table and Graph</vt:lpstr>
      <vt:lpstr>Toolkit Help</vt:lpstr>
    </vt:vector>
  </TitlesOfParts>
  <Company>Simmons College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SimmonsLAdm</dc:creator>
  <cp:lastModifiedBy>HAYDEN NOEL</cp:lastModifiedBy>
  <dcterms:created xsi:type="dcterms:W3CDTF">2009-07-09T15:22:11Z</dcterms:created>
  <dcterms:modified xsi:type="dcterms:W3CDTF">2010-10-20T03:38:46Z</dcterms:modified>
</cp:coreProperties>
</file>