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eviseb 1/Desktop/Data_bootcamp/"/>
    </mc:Choice>
  </mc:AlternateContent>
  <xr:revisionPtr revIDLastSave="0" documentId="13_ncr:1_{6C40DD69-C18A-7A42-9A3F-0C9B0758BD99}" xr6:coauthVersionLast="45" xr6:coauthVersionMax="45" xr10:uidLastSave="{00000000-0000-0000-0000-000000000000}"/>
  <bookViews>
    <workbookView xWindow="0" yWindow="460" windowWidth="14920" windowHeight="16540" firstSheet="2" activeTab="5" xr2:uid="{00000000-000D-0000-FFFF-FFFF00000000}"/>
  </bookViews>
  <sheets>
    <sheet name="bonus" sheetId="7" r:id="rId1"/>
    <sheet name="bonus_stat_analysis" sheetId="8" r:id="rId2"/>
    <sheet name="date_pivot" sheetId="6" r:id="rId3"/>
    <sheet name="subcategory_pivot" sheetId="5" r:id="rId4"/>
    <sheet name="category_pivot" sheetId="3" r:id="rId5"/>
    <sheet name="data_edited" sheetId="2" r:id="rId6"/>
    <sheet name="data_raw" sheetId="1" r:id="rId7"/>
  </sheets>
  <definedNames>
    <definedName name="_xlnm._FilterDatabase" localSheetId="5" hidden="1">data_edited!$A$1:$T$4115</definedName>
    <definedName name="backers_count">data_edited!$L$2:$L$4115</definedName>
    <definedName name="failed_backers">bonus_stat_analysis!$E$2:$E$1531</definedName>
    <definedName name="failed_pledged">bonus_stat_analysis!$Y$2:$Y$1531</definedName>
    <definedName name="goal">data_edited!$D$2:$D$4115</definedName>
    <definedName name="id">data_edited!$A$2:$A$4115</definedName>
    <definedName name="pledged">data_edited!$E$2:$E$4115</definedName>
    <definedName name="Success_backers">bonus_stat_analysis!$B$2:$B$2186</definedName>
    <definedName name="success_pledged">bonus_stat_analysis!$U$2:$U$2186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8" i="8" l="1"/>
  <c r="AD7" i="8"/>
  <c r="AD6" i="8"/>
  <c r="AD5" i="8"/>
  <c r="AD4" i="8"/>
  <c r="AD3" i="8"/>
  <c r="AC8" i="8"/>
  <c r="AC7" i="8"/>
  <c r="AC6" i="8"/>
  <c r="AC5" i="8"/>
  <c r="AC4" i="8"/>
  <c r="AC3" i="8"/>
  <c r="J7" i="8"/>
  <c r="I7" i="8"/>
  <c r="J6" i="8"/>
  <c r="I6" i="8"/>
  <c r="J5" i="8"/>
  <c r="I5" i="8"/>
  <c r="J4" i="8"/>
  <c r="I4" i="8"/>
  <c r="J3" i="8"/>
  <c r="I3" i="8"/>
  <c r="J2" i="8"/>
  <c r="I2" i="8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E3" i="7" l="1"/>
  <c r="F3" i="7" s="1"/>
  <c r="E6" i="7"/>
  <c r="F6" i="7" s="1"/>
  <c r="E10" i="7"/>
  <c r="F10" i="7" s="1"/>
  <c r="E7" i="7"/>
  <c r="F7" i="7" s="1"/>
  <c r="E11" i="7"/>
  <c r="F11" i="7" s="1"/>
  <c r="G3" i="7"/>
  <c r="E4" i="7"/>
  <c r="G4" i="7" s="1"/>
  <c r="E8" i="7"/>
  <c r="F8" i="7" s="1"/>
  <c r="E12" i="7"/>
  <c r="F12" i="7" s="1"/>
  <c r="E5" i="7"/>
  <c r="F5" i="7" s="1"/>
  <c r="E9" i="7"/>
  <c r="F9" i="7" s="1"/>
  <c r="E13" i="7"/>
  <c r="F13" i="7" s="1"/>
  <c r="H13" i="7"/>
  <c r="B2" i="7"/>
  <c r="T4115" i="2"/>
  <c r="S4115" i="2"/>
  <c r="T4114" i="2"/>
  <c r="S4114" i="2"/>
  <c r="T4113" i="2"/>
  <c r="S4113" i="2"/>
  <c r="T4112" i="2"/>
  <c r="S4112" i="2"/>
  <c r="T4111" i="2"/>
  <c r="S4111" i="2"/>
  <c r="T4110" i="2"/>
  <c r="S4110" i="2"/>
  <c r="T4109" i="2"/>
  <c r="S4109" i="2"/>
  <c r="T4108" i="2"/>
  <c r="S4108" i="2"/>
  <c r="T4107" i="2"/>
  <c r="S4107" i="2"/>
  <c r="T4106" i="2"/>
  <c r="S4106" i="2"/>
  <c r="T4105" i="2"/>
  <c r="S4105" i="2"/>
  <c r="T4104" i="2"/>
  <c r="S4104" i="2"/>
  <c r="T4103" i="2"/>
  <c r="S4103" i="2"/>
  <c r="T4102" i="2"/>
  <c r="S4102" i="2"/>
  <c r="T4101" i="2"/>
  <c r="S4101" i="2"/>
  <c r="T4100" i="2"/>
  <c r="S4100" i="2"/>
  <c r="T4099" i="2"/>
  <c r="S4099" i="2"/>
  <c r="T4098" i="2"/>
  <c r="S4098" i="2"/>
  <c r="T4097" i="2"/>
  <c r="S4097" i="2"/>
  <c r="T4096" i="2"/>
  <c r="S4096" i="2"/>
  <c r="T4095" i="2"/>
  <c r="S4095" i="2"/>
  <c r="T4094" i="2"/>
  <c r="S4094" i="2"/>
  <c r="T4093" i="2"/>
  <c r="S4093" i="2"/>
  <c r="T4092" i="2"/>
  <c r="S4092" i="2"/>
  <c r="T4091" i="2"/>
  <c r="S4091" i="2"/>
  <c r="T4090" i="2"/>
  <c r="S4090" i="2"/>
  <c r="T4089" i="2"/>
  <c r="S4089" i="2"/>
  <c r="T4088" i="2"/>
  <c r="S4088" i="2"/>
  <c r="T4087" i="2"/>
  <c r="S4087" i="2"/>
  <c r="T4086" i="2"/>
  <c r="S4086" i="2"/>
  <c r="T4085" i="2"/>
  <c r="S4085" i="2"/>
  <c r="T4084" i="2"/>
  <c r="S4084" i="2"/>
  <c r="T4083" i="2"/>
  <c r="S4083" i="2"/>
  <c r="T4082" i="2"/>
  <c r="S4082" i="2"/>
  <c r="T4081" i="2"/>
  <c r="S4081" i="2"/>
  <c r="T4080" i="2"/>
  <c r="S4080" i="2"/>
  <c r="T4079" i="2"/>
  <c r="S4079" i="2"/>
  <c r="T4078" i="2"/>
  <c r="S4078" i="2"/>
  <c r="T4077" i="2"/>
  <c r="S4077" i="2"/>
  <c r="T4076" i="2"/>
  <c r="S4076" i="2"/>
  <c r="T4075" i="2"/>
  <c r="S4075" i="2"/>
  <c r="T4074" i="2"/>
  <c r="S4074" i="2"/>
  <c r="T4073" i="2"/>
  <c r="S4073" i="2"/>
  <c r="T4072" i="2"/>
  <c r="S4072" i="2"/>
  <c r="T4071" i="2"/>
  <c r="S4071" i="2"/>
  <c r="T4070" i="2"/>
  <c r="S4070" i="2"/>
  <c r="T4069" i="2"/>
  <c r="S4069" i="2"/>
  <c r="T4068" i="2"/>
  <c r="S4068" i="2"/>
  <c r="T4067" i="2"/>
  <c r="S4067" i="2"/>
  <c r="T4066" i="2"/>
  <c r="S4066" i="2"/>
  <c r="T4065" i="2"/>
  <c r="S4065" i="2"/>
  <c r="T4064" i="2"/>
  <c r="S4064" i="2"/>
  <c r="T4063" i="2"/>
  <c r="S4063" i="2"/>
  <c r="T4062" i="2"/>
  <c r="S4062" i="2"/>
  <c r="T4061" i="2"/>
  <c r="S4061" i="2"/>
  <c r="T4060" i="2"/>
  <c r="S4060" i="2"/>
  <c r="T4059" i="2"/>
  <c r="S4059" i="2"/>
  <c r="T4058" i="2"/>
  <c r="S4058" i="2"/>
  <c r="T4057" i="2"/>
  <c r="S4057" i="2"/>
  <c r="T4056" i="2"/>
  <c r="S4056" i="2"/>
  <c r="T4055" i="2"/>
  <c r="S4055" i="2"/>
  <c r="T4054" i="2"/>
  <c r="S4054" i="2"/>
  <c r="T4053" i="2"/>
  <c r="S4053" i="2"/>
  <c r="T4052" i="2"/>
  <c r="S4052" i="2"/>
  <c r="T4051" i="2"/>
  <c r="S4051" i="2"/>
  <c r="T4050" i="2"/>
  <c r="S4050" i="2"/>
  <c r="T4049" i="2"/>
  <c r="S4049" i="2"/>
  <c r="T4048" i="2"/>
  <c r="S4048" i="2"/>
  <c r="T4047" i="2"/>
  <c r="S4047" i="2"/>
  <c r="T4046" i="2"/>
  <c r="S4046" i="2"/>
  <c r="T4045" i="2"/>
  <c r="S4045" i="2"/>
  <c r="T4044" i="2"/>
  <c r="S4044" i="2"/>
  <c r="T4043" i="2"/>
  <c r="S4043" i="2"/>
  <c r="T4042" i="2"/>
  <c r="S4042" i="2"/>
  <c r="T4041" i="2"/>
  <c r="S4041" i="2"/>
  <c r="T4040" i="2"/>
  <c r="S4040" i="2"/>
  <c r="T4039" i="2"/>
  <c r="S4039" i="2"/>
  <c r="T4038" i="2"/>
  <c r="S4038" i="2"/>
  <c r="T4037" i="2"/>
  <c r="S4037" i="2"/>
  <c r="T4036" i="2"/>
  <c r="S4036" i="2"/>
  <c r="T4035" i="2"/>
  <c r="S4035" i="2"/>
  <c r="T4034" i="2"/>
  <c r="S4034" i="2"/>
  <c r="T4033" i="2"/>
  <c r="S4033" i="2"/>
  <c r="T4032" i="2"/>
  <c r="S4032" i="2"/>
  <c r="T4031" i="2"/>
  <c r="S4031" i="2"/>
  <c r="T4030" i="2"/>
  <c r="S4030" i="2"/>
  <c r="T4029" i="2"/>
  <c r="S4029" i="2"/>
  <c r="T4028" i="2"/>
  <c r="S4028" i="2"/>
  <c r="T4027" i="2"/>
  <c r="S4027" i="2"/>
  <c r="T4026" i="2"/>
  <c r="S4026" i="2"/>
  <c r="T4025" i="2"/>
  <c r="S4025" i="2"/>
  <c r="T4024" i="2"/>
  <c r="S4024" i="2"/>
  <c r="T4023" i="2"/>
  <c r="S4023" i="2"/>
  <c r="T4022" i="2"/>
  <c r="S4022" i="2"/>
  <c r="T4021" i="2"/>
  <c r="S4021" i="2"/>
  <c r="T4020" i="2"/>
  <c r="S4020" i="2"/>
  <c r="T4019" i="2"/>
  <c r="S4019" i="2"/>
  <c r="T4018" i="2"/>
  <c r="S4018" i="2"/>
  <c r="T4017" i="2"/>
  <c r="S4017" i="2"/>
  <c r="T4016" i="2"/>
  <c r="S4016" i="2"/>
  <c r="T4015" i="2"/>
  <c r="S4015" i="2"/>
  <c r="T4014" i="2"/>
  <c r="S4014" i="2"/>
  <c r="T4013" i="2"/>
  <c r="S4013" i="2"/>
  <c r="T4012" i="2"/>
  <c r="S4012" i="2"/>
  <c r="T4011" i="2"/>
  <c r="S4011" i="2"/>
  <c r="T4010" i="2"/>
  <c r="S4010" i="2"/>
  <c r="T4009" i="2"/>
  <c r="S4009" i="2"/>
  <c r="T4008" i="2"/>
  <c r="S4008" i="2"/>
  <c r="T4007" i="2"/>
  <c r="S4007" i="2"/>
  <c r="T4006" i="2"/>
  <c r="S4006" i="2"/>
  <c r="T4005" i="2"/>
  <c r="S4005" i="2"/>
  <c r="T4004" i="2"/>
  <c r="S4004" i="2"/>
  <c r="T4003" i="2"/>
  <c r="S4003" i="2"/>
  <c r="T4002" i="2"/>
  <c r="S4002" i="2"/>
  <c r="T4001" i="2"/>
  <c r="S4001" i="2"/>
  <c r="T4000" i="2"/>
  <c r="S4000" i="2"/>
  <c r="T3999" i="2"/>
  <c r="S3999" i="2"/>
  <c r="T3998" i="2"/>
  <c r="S3998" i="2"/>
  <c r="T3997" i="2"/>
  <c r="S3997" i="2"/>
  <c r="T3996" i="2"/>
  <c r="S3996" i="2"/>
  <c r="T3995" i="2"/>
  <c r="S3995" i="2"/>
  <c r="T3994" i="2"/>
  <c r="S3994" i="2"/>
  <c r="T3993" i="2"/>
  <c r="S3993" i="2"/>
  <c r="T3992" i="2"/>
  <c r="S3992" i="2"/>
  <c r="T3991" i="2"/>
  <c r="S3991" i="2"/>
  <c r="T3990" i="2"/>
  <c r="S3990" i="2"/>
  <c r="T3989" i="2"/>
  <c r="S3989" i="2"/>
  <c r="T3988" i="2"/>
  <c r="S3988" i="2"/>
  <c r="T3987" i="2"/>
  <c r="S3987" i="2"/>
  <c r="T3986" i="2"/>
  <c r="S3986" i="2"/>
  <c r="T3985" i="2"/>
  <c r="S3985" i="2"/>
  <c r="T3984" i="2"/>
  <c r="S3984" i="2"/>
  <c r="T3983" i="2"/>
  <c r="S3983" i="2"/>
  <c r="T3982" i="2"/>
  <c r="S3982" i="2"/>
  <c r="T3981" i="2"/>
  <c r="S3981" i="2"/>
  <c r="T3980" i="2"/>
  <c r="S3980" i="2"/>
  <c r="T3979" i="2"/>
  <c r="S3979" i="2"/>
  <c r="T3978" i="2"/>
  <c r="S3978" i="2"/>
  <c r="T3977" i="2"/>
  <c r="S3977" i="2"/>
  <c r="T3976" i="2"/>
  <c r="S3976" i="2"/>
  <c r="T3975" i="2"/>
  <c r="S3975" i="2"/>
  <c r="T3974" i="2"/>
  <c r="S3974" i="2"/>
  <c r="T3973" i="2"/>
  <c r="S3973" i="2"/>
  <c r="T3972" i="2"/>
  <c r="S3972" i="2"/>
  <c r="T3971" i="2"/>
  <c r="S3971" i="2"/>
  <c r="T3970" i="2"/>
  <c r="S3970" i="2"/>
  <c r="T3969" i="2"/>
  <c r="S3969" i="2"/>
  <c r="T3968" i="2"/>
  <c r="S3968" i="2"/>
  <c r="T3967" i="2"/>
  <c r="S3967" i="2"/>
  <c r="T3966" i="2"/>
  <c r="S3966" i="2"/>
  <c r="T3965" i="2"/>
  <c r="S3965" i="2"/>
  <c r="T3964" i="2"/>
  <c r="S3964" i="2"/>
  <c r="T3963" i="2"/>
  <c r="S3963" i="2"/>
  <c r="T3962" i="2"/>
  <c r="S3962" i="2"/>
  <c r="T3961" i="2"/>
  <c r="S3961" i="2"/>
  <c r="T3960" i="2"/>
  <c r="S3960" i="2"/>
  <c r="T3959" i="2"/>
  <c r="S3959" i="2"/>
  <c r="T3958" i="2"/>
  <c r="S3958" i="2"/>
  <c r="T3957" i="2"/>
  <c r="S3957" i="2"/>
  <c r="T3956" i="2"/>
  <c r="S3956" i="2"/>
  <c r="T3955" i="2"/>
  <c r="S3955" i="2"/>
  <c r="T3954" i="2"/>
  <c r="S3954" i="2"/>
  <c r="T3953" i="2"/>
  <c r="S3953" i="2"/>
  <c r="T3952" i="2"/>
  <c r="S3952" i="2"/>
  <c r="T3951" i="2"/>
  <c r="S3951" i="2"/>
  <c r="T3950" i="2"/>
  <c r="S3950" i="2"/>
  <c r="T3949" i="2"/>
  <c r="S3949" i="2"/>
  <c r="T3948" i="2"/>
  <c r="S3948" i="2"/>
  <c r="T3947" i="2"/>
  <c r="S3947" i="2"/>
  <c r="T3946" i="2"/>
  <c r="S3946" i="2"/>
  <c r="T3945" i="2"/>
  <c r="S3945" i="2"/>
  <c r="T3944" i="2"/>
  <c r="S3944" i="2"/>
  <c r="T3943" i="2"/>
  <c r="S3943" i="2"/>
  <c r="T3942" i="2"/>
  <c r="S3942" i="2"/>
  <c r="T3941" i="2"/>
  <c r="S3941" i="2"/>
  <c r="T3940" i="2"/>
  <c r="S3940" i="2"/>
  <c r="T3939" i="2"/>
  <c r="S3939" i="2"/>
  <c r="T3938" i="2"/>
  <c r="S3938" i="2"/>
  <c r="T3937" i="2"/>
  <c r="S3937" i="2"/>
  <c r="T3936" i="2"/>
  <c r="S3936" i="2"/>
  <c r="T3935" i="2"/>
  <c r="S3935" i="2"/>
  <c r="T3934" i="2"/>
  <c r="S3934" i="2"/>
  <c r="T3933" i="2"/>
  <c r="S3933" i="2"/>
  <c r="T3932" i="2"/>
  <c r="S3932" i="2"/>
  <c r="T3931" i="2"/>
  <c r="S3931" i="2"/>
  <c r="T3930" i="2"/>
  <c r="S3930" i="2"/>
  <c r="T3929" i="2"/>
  <c r="S3929" i="2"/>
  <c r="T3928" i="2"/>
  <c r="S3928" i="2"/>
  <c r="T3927" i="2"/>
  <c r="S3927" i="2"/>
  <c r="T3926" i="2"/>
  <c r="S3926" i="2"/>
  <c r="T3925" i="2"/>
  <c r="S3925" i="2"/>
  <c r="T3924" i="2"/>
  <c r="S3924" i="2"/>
  <c r="T3923" i="2"/>
  <c r="S3923" i="2"/>
  <c r="T3922" i="2"/>
  <c r="S3922" i="2"/>
  <c r="T3921" i="2"/>
  <c r="S3921" i="2"/>
  <c r="T3920" i="2"/>
  <c r="S3920" i="2"/>
  <c r="T3919" i="2"/>
  <c r="S3919" i="2"/>
  <c r="T3918" i="2"/>
  <c r="S3918" i="2"/>
  <c r="T3917" i="2"/>
  <c r="S3917" i="2"/>
  <c r="T3916" i="2"/>
  <c r="S3916" i="2"/>
  <c r="T3915" i="2"/>
  <c r="S3915" i="2"/>
  <c r="T3914" i="2"/>
  <c r="S3914" i="2"/>
  <c r="T3913" i="2"/>
  <c r="S3913" i="2"/>
  <c r="T3912" i="2"/>
  <c r="S3912" i="2"/>
  <c r="T3911" i="2"/>
  <c r="S3911" i="2"/>
  <c r="T3910" i="2"/>
  <c r="S3910" i="2"/>
  <c r="T3909" i="2"/>
  <c r="S3909" i="2"/>
  <c r="T3908" i="2"/>
  <c r="S3908" i="2"/>
  <c r="T3907" i="2"/>
  <c r="S3907" i="2"/>
  <c r="T3906" i="2"/>
  <c r="S3906" i="2"/>
  <c r="T3905" i="2"/>
  <c r="S3905" i="2"/>
  <c r="T3904" i="2"/>
  <c r="S3904" i="2"/>
  <c r="T3903" i="2"/>
  <c r="S3903" i="2"/>
  <c r="T3902" i="2"/>
  <c r="S3902" i="2"/>
  <c r="T3901" i="2"/>
  <c r="S3901" i="2"/>
  <c r="T3900" i="2"/>
  <c r="S3900" i="2"/>
  <c r="T3899" i="2"/>
  <c r="S3899" i="2"/>
  <c r="T3898" i="2"/>
  <c r="S3898" i="2"/>
  <c r="T3897" i="2"/>
  <c r="S3897" i="2"/>
  <c r="T3896" i="2"/>
  <c r="S3896" i="2"/>
  <c r="T3895" i="2"/>
  <c r="S3895" i="2"/>
  <c r="T3894" i="2"/>
  <c r="S3894" i="2"/>
  <c r="T3893" i="2"/>
  <c r="S3893" i="2"/>
  <c r="T3892" i="2"/>
  <c r="S3892" i="2"/>
  <c r="T3891" i="2"/>
  <c r="S3891" i="2"/>
  <c r="T3890" i="2"/>
  <c r="S3890" i="2"/>
  <c r="T3889" i="2"/>
  <c r="S3889" i="2"/>
  <c r="T3888" i="2"/>
  <c r="S3888" i="2"/>
  <c r="T3887" i="2"/>
  <c r="S3887" i="2"/>
  <c r="T3886" i="2"/>
  <c r="S3886" i="2"/>
  <c r="T3885" i="2"/>
  <c r="S3885" i="2"/>
  <c r="T3884" i="2"/>
  <c r="S3884" i="2"/>
  <c r="T3883" i="2"/>
  <c r="S3883" i="2"/>
  <c r="T3882" i="2"/>
  <c r="S3882" i="2"/>
  <c r="T3881" i="2"/>
  <c r="S3881" i="2"/>
  <c r="T3880" i="2"/>
  <c r="S3880" i="2"/>
  <c r="T3879" i="2"/>
  <c r="S3879" i="2"/>
  <c r="T3878" i="2"/>
  <c r="S3878" i="2"/>
  <c r="T3877" i="2"/>
  <c r="S3877" i="2"/>
  <c r="T3876" i="2"/>
  <c r="S3876" i="2"/>
  <c r="T3875" i="2"/>
  <c r="S3875" i="2"/>
  <c r="T3874" i="2"/>
  <c r="S3874" i="2"/>
  <c r="T3873" i="2"/>
  <c r="S3873" i="2"/>
  <c r="T3872" i="2"/>
  <c r="S3872" i="2"/>
  <c r="T3871" i="2"/>
  <c r="S3871" i="2"/>
  <c r="T3870" i="2"/>
  <c r="S3870" i="2"/>
  <c r="T3869" i="2"/>
  <c r="S3869" i="2"/>
  <c r="T3868" i="2"/>
  <c r="S3868" i="2"/>
  <c r="T3867" i="2"/>
  <c r="S3867" i="2"/>
  <c r="T3866" i="2"/>
  <c r="S3866" i="2"/>
  <c r="T3865" i="2"/>
  <c r="S3865" i="2"/>
  <c r="T3864" i="2"/>
  <c r="S3864" i="2"/>
  <c r="T3863" i="2"/>
  <c r="S3863" i="2"/>
  <c r="T3862" i="2"/>
  <c r="S3862" i="2"/>
  <c r="T3861" i="2"/>
  <c r="S3861" i="2"/>
  <c r="T3860" i="2"/>
  <c r="S3860" i="2"/>
  <c r="T3859" i="2"/>
  <c r="S3859" i="2"/>
  <c r="T3858" i="2"/>
  <c r="S3858" i="2"/>
  <c r="T3857" i="2"/>
  <c r="S3857" i="2"/>
  <c r="T3856" i="2"/>
  <c r="S3856" i="2"/>
  <c r="T3855" i="2"/>
  <c r="S3855" i="2"/>
  <c r="T3854" i="2"/>
  <c r="S3854" i="2"/>
  <c r="T3853" i="2"/>
  <c r="S3853" i="2"/>
  <c r="T3852" i="2"/>
  <c r="S3852" i="2"/>
  <c r="T3851" i="2"/>
  <c r="S3851" i="2"/>
  <c r="T3850" i="2"/>
  <c r="S3850" i="2"/>
  <c r="T3849" i="2"/>
  <c r="S3849" i="2"/>
  <c r="T3848" i="2"/>
  <c r="S3848" i="2"/>
  <c r="T3847" i="2"/>
  <c r="S3847" i="2"/>
  <c r="T3846" i="2"/>
  <c r="S3846" i="2"/>
  <c r="T3845" i="2"/>
  <c r="S3845" i="2"/>
  <c r="T3844" i="2"/>
  <c r="S3844" i="2"/>
  <c r="T3843" i="2"/>
  <c r="S3843" i="2"/>
  <c r="T3842" i="2"/>
  <c r="S3842" i="2"/>
  <c r="T3841" i="2"/>
  <c r="S3841" i="2"/>
  <c r="T3840" i="2"/>
  <c r="S3840" i="2"/>
  <c r="T3839" i="2"/>
  <c r="S3839" i="2"/>
  <c r="T3838" i="2"/>
  <c r="S3838" i="2"/>
  <c r="T3837" i="2"/>
  <c r="S3837" i="2"/>
  <c r="T3836" i="2"/>
  <c r="S3836" i="2"/>
  <c r="T3835" i="2"/>
  <c r="S3835" i="2"/>
  <c r="T3834" i="2"/>
  <c r="S3834" i="2"/>
  <c r="T3833" i="2"/>
  <c r="S3833" i="2"/>
  <c r="T3832" i="2"/>
  <c r="S3832" i="2"/>
  <c r="T3831" i="2"/>
  <c r="S3831" i="2"/>
  <c r="T3830" i="2"/>
  <c r="S3830" i="2"/>
  <c r="T3829" i="2"/>
  <c r="S3829" i="2"/>
  <c r="T3828" i="2"/>
  <c r="S3828" i="2"/>
  <c r="T3827" i="2"/>
  <c r="S3827" i="2"/>
  <c r="T3826" i="2"/>
  <c r="S3826" i="2"/>
  <c r="T3825" i="2"/>
  <c r="S3825" i="2"/>
  <c r="T3824" i="2"/>
  <c r="S3824" i="2"/>
  <c r="T3823" i="2"/>
  <c r="S3823" i="2"/>
  <c r="T3822" i="2"/>
  <c r="S3822" i="2"/>
  <c r="T3821" i="2"/>
  <c r="S3821" i="2"/>
  <c r="T3820" i="2"/>
  <c r="S3820" i="2"/>
  <c r="T3819" i="2"/>
  <c r="S3819" i="2"/>
  <c r="T3818" i="2"/>
  <c r="S3818" i="2"/>
  <c r="T3817" i="2"/>
  <c r="S3817" i="2"/>
  <c r="T3816" i="2"/>
  <c r="S3816" i="2"/>
  <c r="T3815" i="2"/>
  <c r="S3815" i="2"/>
  <c r="T3814" i="2"/>
  <c r="S3814" i="2"/>
  <c r="T3813" i="2"/>
  <c r="S3813" i="2"/>
  <c r="T3812" i="2"/>
  <c r="S3812" i="2"/>
  <c r="T3811" i="2"/>
  <c r="S3811" i="2"/>
  <c r="T3810" i="2"/>
  <c r="S3810" i="2"/>
  <c r="T3809" i="2"/>
  <c r="S3809" i="2"/>
  <c r="T3808" i="2"/>
  <c r="S3808" i="2"/>
  <c r="T3807" i="2"/>
  <c r="S3807" i="2"/>
  <c r="T3806" i="2"/>
  <c r="S3806" i="2"/>
  <c r="T3805" i="2"/>
  <c r="S3805" i="2"/>
  <c r="T3804" i="2"/>
  <c r="S3804" i="2"/>
  <c r="T3803" i="2"/>
  <c r="S3803" i="2"/>
  <c r="T3802" i="2"/>
  <c r="S3802" i="2"/>
  <c r="T3801" i="2"/>
  <c r="S3801" i="2"/>
  <c r="T3800" i="2"/>
  <c r="S3800" i="2"/>
  <c r="T3799" i="2"/>
  <c r="S3799" i="2"/>
  <c r="T3798" i="2"/>
  <c r="S3798" i="2"/>
  <c r="T3797" i="2"/>
  <c r="S3797" i="2"/>
  <c r="T3796" i="2"/>
  <c r="S3796" i="2"/>
  <c r="T3795" i="2"/>
  <c r="S3795" i="2"/>
  <c r="T3794" i="2"/>
  <c r="S3794" i="2"/>
  <c r="T3793" i="2"/>
  <c r="S3793" i="2"/>
  <c r="T3792" i="2"/>
  <c r="S3792" i="2"/>
  <c r="T3791" i="2"/>
  <c r="S3791" i="2"/>
  <c r="T3790" i="2"/>
  <c r="S3790" i="2"/>
  <c r="T3789" i="2"/>
  <c r="S3789" i="2"/>
  <c r="T3788" i="2"/>
  <c r="S3788" i="2"/>
  <c r="T3787" i="2"/>
  <c r="S3787" i="2"/>
  <c r="T3786" i="2"/>
  <c r="S3786" i="2"/>
  <c r="T3785" i="2"/>
  <c r="S3785" i="2"/>
  <c r="T3784" i="2"/>
  <c r="S3784" i="2"/>
  <c r="T3783" i="2"/>
  <c r="S3783" i="2"/>
  <c r="T3782" i="2"/>
  <c r="S3782" i="2"/>
  <c r="T3781" i="2"/>
  <c r="S3781" i="2"/>
  <c r="T3780" i="2"/>
  <c r="S3780" i="2"/>
  <c r="T3779" i="2"/>
  <c r="S3779" i="2"/>
  <c r="T3778" i="2"/>
  <c r="S3778" i="2"/>
  <c r="T3777" i="2"/>
  <c r="S3777" i="2"/>
  <c r="T3776" i="2"/>
  <c r="S3776" i="2"/>
  <c r="T3775" i="2"/>
  <c r="S3775" i="2"/>
  <c r="T3774" i="2"/>
  <c r="S3774" i="2"/>
  <c r="T3773" i="2"/>
  <c r="S3773" i="2"/>
  <c r="T3772" i="2"/>
  <c r="S3772" i="2"/>
  <c r="T3771" i="2"/>
  <c r="S3771" i="2"/>
  <c r="T3770" i="2"/>
  <c r="S3770" i="2"/>
  <c r="T3769" i="2"/>
  <c r="S3769" i="2"/>
  <c r="T3768" i="2"/>
  <c r="S3768" i="2"/>
  <c r="T3767" i="2"/>
  <c r="S3767" i="2"/>
  <c r="T3766" i="2"/>
  <c r="S3766" i="2"/>
  <c r="T3765" i="2"/>
  <c r="S3765" i="2"/>
  <c r="T3764" i="2"/>
  <c r="S3764" i="2"/>
  <c r="T3763" i="2"/>
  <c r="S3763" i="2"/>
  <c r="T3762" i="2"/>
  <c r="S3762" i="2"/>
  <c r="T3761" i="2"/>
  <c r="S3761" i="2"/>
  <c r="T3760" i="2"/>
  <c r="S3760" i="2"/>
  <c r="T3759" i="2"/>
  <c r="S3759" i="2"/>
  <c r="T3758" i="2"/>
  <c r="S3758" i="2"/>
  <c r="T3757" i="2"/>
  <c r="S3757" i="2"/>
  <c r="T3756" i="2"/>
  <c r="S3756" i="2"/>
  <c r="T3755" i="2"/>
  <c r="S3755" i="2"/>
  <c r="T3754" i="2"/>
  <c r="S3754" i="2"/>
  <c r="T3753" i="2"/>
  <c r="S3753" i="2"/>
  <c r="T3752" i="2"/>
  <c r="S3752" i="2"/>
  <c r="T3751" i="2"/>
  <c r="S3751" i="2"/>
  <c r="T3750" i="2"/>
  <c r="S3750" i="2"/>
  <c r="T3749" i="2"/>
  <c r="S3749" i="2"/>
  <c r="T3748" i="2"/>
  <c r="S3748" i="2"/>
  <c r="T3747" i="2"/>
  <c r="S3747" i="2"/>
  <c r="T3746" i="2"/>
  <c r="S3746" i="2"/>
  <c r="T3745" i="2"/>
  <c r="S3745" i="2"/>
  <c r="T3744" i="2"/>
  <c r="S3744" i="2"/>
  <c r="T3743" i="2"/>
  <c r="S3743" i="2"/>
  <c r="T3742" i="2"/>
  <c r="S3742" i="2"/>
  <c r="T3741" i="2"/>
  <c r="S3741" i="2"/>
  <c r="T3740" i="2"/>
  <c r="S3740" i="2"/>
  <c r="T3739" i="2"/>
  <c r="S3739" i="2"/>
  <c r="T3738" i="2"/>
  <c r="S3738" i="2"/>
  <c r="T3737" i="2"/>
  <c r="S3737" i="2"/>
  <c r="T3736" i="2"/>
  <c r="S3736" i="2"/>
  <c r="T3735" i="2"/>
  <c r="S3735" i="2"/>
  <c r="T3734" i="2"/>
  <c r="S3734" i="2"/>
  <c r="T3733" i="2"/>
  <c r="S3733" i="2"/>
  <c r="T3732" i="2"/>
  <c r="S3732" i="2"/>
  <c r="T3731" i="2"/>
  <c r="S3731" i="2"/>
  <c r="T3730" i="2"/>
  <c r="S3730" i="2"/>
  <c r="T3729" i="2"/>
  <c r="S3729" i="2"/>
  <c r="T3728" i="2"/>
  <c r="S3728" i="2"/>
  <c r="T3727" i="2"/>
  <c r="S3727" i="2"/>
  <c r="T3726" i="2"/>
  <c r="S3726" i="2"/>
  <c r="T3725" i="2"/>
  <c r="S3725" i="2"/>
  <c r="T3724" i="2"/>
  <c r="S3724" i="2"/>
  <c r="T3723" i="2"/>
  <c r="S3723" i="2"/>
  <c r="T3722" i="2"/>
  <c r="S3722" i="2"/>
  <c r="T3721" i="2"/>
  <c r="S3721" i="2"/>
  <c r="T3720" i="2"/>
  <c r="S3720" i="2"/>
  <c r="T3719" i="2"/>
  <c r="S3719" i="2"/>
  <c r="T3718" i="2"/>
  <c r="S3718" i="2"/>
  <c r="T3717" i="2"/>
  <c r="S3717" i="2"/>
  <c r="T3716" i="2"/>
  <c r="S3716" i="2"/>
  <c r="T3715" i="2"/>
  <c r="S3715" i="2"/>
  <c r="T3714" i="2"/>
  <c r="S3714" i="2"/>
  <c r="T3713" i="2"/>
  <c r="S3713" i="2"/>
  <c r="T3712" i="2"/>
  <c r="S3712" i="2"/>
  <c r="T3711" i="2"/>
  <c r="S3711" i="2"/>
  <c r="T3710" i="2"/>
  <c r="S3710" i="2"/>
  <c r="T3709" i="2"/>
  <c r="S3709" i="2"/>
  <c r="T3708" i="2"/>
  <c r="S3708" i="2"/>
  <c r="T3707" i="2"/>
  <c r="S3707" i="2"/>
  <c r="T3706" i="2"/>
  <c r="S3706" i="2"/>
  <c r="T3705" i="2"/>
  <c r="S3705" i="2"/>
  <c r="T3704" i="2"/>
  <c r="S3704" i="2"/>
  <c r="T3703" i="2"/>
  <c r="S3703" i="2"/>
  <c r="T3702" i="2"/>
  <c r="S3702" i="2"/>
  <c r="T3701" i="2"/>
  <c r="S3701" i="2"/>
  <c r="T3700" i="2"/>
  <c r="S3700" i="2"/>
  <c r="T3699" i="2"/>
  <c r="S3699" i="2"/>
  <c r="T3698" i="2"/>
  <c r="S3698" i="2"/>
  <c r="T3697" i="2"/>
  <c r="S3697" i="2"/>
  <c r="T3696" i="2"/>
  <c r="S3696" i="2"/>
  <c r="T3695" i="2"/>
  <c r="S3695" i="2"/>
  <c r="T3694" i="2"/>
  <c r="S3694" i="2"/>
  <c r="T3693" i="2"/>
  <c r="S3693" i="2"/>
  <c r="T3692" i="2"/>
  <c r="S3692" i="2"/>
  <c r="T3691" i="2"/>
  <c r="S3691" i="2"/>
  <c r="T3690" i="2"/>
  <c r="S3690" i="2"/>
  <c r="T3689" i="2"/>
  <c r="S3689" i="2"/>
  <c r="T3688" i="2"/>
  <c r="S3688" i="2"/>
  <c r="T3687" i="2"/>
  <c r="S3687" i="2"/>
  <c r="T3686" i="2"/>
  <c r="S3686" i="2"/>
  <c r="T3685" i="2"/>
  <c r="S3685" i="2"/>
  <c r="T3684" i="2"/>
  <c r="S3684" i="2"/>
  <c r="T3683" i="2"/>
  <c r="S3683" i="2"/>
  <c r="T3682" i="2"/>
  <c r="S3682" i="2"/>
  <c r="T3681" i="2"/>
  <c r="S3681" i="2"/>
  <c r="T3680" i="2"/>
  <c r="S3680" i="2"/>
  <c r="T3679" i="2"/>
  <c r="S3679" i="2"/>
  <c r="T3678" i="2"/>
  <c r="S3678" i="2"/>
  <c r="T3677" i="2"/>
  <c r="S3677" i="2"/>
  <c r="T3676" i="2"/>
  <c r="S3676" i="2"/>
  <c r="T3675" i="2"/>
  <c r="S3675" i="2"/>
  <c r="T3674" i="2"/>
  <c r="S3674" i="2"/>
  <c r="T3673" i="2"/>
  <c r="S3673" i="2"/>
  <c r="T3672" i="2"/>
  <c r="S3672" i="2"/>
  <c r="T3671" i="2"/>
  <c r="S3671" i="2"/>
  <c r="T3670" i="2"/>
  <c r="S3670" i="2"/>
  <c r="T3669" i="2"/>
  <c r="S3669" i="2"/>
  <c r="T3668" i="2"/>
  <c r="S3668" i="2"/>
  <c r="T3667" i="2"/>
  <c r="S3667" i="2"/>
  <c r="T3666" i="2"/>
  <c r="S3666" i="2"/>
  <c r="T3665" i="2"/>
  <c r="S3665" i="2"/>
  <c r="T3664" i="2"/>
  <c r="S3664" i="2"/>
  <c r="T3663" i="2"/>
  <c r="S3663" i="2"/>
  <c r="T3662" i="2"/>
  <c r="S3662" i="2"/>
  <c r="T3661" i="2"/>
  <c r="S3661" i="2"/>
  <c r="T3660" i="2"/>
  <c r="S3660" i="2"/>
  <c r="T3659" i="2"/>
  <c r="S3659" i="2"/>
  <c r="T3658" i="2"/>
  <c r="S3658" i="2"/>
  <c r="T3657" i="2"/>
  <c r="S3657" i="2"/>
  <c r="T3656" i="2"/>
  <c r="S3656" i="2"/>
  <c r="T3655" i="2"/>
  <c r="S3655" i="2"/>
  <c r="T3654" i="2"/>
  <c r="S3654" i="2"/>
  <c r="T3653" i="2"/>
  <c r="S3653" i="2"/>
  <c r="T3652" i="2"/>
  <c r="S3652" i="2"/>
  <c r="T3651" i="2"/>
  <c r="S3651" i="2"/>
  <c r="T3650" i="2"/>
  <c r="S3650" i="2"/>
  <c r="T3649" i="2"/>
  <c r="S3649" i="2"/>
  <c r="T3648" i="2"/>
  <c r="S3648" i="2"/>
  <c r="T3647" i="2"/>
  <c r="S3647" i="2"/>
  <c r="T3646" i="2"/>
  <c r="S3646" i="2"/>
  <c r="T3645" i="2"/>
  <c r="S3645" i="2"/>
  <c r="T3644" i="2"/>
  <c r="S3644" i="2"/>
  <c r="T3643" i="2"/>
  <c r="S3643" i="2"/>
  <c r="T3642" i="2"/>
  <c r="S3642" i="2"/>
  <c r="T3641" i="2"/>
  <c r="S3641" i="2"/>
  <c r="T3640" i="2"/>
  <c r="S3640" i="2"/>
  <c r="T3639" i="2"/>
  <c r="S3639" i="2"/>
  <c r="T3638" i="2"/>
  <c r="S3638" i="2"/>
  <c r="T3637" i="2"/>
  <c r="S3637" i="2"/>
  <c r="T3636" i="2"/>
  <c r="S3636" i="2"/>
  <c r="T3635" i="2"/>
  <c r="S3635" i="2"/>
  <c r="T3634" i="2"/>
  <c r="S3634" i="2"/>
  <c r="T3633" i="2"/>
  <c r="S3633" i="2"/>
  <c r="T3632" i="2"/>
  <c r="S3632" i="2"/>
  <c r="T3631" i="2"/>
  <c r="S3631" i="2"/>
  <c r="T3630" i="2"/>
  <c r="S3630" i="2"/>
  <c r="T3629" i="2"/>
  <c r="S3629" i="2"/>
  <c r="T3628" i="2"/>
  <c r="S3628" i="2"/>
  <c r="T3627" i="2"/>
  <c r="S3627" i="2"/>
  <c r="T3626" i="2"/>
  <c r="S3626" i="2"/>
  <c r="T3625" i="2"/>
  <c r="S3625" i="2"/>
  <c r="T3624" i="2"/>
  <c r="S3624" i="2"/>
  <c r="T3623" i="2"/>
  <c r="S3623" i="2"/>
  <c r="T3622" i="2"/>
  <c r="S3622" i="2"/>
  <c r="T3621" i="2"/>
  <c r="S3621" i="2"/>
  <c r="T3620" i="2"/>
  <c r="S3620" i="2"/>
  <c r="T3619" i="2"/>
  <c r="S3619" i="2"/>
  <c r="T3618" i="2"/>
  <c r="S3618" i="2"/>
  <c r="T3617" i="2"/>
  <c r="S3617" i="2"/>
  <c r="T3616" i="2"/>
  <c r="S3616" i="2"/>
  <c r="T3615" i="2"/>
  <c r="S3615" i="2"/>
  <c r="T3614" i="2"/>
  <c r="S3614" i="2"/>
  <c r="T3613" i="2"/>
  <c r="S3613" i="2"/>
  <c r="T3612" i="2"/>
  <c r="S3612" i="2"/>
  <c r="T3611" i="2"/>
  <c r="S3611" i="2"/>
  <c r="T3610" i="2"/>
  <c r="S3610" i="2"/>
  <c r="T3609" i="2"/>
  <c r="S3609" i="2"/>
  <c r="T3608" i="2"/>
  <c r="S3608" i="2"/>
  <c r="T3607" i="2"/>
  <c r="S3607" i="2"/>
  <c r="T3606" i="2"/>
  <c r="S3606" i="2"/>
  <c r="T3605" i="2"/>
  <c r="S3605" i="2"/>
  <c r="T3604" i="2"/>
  <c r="S3604" i="2"/>
  <c r="T3603" i="2"/>
  <c r="S3603" i="2"/>
  <c r="T3602" i="2"/>
  <c r="S3602" i="2"/>
  <c r="T3601" i="2"/>
  <c r="S3601" i="2"/>
  <c r="T3600" i="2"/>
  <c r="S3600" i="2"/>
  <c r="T3599" i="2"/>
  <c r="S3599" i="2"/>
  <c r="T3598" i="2"/>
  <c r="S3598" i="2"/>
  <c r="T3597" i="2"/>
  <c r="S3597" i="2"/>
  <c r="T3596" i="2"/>
  <c r="S3596" i="2"/>
  <c r="T3595" i="2"/>
  <c r="S3595" i="2"/>
  <c r="T3594" i="2"/>
  <c r="S3594" i="2"/>
  <c r="T3593" i="2"/>
  <c r="S3593" i="2"/>
  <c r="T3592" i="2"/>
  <c r="S3592" i="2"/>
  <c r="T3591" i="2"/>
  <c r="S3591" i="2"/>
  <c r="T3590" i="2"/>
  <c r="S3590" i="2"/>
  <c r="T3589" i="2"/>
  <c r="S3589" i="2"/>
  <c r="T3588" i="2"/>
  <c r="S3588" i="2"/>
  <c r="T3587" i="2"/>
  <c r="S3587" i="2"/>
  <c r="T3586" i="2"/>
  <c r="S3586" i="2"/>
  <c r="T3585" i="2"/>
  <c r="S3585" i="2"/>
  <c r="T3584" i="2"/>
  <c r="S3584" i="2"/>
  <c r="T3583" i="2"/>
  <c r="S3583" i="2"/>
  <c r="T3582" i="2"/>
  <c r="S3582" i="2"/>
  <c r="T3581" i="2"/>
  <c r="S3581" i="2"/>
  <c r="T3580" i="2"/>
  <c r="S3580" i="2"/>
  <c r="T3579" i="2"/>
  <c r="S3579" i="2"/>
  <c r="T3578" i="2"/>
  <c r="S3578" i="2"/>
  <c r="T3577" i="2"/>
  <c r="S3577" i="2"/>
  <c r="T3576" i="2"/>
  <c r="S3576" i="2"/>
  <c r="T3575" i="2"/>
  <c r="S3575" i="2"/>
  <c r="T3574" i="2"/>
  <c r="S3574" i="2"/>
  <c r="T3573" i="2"/>
  <c r="S3573" i="2"/>
  <c r="T3572" i="2"/>
  <c r="S3572" i="2"/>
  <c r="T3571" i="2"/>
  <c r="S3571" i="2"/>
  <c r="T3570" i="2"/>
  <c r="S3570" i="2"/>
  <c r="T3569" i="2"/>
  <c r="S3569" i="2"/>
  <c r="T3568" i="2"/>
  <c r="S3568" i="2"/>
  <c r="T3567" i="2"/>
  <c r="S3567" i="2"/>
  <c r="T3566" i="2"/>
  <c r="S3566" i="2"/>
  <c r="T3565" i="2"/>
  <c r="S3565" i="2"/>
  <c r="T3564" i="2"/>
  <c r="S3564" i="2"/>
  <c r="T3563" i="2"/>
  <c r="S3563" i="2"/>
  <c r="T3562" i="2"/>
  <c r="S3562" i="2"/>
  <c r="T3561" i="2"/>
  <c r="S3561" i="2"/>
  <c r="T3560" i="2"/>
  <c r="S3560" i="2"/>
  <c r="T3559" i="2"/>
  <c r="S3559" i="2"/>
  <c r="T3558" i="2"/>
  <c r="S3558" i="2"/>
  <c r="T3557" i="2"/>
  <c r="S3557" i="2"/>
  <c r="T3556" i="2"/>
  <c r="S3556" i="2"/>
  <c r="T3555" i="2"/>
  <c r="S3555" i="2"/>
  <c r="T3554" i="2"/>
  <c r="S3554" i="2"/>
  <c r="T3553" i="2"/>
  <c r="S3553" i="2"/>
  <c r="T3552" i="2"/>
  <c r="S3552" i="2"/>
  <c r="T3551" i="2"/>
  <c r="S3551" i="2"/>
  <c r="T3550" i="2"/>
  <c r="S3550" i="2"/>
  <c r="T3549" i="2"/>
  <c r="S3549" i="2"/>
  <c r="T3548" i="2"/>
  <c r="S3548" i="2"/>
  <c r="T3547" i="2"/>
  <c r="S3547" i="2"/>
  <c r="T3546" i="2"/>
  <c r="S3546" i="2"/>
  <c r="T3545" i="2"/>
  <c r="S3545" i="2"/>
  <c r="T3544" i="2"/>
  <c r="S3544" i="2"/>
  <c r="T3543" i="2"/>
  <c r="S3543" i="2"/>
  <c r="T3542" i="2"/>
  <c r="S3542" i="2"/>
  <c r="T3541" i="2"/>
  <c r="S3541" i="2"/>
  <c r="T3540" i="2"/>
  <c r="S3540" i="2"/>
  <c r="T3539" i="2"/>
  <c r="S3539" i="2"/>
  <c r="T3538" i="2"/>
  <c r="S3538" i="2"/>
  <c r="T3537" i="2"/>
  <c r="S3537" i="2"/>
  <c r="T3536" i="2"/>
  <c r="S3536" i="2"/>
  <c r="T3535" i="2"/>
  <c r="S3535" i="2"/>
  <c r="T3534" i="2"/>
  <c r="S3534" i="2"/>
  <c r="T3533" i="2"/>
  <c r="S3533" i="2"/>
  <c r="T3532" i="2"/>
  <c r="S3532" i="2"/>
  <c r="T3531" i="2"/>
  <c r="S3531" i="2"/>
  <c r="T3530" i="2"/>
  <c r="S3530" i="2"/>
  <c r="T3529" i="2"/>
  <c r="S3529" i="2"/>
  <c r="T3528" i="2"/>
  <c r="S3528" i="2"/>
  <c r="T3527" i="2"/>
  <c r="S3527" i="2"/>
  <c r="T3526" i="2"/>
  <c r="S3526" i="2"/>
  <c r="T3525" i="2"/>
  <c r="S3525" i="2"/>
  <c r="T3524" i="2"/>
  <c r="S3524" i="2"/>
  <c r="T3523" i="2"/>
  <c r="S3523" i="2"/>
  <c r="T3522" i="2"/>
  <c r="S3522" i="2"/>
  <c r="T3521" i="2"/>
  <c r="S3521" i="2"/>
  <c r="T3520" i="2"/>
  <c r="S3520" i="2"/>
  <c r="T3519" i="2"/>
  <c r="S3519" i="2"/>
  <c r="T3518" i="2"/>
  <c r="S3518" i="2"/>
  <c r="T3517" i="2"/>
  <c r="S3517" i="2"/>
  <c r="T3516" i="2"/>
  <c r="S3516" i="2"/>
  <c r="T3515" i="2"/>
  <c r="S3515" i="2"/>
  <c r="T3514" i="2"/>
  <c r="S3514" i="2"/>
  <c r="T3513" i="2"/>
  <c r="S3513" i="2"/>
  <c r="T3512" i="2"/>
  <c r="S3512" i="2"/>
  <c r="T3511" i="2"/>
  <c r="S3511" i="2"/>
  <c r="T3510" i="2"/>
  <c r="S3510" i="2"/>
  <c r="T3509" i="2"/>
  <c r="S3509" i="2"/>
  <c r="T3508" i="2"/>
  <c r="S3508" i="2"/>
  <c r="T3507" i="2"/>
  <c r="S3507" i="2"/>
  <c r="T3506" i="2"/>
  <c r="S3506" i="2"/>
  <c r="T3505" i="2"/>
  <c r="S3505" i="2"/>
  <c r="T3504" i="2"/>
  <c r="S3504" i="2"/>
  <c r="T3503" i="2"/>
  <c r="S3503" i="2"/>
  <c r="T3502" i="2"/>
  <c r="S3502" i="2"/>
  <c r="T3501" i="2"/>
  <c r="S3501" i="2"/>
  <c r="T3500" i="2"/>
  <c r="S3500" i="2"/>
  <c r="T3499" i="2"/>
  <c r="S3499" i="2"/>
  <c r="T3498" i="2"/>
  <c r="S3498" i="2"/>
  <c r="T3497" i="2"/>
  <c r="S3497" i="2"/>
  <c r="T3496" i="2"/>
  <c r="S3496" i="2"/>
  <c r="T3495" i="2"/>
  <c r="S3495" i="2"/>
  <c r="T3494" i="2"/>
  <c r="S3494" i="2"/>
  <c r="T3493" i="2"/>
  <c r="S3493" i="2"/>
  <c r="T3492" i="2"/>
  <c r="S3492" i="2"/>
  <c r="T3491" i="2"/>
  <c r="S3491" i="2"/>
  <c r="T3490" i="2"/>
  <c r="S3490" i="2"/>
  <c r="T3489" i="2"/>
  <c r="S3489" i="2"/>
  <c r="T3488" i="2"/>
  <c r="S3488" i="2"/>
  <c r="T3487" i="2"/>
  <c r="S3487" i="2"/>
  <c r="T3486" i="2"/>
  <c r="S3486" i="2"/>
  <c r="T3485" i="2"/>
  <c r="S3485" i="2"/>
  <c r="T3484" i="2"/>
  <c r="S3484" i="2"/>
  <c r="T3483" i="2"/>
  <c r="S3483" i="2"/>
  <c r="T3482" i="2"/>
  <c r="S3482" i="2"/>
  <c r="T3481" i="2"/>
  <c r="S3481" i="2"/>
  <c r="T3480" i="2"/>
  <c r="S3480" i="2"/>
  <c r="T3479" i="2"/>
  <c r="S3479" i="2"/>
  <c r="T3478" i="2"/>
  <c r="S3478" i="2"/>
  <c r="T3477" i="2"/>
  <c r="S3477" i="2"/>
  <c r="T3476" i="2"/>
  <c r="S3476" i="2"/>
  <c r="T3475" i="2"/>
  <c r="S3475" i="2"/>
  <c r="T3474" i="2"/>
  <c r="S3474" i="2"/>
  <c r="T3473" i="2"/>
  <c r="S3473" i="2"/>
  <c r="T3472" i="2"/>
  <c r="S3472" i="2"/>
  <c r="T3471" i="2"/>
  <c r="S3471" i="2"/>
  <c r="T3470" i="2"/>
  <c r="S3470" i="2"/>
  <c r="T3469" i="2"/>
  <c r="S3469" i="2"/>
  <c r="T3468" i="2"/>
  <c r="S3468" i="2"/>
  <c r="T3467" i="2"/>
  <c r="S3467" i="2"/>
  <c r="T3466" i="2"/>
  <c r="S3466" i="2"/>
  <c r="T3465" i="2"/>
  <c r="S3465" i="2"/>
  <c r="T3464" i="2"/>
  <c r="S3464" i="2"/>
  <c r="T3463" i="2"/>
  <c r="S3463" i="2"/>
  <c r="T3462" i="2"/>
  <c r="S3462" i="2"/>
  <c r="T3461" i="2"/>
  <c r="S3461" i="2"/>
  <c r="T3460" i="2"/>
  <c r="S3460" i="2"/>
  <c r="T3459" i="2"/>
  <c r="S3459" i="2"/>
  <c r="T3458" i="2"/>
  <c r="S3458" i="2"/>
  <c r="T3457" i="2"/>
  <c r="S3457" i="2"/>
  <c r="T3456" i="2"/>
  <c r="S3456" i="2"/>
  <c r="T3455" i="2"/>
  <c r="S3455" i="2"/>
  <c r="T3454" i="2"/>
  <c r="S3454" i="2"/>
  <c r="T3453" i="2"/>
  <c r="S3453" i="2"/>
  <c r="T3452" i="2"/>
  <c r="S3452" i="2"/>
  <c r="T3451" i="2"/>
  <c r="S3451" i="2"/>
  <c r="T3450" i="2"/>
  <c r="S3450" i="2"/>
  <c r="T3449" i="2"/>
  <c r="S3449" i="2"/>
  <c r="T3448" i="2"/>
  <c r="S3448" i="2"/>
  <c r="T3447" i="2"/>
  <c r="S3447" i="2"/>
  <c r="T3446" i="2"/>
  <c r="S3446" i="2"/>
  <c r="T3445" i="2"/>
  <c r="S3445" i="2"/>
  <c r="T3444" i="2"/>
  <c r="S3444" i="2"/>
  <c r="T3443" i="2"/>
  <c r="S3443" i="2"/>
  <c r="T3442" i="2"/>
  <c r="S3442" i="2"/>
  <c r="T3441" i="2"/>
  <c r="S3441" i="2"/>
  <c r="T3440" i="2"/>
  <c r="S3440" i="2"/>
  <c r="T3439" i="2"/>
  <c r="S3439" i="2"/>
  <c r="T3438" i="2"/>
  <c r="S3438" i="2"/>
  <c r="T3437" i="2"/>
  <c r="S3437" i="2"/>
  <c r="T3436" i="2"/>
  <c r="S3436" i="2"/>
  <c r="T3435" i="2"/>
  <c r="S3435" i="2"/>
  <c r="T3434" i="2"/>
  <c r="S3434" i="2"/>
  <c r="T3433" i="2"/>
  <c r="S3433" i="2"/>
  <c r="T3432" i="2"/>
  <c r="S3432" i="2"/>
  <c r="T3431" i="2"/>
  <c r="S3431" i="2"/>
  <c r="T3430" i="2"/>
  <c r="S3430" i="2"/>
  <c r="T3429" i="2"/>
  <c r="S3429" i="2"/>
  <c r="T3428" i="2"/>
  <c r="S3428" i="2"/>
  <c r="T3427" i="2"/>
  <c r="S3427" i="2"/>
  <c r="T3426" i="2"/>
  <c r="S3426" i="2"/>
  <c r="T3425" i="2"/>
  <c r="S3425" i="2"/>
  <c r="T3424" i="2"/>
  <c r="S3424" i="2"/>
  <c r="T3423" i="2"/>
  <c r="S3423" i="2"/>
  <c r="T3422" i="2"/>
  <c r="S3422" i="2"/>
  <c r="T3421" i="2"/>
  <c r="S3421" i="2"/>
  <c r="T3420" i="2"/>
  <c r="S3420" i="2"/>
  <c r="T3419" i="2"/>
  <c r="S3419" i="2"/>
  <c r="T3418" i="2"/>
  <c r="S3418" i="2"/>
  <c r="T3417" i="2"/>
  <c r="S3417" i="2"/>
  <c r="T3416" i="2"/>
  <c r="S3416" i="2"/>
  <c r="T3415" i="2"/>
  <c r="S3415" i="2"/>
  <c r="T3414" i="2"/>
  <c r="S3414" i="2"/>
  <c r="T3413" i="2"/>
  <c r="S3413" i="2"/>
  <c r="T3412" i="2"/>
  <c r="S3412" i="2"/>
  <c r="T3411" i="2"/>
  <c r="S3411" i="2"/>
  <c r="T3410" i="2"/>
  <c r="S3410" i="2"/>
  <c r="T3409" i="2"/>
  <c r="S3409" i="2"/>
  <c r="T3408" i="2"/>
  <c r="S3408" i="2"/>
  <c r="T3407" i="2"/>
  <c r="S3407" i="2"/>
  <c r="T3406" i="2"/>
  <c r="S3406" i="2"/>
  <c r="T3405" i="2"/>
  <c r="S3405" i="2"/>
  <c r="T3404" i="2"/>
  <c r="S3404" i="2"/>
  <c r="T3403" i="2"/>
  <c r="S3403" i="2"/>
  <c r="T3402" i="2"/>
  <c r="S3402" i="2"/>
  <c r="T3401" i="2"/>
  <c r="S3401" i="2"/>
  <c r="T3400" i="2"/>
  <c r="S3400" i="2"/>
  <c r="T3399" i="2"/>
  <c r="S3399" i="2"/>
  <c r="T3398" i="2"/>
  <c r="S3398" i="2"/>
  <c r="T3397" i="2"/>
  <c r="S3397" i="2"/>
  <c r="T3396" i="2"/>
  <c r="S3396" i="2"/>
  <c r="T3395" i="2"/>
  <c r="S3395" i="2"/>
  <c r="T3394" i="2"/>
  <c r="S3394" i="2"/>
  <c r="T3393" i="2"/>
  <c r="S3393" i="2"/>
  <c r="T3392" i="2"/>
  <c r="S3392" i="2"/>
  <c r="T3391" i="2"/>
  <c r="S3391" i="2"/>
  <c r="T3390" i="2"/>
  <c r="S3390" i="2"/>
  <c r="T3389" i="2"/>
  <c r="S3389" i="2"/>
  <c r="T3388" i="2"/>
  <c r="S3388" i="2"/>
  <c r="T3387" i="2"/>
  <c r="S3387" i="2"/>
  <c r="T3386" i="2"/>
  <c r="S3386" i="2"/>
  <c r="T3385" i="2"/>
  <c r="S3385" i="2"/>
  <c r="T3384" i="2"/>
  <c r="S3384" i="2"/>
  <c r="T3383" i="2"/>
  <c r="S3383" i="2"/>
  <c r="T3382" i="2"/>
  <c r="S3382" i="2"/>
  <c r="T3381" i="2"/>
  <c r="S3381" i="2"/>
  <c r="T3380" i="2"/>
  <c r="S3380" i="2"/>
  <c r="T3379" i="2"/>
  <c r="S3379" i="2"/>
  <c r="T3378" i="2"/>
  <c r="S3378" i="2"/>
  <c r="T3377" i="2"/>
  <c r="S3377" i="2"/>
  <c r="T3376" i="2"/>
  <c r="S3376" i="2"/>
  <c r="T3375" i="2"/>
  <c r="S3375" i="2"/>
  <c r="T3374" i="2"/>
  <c r="S3374" i="2"/>
  <c r="T3373" i="2"/>
  <c r="S3373" i="2"/>
  <c r="T3372" i="2"/>
  <c r="S3372" i="2"/>
  <c r="T3371" i="2"/>
  <c r="S3371" i="2"/>
  <c r="T3370" i="2"/>
  <c r="S3370" i="2"/>
  <c r="T3369" i="2"/>
  <c r="S3369" i="2"/>
  <c r="T3368" i="2"/>
  <c r="S3368" i="2"/>
  <c r="T3367" i="2"/>
  <c r="S3367" i="2"/>
  <c r="T3366" i="2"/>
  <c r="S3366" i="2"/>
  <c r="T3365" i="2"/>
  <c r="S3365" i="2"/>
  <c r="T3364" i="2"/>
  <c r="S3364" i="2"/>
  <c r="T3363" i="2"/>
  <c r="S3363" i="2"/>
  <c r="T3362" i="2"/>
  <c r="S3362" i="2"/>
  <c r="T3361" i="2"/>
  <c r="S3361" i="2"/>
  <c r="T3360" i="2"/>
  <c r="S3360" i="2"/>
  <c r="T3359" i="2"/>
  <c r="S3359" i="2"/>
  <c r="T3358" i="2"/>
  <c r="S3358" i="2"/>
  <c r="T3357" i="2"/>
  <c r="S3357" i="2"/>
  <c r="T3356" i="2"/>
  <c r="S3356" i="2"/>
  <c r="T3355" i="2"/>
  <c r="S3355" i="2"/>
  <c r="T3354" i="2"/>
  <c r="S3354" i="2"/>
  <c r="T3353" i="2"/>
  <c r="S3353" i="2"/>
  <c r="T3352" i="2"/>
  <c r="S3352" i="2"/>
  <c r="T3351" i="2"/>
  <c r="S3351" i="2"/>
  <c r="T3350" i="2"/>
  <c r="S3350" i="2"/>
  <c r="T3349" i="2"/>
  <c r="S3349" i="2"/>
  <c r="T3348" i="2"/>
  <c r="S3348" i="2"/>
  <c r="T3347" i="2"/>
  <c r="S3347" i="2"/>
  <c r="T3346" i="2"/>
  <c r="S3346" i="2"/>
  <c r="T3345" i="2"/>
  <c r="S3345" i="2"/>
  <c r="T3344" i="2"/>
  <c r="S3344" i="2"/>
  <c r="T3343" i="2"/>
  <c r="S3343" i="2"/>
  <c r="T3342" i="2"/>
  <c r="S3342" i="2"/>
  <c r="T3341" i="2"/>
  <c r="S3341" i="2"/>
  <c r="T3340" i="2"/>
  <c r="S3340" i="2"/>
  <c r="T3339" i="2"/>
  <c r="S3339" i="2"/>
  <c r="T3338" i="2"/>
  <c r="S3338" i="2"/>
  <c r="T3337" i="2"/>
  <c r="S3337" i="2"/>
  <c r="T3336" i="2"/>
  <c r="S3336" i="2"/>
  <c r="T3335" i="2"/>
  <c r="S3335" i="2"/>
  <c r="T3334" i="2"/>
  <c r="S3334" i="2"/>
  <c r="T3333" i="2"/>
  <c r="S3333" i="2"/>
  <c r="T3332" i="2"/>
  <c r="S3332" i="2"/>
  <c r="T3331" i="2"/>
  <c r="S3331" i="2"/>
  <c r="T3330" i="2"/>
  <c r="S3330" i="2"/>
  <c r="T3329" i="2"/>
  <c r="S3329" i="2"/>
  <c r="T3328" i="2"/>
  <c r="S3328" i="2"/>
  <c r="T3327" i="2"/>
  <c r="S3327" i="2"/>
  <c r="T3326" i="2"/>
  <c r="S3326" i="2"/>
  <c r="T3325" i="2"/>
  <c r="S3325" i="2"/>
  <c r="T3324" i="2"/>
  <c r="S3324" i="2"/>
  <c r="T3323" i="2"/>
  <c r="S3323" i="2"/>
  <c r="T3322" i="2"/>
  <c r="S3322" i="2"/>
  <c r="T3321" i="2"/>
  <c r="S3321" i="2"/>
  <c r="T3320" i="2"/>
  <c r="S3320" i="2"/>
  <c r="T3319" i="2"/>
  <c r="S3319" i="2"/>
  <c r="T3318" i="2"/>
  <c r="S3318" i="2"/>
  <c r="T3317" i="2"/>
  <c r="S3317" i="2"/>
  <c r="T3316" i="2"/>
  <c r="S3316" i="2"/>
  <c r="T3315" i="2"/>
  <c r="S3315" i="2"/>
  <c r="T3314" i="2"/>
  <c r="S3314" i="2"/>
  <c r="T3313" i="2"/>
  <c r="S3313" i="2"/>
  <c r="T3312" i="2"/>
  <c r="S3312" i="2"/>
  <c r="T3311" i="2"/>
  <c r="S3311" i="2"/>
  <c r="T3310" i="2"/>
  <c r="S3310" i="2"/>
  <c r="T3309" i="2"/>
  <c r="S3309" i="2"/>
  <c r="T3308" i="2"/>
  <c r="S3308" i="2"/>
  <c r="T3307" i="2"/>
  <c r="S3307" i="2"/>
  <c r="T3306" i="2"/>
  <c r="S3306" i="2"/>
  <c r="T3305" i="2"/>
  <c r="S3305" i="2"/>
  <c r="T3304" i="2"/>
  <c r="S3304" i="2"/>
  <c r="T3303" i="2"/>
  <c r="S3303" i="2"/>
  <c r="T3302" i="2"/>
  <c r="S3302" i="2"/>
  <c r="T3301" i="2"/>
  <c r="S3301" i="2"/>
  <c r="T3300" i="2"/>
  <c r="S3300" i="2"/>
  <c r="T3299" i="2"/>
  <c r="S3299" i="2"/>
  <c r="T3298" i="2"/>
  <c r="S3298" i="2"/>
  <c r="T3297" i="2"/>
  <c r="S3297" i="2"/>
  <c r="T3296" i="2"/>
  <c r="S3296" i="2"/>
  <c r="T3295" i="2"/>
  <c r="S3295" i="2"/>
  <c r="T3294" i="2"/>
  <c r="S3294" i="2"/>
  <c r="T3293" i="2"/>
  <c r="S3293" i="2"/>
  <c r="T3292" i="2"/>
  <c r="S3292" i="2"/>
  <c r="T3291" i="2"/>
  <c r="S3291" i="2"/>
  <c r="T3290" i="2"/>
  <c r="S3290" i="2"/>
  <c r="T3289" i="2"/>
  <c r="S3289" i="2"/>
  <c r="T3288" i="2"/>
  <c r="S3288" i="2"/>
  <c r="T3287" i="2"/>
  <c r="S3287" i="2"/>
  <c r="T3286" i="2"/>
  <c r="S3286" i="2"/>
  <c r="T3285" i="2"/>
  <c r="S3285" i="2"/>
  <c r="T3284" i="2"/>
  <c r="S3284" i="2"/>
  <c r="T3283" i="2"/>
  <c r="S3283" i="2"/>
  <c r="T3282" i="2"/>
  <c r="S3282" i="2"/>
  <c r="T3281" i="2"/>
  <c r="S3281" i="2"/>
  <c r="T3280" i="2"/>
  <c r="S3280" i="2"/>
  <c r="T3279" i="2"/>
  <c r="S3279" i="2"/>
  <c r="T3278" i="2"/>
  <c r="S3278" i="2"/>
  <c r="T3277" i="2"/>
  <c r="S3277" i="2"/>
  <c r="T3276" i="2"/>
  <c r="S3276" i="2"/>
  <c r="T3275" i="2"/>
  <c r="S3275" i="2"/>
  <c r="T3274" i="2"/>
  <c r="S3274" i="2"/>
  <c r="T3273" i="2"/>
  <c r="S3273" i="2"/>
  <c r="T3272" i="2"/>
  <c r="S3272" i="2"/>
  <c r="T3271" i="2"/>
  <c r="S3271" i="2"/>
  <c r="T3270" i="2"/>
  <c r="S3270" i="2"/>
  <c r="T3269" i="2"/>
  <c r="S3269" i="2"/>
  <c r="T3268" i="2"/>
  <c r="S3268" i="2"/>
  <c r="T3267" i="2"/>
  <c r="S3267" i="2"/>
  <c r="T3266" i="2"/>
  <c r="S3266" i="2"/>
  <c r="T3265" i="2"/>
  <c r="S3265" i="2"/>
  <c r="T3264" i="2"/>
  <c r="S3264" i="2"/>
  <c r="T3263" i="2"/>
  <c r="S3263" i="2"/>
  <c r="T3262" i="2"/>
  <c r="S3262" i="2"/>
  <c r="T3261" i="2"/>
  <c r="S3261" i="2"/>
  <c r="T3260" i="2"/>
  <c r="S3260" i="2"/>
  <c r="T3259" i="2"/>
  <c r="S3259" i="2"/>
  <c r="T3258" i="2"/>
  <c r="S3258" i="2"/>
  <c r="T3257" i="2"/>
  <c r="S3257" i="2"/>
  <c r="T3256" i="2"/>
  <c r="S3256" i="2"/>
  <c r="T3255" i="2"/>
  <c r="S3255" i="2"/>
  <c r="T3254" i="2"/>
  <c r="S3254" i="2"/>
  <c r="T3253" i="2"/>
  <c r="S3253" i="2"/>
  <c r="T3252" i="2"/>
  <c r="S3252" i="2"/>
  <c r="T3251" i="2"/>
  <c r="S3251" i="2"/>
  <c r="T3250" i="2"/>
  <c r="S3250" i="2"/>
  <c r="T3249" i="2"/>
  <c r="S3249" i="2"/>
  <c r="T3248" i="2"/>
  <c r="S3248" i="2"/>
  <c r="T3247" i="2"/>
  <c r="S3247" i="2"/>
  <c r="T3246" i="2"/>
  <c r="S3246" i="2"/>
  <c r="T3245" i="2"/>
  <c r="S3245" i="2"/>
  <c r="T3244" i="2"/>
  <c r="S3244" i="2"/>
  <c r="T3243" i="2"/>
  <c r="S3243" i="2"/>
  <c r="T3242" i="2"/>
  <c r="S3242" i="2"/>
  <c r="T3241" i="2"/>
  <c r="S3241" i="2"/>
  <c r="T3240" i="2"/>
  <c r="S3240" i="2"/>
  <c r="T3239" i="2"/>
  <c r="S3239" i="2"/>
  <c r="T3238" i="2"/>
  <c r="S3238" i="2"/>
  <c r="T3237" i="2"/>
  <c r="S3237" i="2"/>
  <c r="T3236" i="2"/>
  <c r="S3236" i="2"/>
  <c r="T3235" i="2"/>
  <c r="S3235" i="2"/>
  <c r="T3234" i="2"/>
  <c r="S3234" i="2"/>
  <c r="T3233" i="2"/>
  <c r="S3233" i="2"/>
  <c r="T3232" i="2"/>
  <c r="S3232" i="2"/>
  <c r="T3231" i="2"/>
  <c r="S3231" i="2"/>
  <c r="T3230" i="2"/>
  <c r="S3230" i="2"/>
  <c r="T3229" i="2"/>
  <c r="S3229" i="2"/>
  <c r="T3228" i="2"/>
  <c r="S3228" i="2"/>
  <c r="T3227" i="2"/>
  <c r="S3227" i="2"/>
  <c r="T3226" i="2"/>
  <c r="S3226" i="2"/>
  <c r="T3225" i="2"/>
  <c r="S3225" i="2"/>
  <c r="T3224" i="2"/>
  <c r="S3224" i="2"/>
  <c r="T3223" i="2"/>
  <c r="S3223" i="2"/>
  <c r="T3222" i="2"/>
  <c r="S3222" i="2"/>
  <c r="T3221" i="2"/>
  <c r="S3221" i="2"/>
  <c r="T3220" i="2"/>
  <c r="S3220" i="2"/>
  <c r="T3219" i="2"/>
  <c r="S3219" i="2"/>
  <c r="T3218" i="2"/>
  <c r="S3218" i="2"/>
  <c r="T3217" i="2"/>
  <c r="S3217" i="2"/>
  <c r="T3216" i="2"/>
  <c r="S3216" i="2"/>
  <c r="T3215" i="2"/>
  <c r="S3215" i="2"/>
  <c r="T3214" i="2"/>
  <c r="S3214" i="2"/>
  <c r="T3213" i="2"/>
  <c r="S3213" i="2"/>
  <c r="T3212" i="2"/>
  <c r="S3212" i="2"/>
  <c r="T3211" i="2"/>
  <c r="S3211" i="2"/>
  <c r="T3210" i="2"/>
  <c r="S3210" i="2"/>
  <c r="T3209" i="2"/>
  <c r="S3209" i="2"/>
  <c r="T3208" i="2"/>
  <c r="S3208" i="2"/>
  <c r="T3207" i="2"/>
  <c r="S3207" i="2"/>
  <c r="T3206" i="2"/>
  <c r="S3206" i="2"/>
  <c r="T3205" i="2"/>
  <c r="S3205" i="2"/>
  <c r="T3204" i="2"/>
  <c r="S3204" i="2"/>
  <c r="T3203" i="2"/>
  <c r="S3203" i="2"/>
  <c r="T3202" i="2"/>
  <c r="S3202" i="2"/>
  <c r="T3201" i="2"/>
  <c r="S3201" i="2"/>
  <c r="T3200" i="2"/>
  <c r="S3200" i="2"/>
  <c r="T3199" i="2"/>
  <c r="S3199" i="2"/>
  <c r="T3198" i="2"/>
  <c r="S3198" i="2"/>
  <c r="T3197" i="2"/>
  <c r="S3197" i="2"/>
  <c r="T3196" i="2"/>
  <c r="S3196" i="2"/>
  <c r="T3195" i="2"/>
  <c r="S3195" i="2"/>
  <c r="T3194" i="2"/>
  <c r="S3194" i="2"/>
  <c r="T3193" i="2"/>
  <c r="S3193" i="2"/>
  <c r="T3192" i="2"/>
  <c r="S3192" i="2"/>
  <c r="T3191" i="2"/>
  <c r="S3191" i="2"/>
  <c r="T3190" i="2"/>
  <c r="S3190" i="2"/>
  <c r="T3189" i="2"/>
  <c r="S3189" i="2"/>
  <c r="T3188" i="2"/>
  <c r="S3188" i="2"/>
  <c r="T3187" i="2"/>
  <c r="S3187" i="2"/>
  <c r="T3186" i="2"/>
  <c r="S3186" i="2"/>
  <c r="T3185" i="2"/>
  <c r="S3185" i="2"/>
  <c r="T3184" i="2"/>
  <c r="S3184" i="2"/>
  <c r="T3183" i="2"/>
  <c r="S3183" i="2"/>
  <c r="T3182" i="2"/>
  <c r="S3182" i="2"/>
  <c r="T3181" i="2"/>
  <c r="S3181" i="2"/>
  <c r="T3180" i="2"/>
  <c r="S3180" i="2"/>
  <c r="T3179" i="2"/>
  <c r="S3179" i="2"/>
  <c r="T3178" i="2"/>
  <c r="S3178" i="2"/>
  <c r="T3177" i="2"/>
  <c r="S3177" i="2"/>
  <c r="T3176" i="2"/>
  <c r="S3176" i="2"/>
  <c r="T3175" i="2"/>
  <c r="S3175" i="2"/>
  <c r="T3174" i="2"/>
  <c r="S3174" i="2"/>
  <c r="T3173" i="2"/>
  <c r="S3173" i="2"/>
  <c r="T3172" i="2"/>
  <c r="S3172" i="2"/>
  <c r="T3171" i="2"/>
  <c r="S3171" i="2"/>
  <c r="T3170" i="2"/>
  <c r="S3170" i="2"/>
  <c r="T3169" i="2"/>
  <c r="S3169" i="2"/>
  <c r="T3168" i="2"/>
  <c r="S3168" i="2"/>
  <c r="T3167" i="2"/>
  <c r="S3167" i="2"/>
  <c r="T3166" i="2"/>
  <c r="S3166" i="2"/>
  <c r="T3165" i="2"/>
  <c r="S3165" i="2"/>
  <c r="T3164" i="2"/>
  <c r="S3164" i="2"/>
  <c r="T3163" i="2"/>
  <c r="S3163" i="2"/>
  <c r="T3162" i="2"/>
  <c r="S3162" i="2"/>
  <c r="T3161" i="2"/>
  <c r="S3161" i="2"/>
  <c r="T3160" i="2"/>
  <c r="S3160" i="2"/>
  <c r="T3159" i="2"/>
  <c r="S3159" i="2"/>
  <c r="T3158" i="2"/>
  <c r="S3158" i="2"/>
  <c r="T3157" i="2"/>
  <c r="S3157" i="2"/>
  <c r="T3156" i="2"/>
  <c r="S3156" i="2"/>
  <c r="T3155" i="2"/>
  <c r="S3155" i="2"/>
  <c r="T3154" i="2"/>
  <c r="S3154" i="2"/>
  <c r="T3153" i="2"/>
  <c r="S3153" i="2"/>
  <c r="T3152" i="2"/>
  <c r="S3152" i="2"/>
  <c r="T3151" i="2"/>
  <c r="S3151" i="2"/>
  <c r="T3150" i="2"/>
  <c r="S3150" i="2"/>
  <c r="T3149" i="2"/>
  <c r="S3149" i="2"/>
  <c r="T3148" i="2"/>
  <c r="S3148" i="2"/>
  <c r="T3147" i="2"/>
  <c r="S3147" i="2"/>
  <c r="T3146" i="2"/>
  <c r="S3146" i="2"/>
  <c r="T3145" i="2"/>
  <c r="S3145" i="2"/>
  <c r="T3144" i="2"/>
  <c r="S3144" i="2"/>
  <c r="T3143" i="2"/>
  <c r="S3143" i="2"/>
  <c r="T3142" i="2"/>
  <c r="S3142" i="2"/>
  <c r="T3141" i="2"/>
  <c r="S3141" i="2"/>
  <c r="T3140" i="2"/>
  <c r="S3140" i="2"/>
  <c r="T3139" i="2"/>
  <c r="S3139" i="2"/>
  <c r="T3138" i="2"/>
  <c r="S3138" i="2"/>
  <c r="T3137" i="2"/>
  <c r="S3137" i="2"/>
  <c r="T3136" i="2"/>
  <c r="S3136" i="2"/>
  <c r="T3135" i="2"/>
  <c r="S3135" i="2"/>
  <c r="T3134" i="2"/>
  <c r="S3134" i="2"/>
  <c r="T3133" i="2"/>
  <c r="S3133" i="2"/>
  <c r="T3132" i="2"/>
  <c r="S3132" i="2"/>
  <c r="T3131" i="2"/>
  <c r="S3131" i="2"/>
  <c r="T3130" i="2"/>
  <c r="S3130" i="2"/>
  <c r="T3129" i="2"/>
  <c r="S3129" i="2"/>
  <c r="T3128" i="2"/>
  <c r="S3128" i="2"/>
  <c r="T3127" i="2"/>
  <c r="S3127" i="2"/>
  <c r="T3126" i="2"/>
  <c r="S3126" i="2"/>
  <c r="T3125" i="2"/>
  <c r="S3125" i="2"/>
  <c r="T3124" i="2"/>
  <c r="S3124" i="2"/>
  <c r="T3123" i="2"/>
  <c r="S3123" i="2"/>
  <c r="T3122" i="2"/>
  <c r="S3122" i="2"/>
  <c r="T3121" i="2"/>
  <c r="S3121" i="2"/>
  <c r="T3120" i="2"/>
  <c r="S3120" i="2"/>
  <c r="T3119" i="2"/>
  <c r="S3119" i="2"/>
  <c r="T3118" i="2"/>
  <c r="S3118" i="2"/>
  <c r="T3117" i="2"/>
  <c r="S3117" i="2"/>
  <c r="T3116" i="2"/>
  <c r="S3116" i="2"/>
  <c r="T3115" i="2"/>
  <c r="S3115" i="2"/>
  <c r="T3114" i="2"/>
  <c r="S3114" i="2"/>
  <c r="T3113" i="2"/>
  <c r="S3113" i="2"/>
  <c r="T3112" i="2"/>
  <c r="S3112" i="2"/>
  <c r="T3111" i="2"/>
  <c r="S3111" i="2"/>
  <c r="T3110" i="2"/>
  <c r="S3110" i="2"/>
  <c r="T3109" i="2"/>
  <c r="S3109" i="2"/>
  <c r="T3108" i="2"/>
  <c r="S3108" i="2"/>
  <c r="T3107" i="2"/>
  <c r="S3107" i="2"/>
  <c r="T3106" i="2"/>
  <c r="S3106" i="2"/>
  <c r="T3105" i="2"/>
  <c r="S3105" i="2"/>
  <c r="T3104" i="2"/>
  <c r="S3104" i="2"/>
  <c r="T3103" i="2"/>
  <c r="S3103" i="2"/>
  <c r="T3102" i="2"/>
  <c r="S3102" i="2"/>
  <c r="T3101" i="2"/>
  <c r="S3101" i="2"/>
  <c r="T3100" i="2"/>
  <c r="S3100" i="2"/>
  <c r="T3099" i="2"/>
  <c r="S3099" i="2"/>
  <c r="T3098" i="2"/>
  <c r="S3098" i="2"/>
  <c r="T3097" i="2"/>
  <c r="S3097" i="2"/>
  <c r="T3096" i="2"/>
  <c r="S3096" i="2"/>
  <c r="T3095" i="2"/>
  <c r="S3095" i="2"/>
  <c r="T3094" i="2"/>
  <c r="S3094" i="2"/>
  <c r="T3093" i="2"/>
  <c r="S3093" i="2"/>
  <c r="T3092" i="2"/>
  <c r="S3092" i="2"/>
  <c r="T3091" i="2"/>
  <c r="S3091" i="2"/>
  <c r="T3090" i="2"/>
  <c r="S3090" i="2"/>
  <c r="T3089" i="2"/>
  <c r="S3089" i="2"/>
  <c r="T3088" i="2"/>
  <c r="S3088" i="2"/>
  <c r="T3087" i="2"/>
  <c r="S3087" i="2"/>
  <c r="T3086" i="2"/>
  <c r="S3086" i="2"/>
  <c r="T3085" i="2"/>
  <c r="S3085" i="2"/>
  <c r="T3084" i="2"/>
  <c r="S3084" i="2"/>
  <c r="T3083" i="2"/>
  <c r="S3083" i="2"/>
  <c r="T3082" i="2"/>
  <c r="S3082" i="2"/>
  <c r="T3081" i="2"/>
  <c r="S3081" i="2"/>
  <c r="T3080" i="2"/>
  <c r="S3080" i="2"/>
  <c r="T3079" i="2"/>
  <c r="S3079" i="2"/>
  <c r="T3078" i="2"/>
  <c r="S3078" i="2"/>
  <c r="T3077" i="2"/>
  <c r="S3077" i="2"/>
  <c r="T3076" i="2"/>
  <c r="S3076" i="2"/>
  <c r="T3075" i="2"/>
  <c r="S3075" i="2"/>
  <c r="T3074" i="2"/>
  <c r="S3074" i="2"/>
  <c r="T3073" i="2"/>
  <c r="S3073" i="2"/>
  <c r="T3072" i="2"/>
  <c r="S3072" i="2"/>
  <c r="T3071" i="2"/>
  <c r="S3071" i="2"/>
  <c r="T3070" i="2"/>
  <c r="S3070" i="2"/>
  <c r="T3069" i="2"/>
  <c r="S3069" i="2"/>
  <c r="T3068" i="2"/>
  <c r="S3068" i="2"/>
  <c r="T3067" i="2"/>
  <c r="S3067" i="2"/>
  <c r="T3066" i="2"/>
  <c r="S3066" i="2"/>
  <c r="T3065" i="2"/>
  <c r="S3065" i="2"/>
  <c r="T3064" i="2"/>
  <c r="S3064" i="2"/>
  <c r="T3063" i="2"/>
  <c r="S3063" i="2"/>
  <c r="T3062" i="2"/>
  <c r="S3062" i="2"/>
  <c r="T3061" i="2"/>
  <c r="S3061" i="2"/>
  <c r="T3060" i="2"/>
  <c r="S3060" i="2"/>
  <c r="T3059" i="2"/>
  <c r="S3059" i="2"/>
  <c r="T3058" i="2"/>
  <c r="S3058" i="2"/>
  <c r="T3057" i="2"/>
  <c r="S3057" i="2"/>
  <c r="T3056" i="2"/>
  <c r="S3056" i="2"/>
  <c r="T3055" i="2"/>
  <c r="S3055" i="2"/>
  <c r="T3054" i="2"/>
  <c r="S3054" i="2"/>
  <c r="T3053" i="2"/>
  <c r="S3053" i="2"/>
  <c r="T3052" i="2"/>
  <c r="S3052" i="2"/>
  <c r="T3051" i="2"/>
  <c r="S3051" i="2"/>
  <c r="T3050" i="2"/>
  <c r="S3050" i="2"/>
  <c r="T3049" i="2"/>
  <c r="S3049" i="2"/>
  <c r="T3048" i="2"/>
  <c r="S3048" i="2"/>
  <c r="T3047" i="2"/>
  <c r="S3047" i="2"/>
  <c r="T3046" i="2"/>
  <c r="S3046" i="2"/>
  <c r="T3045" i="2"/>
  <c r="S3045" i="2"/>
  <c r="T3044" i="2"/>
  <c r="S3044" i="2"/>
  <c r="T3043" i="2"/>
  <c r="S3043" i="2"/>
  <c r="T3042" i="2"/>
  <c r="S3042" i="2"/>
  <c r="T3041" i="2"/>
  <c r="S3041" i="2"/>
  <c r="T3040" i="2"/>
  <c r="S3040" i="2"/>
  <c r="T3039" i="2"/>
  <c r="S3039" i="2"/>
  <c r="T3038" i="2"/>
  <c r="S3038" i="2"/>
  <c r="T3037" i="2"/>
  <c r="S3037" i="2"/>
  <c r="T3036" i="2"/>
  <c r="S3036" i="2"/>
  <c r="T3035" i="2"/>
  <c r="S3035" i="2"/>
  <c r="T3034" i="2"/>
  <c r="S3034" i="2"/>
  <c r="T3033" i="2"/>
  <c r="S3033" i="2"/>
  <c r="T3032" i="2"/>
  <c r="S3032" i="2"/>
  <c r="T3031" i="2"/>
  <c r="S3031" i="2"/>
  <c r="T3030" i="2"/>
  <c r="S3030" i="2"/>
  <c r="T3029" i="2"/>
  <c r="S3029" i="2"/>
  <c r="T3028" i="2"/>
  <c r="S3028" i="2"/>
  <c r="T3027" i="2"/>
  <c r="S3027" i="2"/>
  <c r="T3026" i="2"/>
  <c r="S3026" i="2"/>
  <c r="T3025" i="2"/>
  <c r="S3025" i="2"/>
  <c r="T3024" i="2"/>
  <c r="S3024" i="2"/>
  <c r="T3023" i="2"/>
  <c r="S3023" i="2"/>
  <c r="T3022" i="2"/>
  <c r="S3022" i="2"/>
  <c r="T3021" i="2"/>
  <c r="S3021" i="2"/>
  <c r="T3020" i="2"/>
  <c r="S3020" i="2"/>
  <c r="T3019" i="2"/>
  <c r="S3019" i="2"/>
  <c r="T3018" i="2"/>
  <c r="S3018" i="2"/>
  <c r="T3017" i="2"/>
  <c r="S3017" i="2"/>
  <c r="T3016" i="2"/>
  <c r="S3016" i="2"/>
  <c r="T3015" i="2"/>
  <c r="S3015" i="2"/>
  <c r="T3014" i="2"/>
  <c r="S3014" i="2"/>
  <c r="T3013" i="2"/>
  <c r="S3013" i="2"/>
  <c r="T3012" i="2"/>
  <c r="S3012" i="2"/>
  <c r="T3011" i="2"/>
  <c r="S3011" i="2"/>
  <c r="T3010" i="2"/>
  <c r="S3010" i="2"/>
  <c r="T3009" i="2"/>
  <c r="S3009" i="2"/>
  <c r="T3008" i="2"/>
  <c r="S3008" i="2"/>
  <c r="T3007" i="2"/>
  <c r="S3007" i="2"/>
  <c r="T3006" i="2"/>
  <c r="S3006" i="2"/>
  <c r="T3005" i="2"/>
  <c r="S3005" i="2"/>
  <c r="T3004" i="2"/>
  <c r="S3004" i="2"/>
  <c r="T3003" i="2"/>
  <c r="S3003" i="2"/>
  <c r="T3002" i="2"/>
  <c r="S3002" i="2"/>
  <c r="T3001" i="2"/>
  <c r="S3001" i="2"/>
  <c r="T3000" i="2"/>
  <c r="S3000" i="2"/>
  <c r="T2999" i="2"/>
  <c r="S2999" i="2"/>
  <c r="T2998" i="2"/>
  <c r="S2998" i="2"/>
  <c r="T2997" i="2"/>
  <c r="S2997" i="2"/>
  <c r="T2996" i="2"/>
  <c r="S2996" i="2"/>
  <c r="T2995" i="2"/>
  <c r="S2995" i="2"/>
  <c r="T2994" i="2"/>
  <c r="S2994" i="2"/>
  <c r="T2993" i="2"/>
  <c r="S2993" i="2"/>
  <c r="T2992" i="2"/>
  <c r="S2992" i="2"/>
  <c r="T2991" i="2"/>
  <c r="S2991" i="2"/>
  <c r="T2990" i="2"/>
  <c r="S2990" i="2"/>
  <c r="T2989" i="2"/>
  <c r="S2989" i="2"/>
  <c r="T2988" i="2"/>
  <c r="S2988" i="2"/>
  <c r="T2987" i="2"/>
  <c r="S2987" i="2"/>
  <c r="T2986" i="2"/>
  <c r="S2986" i="2"/>
  <c r="T2985" i="2"/>
  <c r="S2985" i="2"/>
  <c r="T2984" i="2"/>
  <c r="S2984" i="2"/>
  <c r="T2983" i="2"/>
  <c r="S2983" i="2"/>
  <c r="T2982" i="2"/>
  <c r="S2982" i="2"/>
  <c r="T2981" i="2"/>
  <c r="S2981" i="2"/>
  <c r="T2980" i="2"/>
  <c r="S2980" i="2"/>
  <c r="T2979" i="2"/>
  <c r="S2979" i="2"/>
  <c r="T2978" i="2"/>
  <c r="S2978" i="2"/>
  <c r="T2977" i="2"/>
  <c r="S2977" i="2"/>
  <c r="T2976" i="2"/>
  <c r="S2976" i="2"/>
  <c r="T2975" i="2"/>
  <c r="S2975" i="2"/>
  <c r="T2974" i="2"/>
  <c r="S2974" i="2"/>
  <c r="T2973" i="2"/>
  <c r="S2973" i="2"/>
  <c r="T2972" i="2"/>
  <c r="S2972" i="2"/>
  <c r="T2971" i="2"/>
  <c r="S2971" i="2"/>
  <c r="T2970" i="2"/>
  <c r="S2970" i="2"/>
  <c r="T2969" i="2"/>
  <c r="S2969" i="2"/>
  <c r="T2968" i="2"/>
  <c r="S2968" i="2"/>
  <c r="T2967" i="2"/>
  <c r="S2967" i="2"/>
  <c r="T2966" i="2"/>
  <c r="S2966" i="2"/>
  <c r="T2965" i="2"/>
  <c r="S2965" i="2"/>
  <c r="T2964" i="2"/>
  <c r="S2964" i="2"/>
  <c r="T2963" i="2"/>
  <c r="S2963" i="2"/>
  <c r="T2962" i="2"/>
  <c r="S2962" i="2"/>
  <c r="T2961" i="2"/>
  <c r="S2961" i="2"/>
  <c r="T2960" i="2"/>
  <c r="S2960" i="2"/>
  <c r="T2959" i="2"/>
  <c r="S2959" i="2"/>
  <c r="T2958" i="2"/>
  <c r="S2958" i="2"/>
  <c r="T2957" i="2"/>
  <c r="S2957" i="2"/>
  <c r="T2956" i="2"/>
  <c r="S2956" i="2"/>
  <c r="T2955" i="2"/>
  <c r="S2955" i="2"/>
  <c r="T2954" i="2"/>
  <c r="S2954" i="2"/>
  <c r="T2953" i="2"/>
  <c r="S2953" i="2"/>
  <c r="T2952" i="2"/>
  <c r="S2952" i="2"/>
  <c r="T2951" i="2"/>
  <c r="S2951" i="2"/>
  <c r="T2950" i="2"/>
  <c r="S2950" i="2"/>
  <c r="T2949" i="2"/>
  <c r="S2949" i="2"/>
  <c r="T2948" i="2"/>
  <c r="S2948" i="2"/>
  <c r="T2947" i="2"/>
  <c r="S2947" i="2"/>
  <c r="T2946" i="2"/>
  <c r="S2946" i="2"/>
  <c r="T2945" i="2"/>
  <c r="S2945" i="2"/>
  <c r="T2944" i="2"/>
  <c r="S2944" i="2"/>
  <c r="T2943" i="2"/>
  <c r="S2943" i="2"/>
  <c r="T2942" i="2"/>
  <c r="S2942" i="2"/>
  <c r="T2941" i="2"/>
  <c r="S2941" i="2"/>
  <c r="T2940" i="2"/>
  <c r="S2940" i="2"/>
  <c r="T2939" i="2"/>
  <c r="S2939" i="2"/>
  <c r="T2938" i="2"/>
  <c r="S2938" i="2"/>
  <c r="T2937" i="2"/>
  <c r="S2937" i="2"/>
  <c r="T2936" i="2"/>
  <c r="S2936" i="2"/>
  <c r="T2935" i="2"/>
  <c r="S2935" i="2"/>
  <c r="T2934" i="2"/>
  <c r="S2934" i="2"/>
  <c r="T2933" i="2"/>
  <c r="S2933" i="2"/>
  <c r="T2932" i="2"/>
  <c r="S2932" i="2"/>
  <c r="T2931" i="2"/>
  <c r="S2931" i="2"/>
  <c r="T2930" i="2"/>
  <c r="S2930" i="2"/>
  <c r="T2929" i="2"/>
  <c r="S2929" i="2"/>
  <c r="T2928" i="2"/>
  <c r="S2928" i="2"/>
  <c r="T2927" i="2"/>
  <c r="S2927" i="2"/>
  <c r="T2926" i="2"/>
  <c r="S2926" i="2"/>
  <c r="T2925" i="2"/>
  <c r="S2925" i="2"/>
  <c r="T2924" i="2"/>
  <c r="S2924" i="2"/>
  <c r="T2923" i="2"/>
  <c r="S2923" i="2"/>
  <c r="T2922" i="2"/>
  <c r="S2922" i="2"/>
  <c r="T2921" i="2"/>
  <c r="S2921" i="2"/>
  <c r="T2920" i="2"/>
  <c r="S2920" i="2"/>
  <c r="T2919" i="2"/>
  <c r="S2919" i="2"/>
  <c r="T2918" i="2"/>
  <c r="S2918" i="2"/>
  <c r="T2917" i="2"/>
  <c r="S2917" i="2"/>
  <c r="T2916" i="2"/>
  <c r="S2916" i="2"/>
  <c r="T2915" i="2"/>
  <c r="S2915" i="2"/>
  <c r="T2914" i="2"/>
  <c r="S2914" i="2"/>
  <c r="T2913" i="2"/>
  <c r="S2913" i="2"/>
  <c r="T2912" i="2"/>
  <c r="S2912" i="2"/>
  <c r="T2911" i="2"/>
  <c r="S2911" i="2"/>
  <c r="T2910" i="2"/>
  <c r="S2910" i="2"/>
  <c r="T2909" i="2"/>
  <c r="S2909" i="2"/>
  <c r="T2908" i="2"/>
  <c r="S2908" i="2"/>
  <c r="T2907" i="2"/>
  <c r="S2907" i="2"/>
  <c r="T2906" i="2"/>
  <c r="S2906" i="2"/>
  <c r="T2905" i="2"/>
  <c r="S2905" i="2"/>
  <c r="T2904" i="2"/>
  <c r="S2904" i="2"/>
  <c r="T2903" i="2"/>
  <c r="S2903" i="2"/>
  <c r="T2902" i="2"/>
  <c r="S2902" i="2"/>
  <c r="T2901" i="2"/>
  <c r="S2901" i="2"/>
  <c r="T2900" i="2"/>
  <c r="S2900" i="2"/>
  <c r="T2899" i="2"/>
  <c r="S2899" i="2"/>
  <c r="T2898" i="2"/>
  <c r="S2898" i="2"/>
  <c r="T2897" i="2"/>
  <c r="S2897" i="2"/>
  <c r="T2896" i="2"/>
  <c r="S2896" i="2"/>
  <c r="T2895" i="2"/>
  <c r="S2895" i="2"/>
  <c r="T2894" i="2"/>
  <c r="S2894" i="2"/>
  <c r="T2893" i="2"/>
  <c r="S2893" i="2"/>
  <c r="T2892" i="2"/>
  <c r="S2892" i="2"/>
  <c r="T2891" i="2"/>
  <c r="S2891" i="2"/>
  <c r="T2890" i="2"/>
  <c r="S2890" i="2"/>
  <c r="T2889" i="2"/>
  <c r="S2889" i="2"/>
  <c r="T2888" i="2"/>
  <c r="S2888" i="2"/>
  <c r="T2887" i="2"/>
  <c r="S2887" i="2"/>
  <c r="T2886" i="2"/>
  <c r="S2886" i="2"/>
  <c r="T2885" i="2"/>
  <c r="S2885" i="2"/>
  <c r="T2884" i="2"/>
  <c r="S2884" i="2"/>
  <c r="T2883" i="2"/>
  <c r="S2883" i="2"/>
  <c r="T2882" i="2"/>
  <c r="S2882" i="2"/>
  <c r="T2881" i="2"/>
  <c r="S2881" i="2"/>
  <c r="T2880" i="2"/>
  <c r="S2880" i="2"/>
  <c r="T2879" i="2"/>
  <c r="S2879" i="2"/>
  <c r="T2878" i="2"/>
  <c r="S2878" i="2"/>
  <c r="T2877" i="2"/>
  <c r="S2877" i="2"/>
  <c r="T2876" i="2"/>
  <c r="S2876" i="2"/>
  <c r="T2875" i="2"/>
  <c r="S2875" i="2"/>
  <c r="T2874" i="2"/>
  <c r="S2874" i="2"/>
  <c r="T2873" i="2"/>
  <c r="S2873" i="2"/>
  <c r="T2872" i="2"/>
  <c r="S2872" i="2"/>
  <c r="T2871" i="2"/>
  <c r="S2871" i="2"/>
  <c r="T2870" i="2"/>
  <c r="S2870" i="2"/>
  <c r="T2869" i="2"/>
  <c r="S2869" i="2"/>
  <c r="T2868" i="2"/>
  <c r="S2868" i="2"/>
  <c r="T2867" i="2"/>
  <c r="S2867" i="2"/>
  <c r="T2866" i="2"/>
  <c r="S2866" i="2"/>
  <c r="T2865" i="2"/>
  <c r="S2865" i="2"/>
  <c r="T2864" i="2"/>
  <c r="S2864" i="2"/>
  <c r="T2863" i="2"/>
  <c r="S2863" i="2"/>
  <c r="T2862" i="2"/>
  <c r="S2862" i="2"/>
  <c r="T2861" i="2"/>
  <c r="S2861" i="2"/>
  <c r="T2860" i="2"/>
  <c r="S2860" i="2"/>
  <c r="T2859" i="2"/>
  <c r="S2859" i="2"/>
  <c r="T2858" i="2"/>
  <c r="S2858" i="2"/>
  <c r="T2857" i="2"/>
  <c r="S2857" i="2"/>
  <c r="T2856" i="2"/>
  <c r="S2856" i="2"/>
  <c r="T2855" i="2"/>
  <c r="S2855" i="2"/>
  <c r="T2854" i="2"/>
  <c r="S2854" i="2"/>
  <c r="T2853" i="2"/>
  <c r="S2853" i="2"/>
  <c r="T2852" i="2"/>
  <c r="S2852" i="2"/>
  <c r="T2851" i="2"/>
  <c r="S2851" i="2"/>
  <c r="T2850" i="2"/>
  <c r="S2850" i="2"/>
  <c r="T2849" i="2"/>
  <c r="S2849" i="2"/>
  <c r="T2848" i="2"/>
  <c r="S2848" i="2"/>
  <c r="T2847" i="2"/>
  <c r="S2847" i="2"/>
  <c r="T2846" i="2"/>
  <c r="S2846" i="2"/>
  <c r="T2845" i="2"/>
  <c r="S2845" i="2"/>
  <c r="T2844" i="2"/>
  <c r="S2844" i="2"/>
  <c r="T2843" i="2"/>
  <c r="S2843" i="2"/>
  <c r="T2842" i="2"/>
  <c r="S2842" i="2"/>
  <c r="T2841" i="2"/>
  <c r="S2841" i="2"/>
  <c r="T2840" i="2"/>
  <c r="S2840" i="2"/>
  <c r="T2839" i="2"/>
  <c r="S2839" i="2"/>
  <c r="T2838" i="2"/>
  <c r="S2838" i="2"/>
  <c r="T2837" i="2"/>
  <c r="S2837" i="2"/>
  <c r="T2836" i="2"/>
  <c r="S2836" i="2"/>
  <c r="T2835" i="2"/>
  <c r="S2835" i="2"/>
  <c r="T2834" i="2"/>
  <c r="S2834" i="2"/>
  <c r="T2833" i="2"/>
  <c r="S2833" i="2"/>
  <c r="T2832" i="2"/>
  <c r="S2832" i="2"/>
  <c r="T2831" i="2"/>
  <c r="S2831" i="2"/>
  <c r="T2830" i="2"/>
  <c r="S2830" i="2"/>
  <c r="T2829" i="2"/>
  <c r="S2829" i="2"/>
  <c r="T2828" i="2"/>
  <c r="S2828" i="2"/>
  <c r="T2827" i="2"/>
  <c r="S2827" i="2"/>
  <c r="T2826" i="2"/>
  <c r="S2826" i="2"/>
  <c r="T2825" i="2"/>
  <c r="S2825" i="2"/>
  <c r="T2824" i="2"/>
  <c r="S2824" i="2"/>
  <c r="T2823" i="2"/>
  <c r="S2823" i="2"/>
  <c r="T2822" i="2"/>
  <c r="S2822" i="2"/>
  <c r="T2821" i="2"/>
  <c r="S2821" i="2"/>
  <c r="T2820" i="2"/>
  <c r="S2820" i="2"/>
  <c r="T2819" i="2"/>
  <c r="S2819" i="2"/>
  <c r="T2818" i="2"/>
  <c r="S2818" i="2"/>
  <c r="T2817" i="2"/>
  <c r="S2817" i="2"/>
  <c r="T2816" i="2"/>
  <c r="S2816" i="2"/>
  <c r="T2815" i="2"/>
  <c r="S2815" i="2"/>
  <c r="T2814" i="2"/>
  <c r="S2814" i="2"/>
  <c r="T2813" i="2"/>
  <c r="S2813" i="2"/>
  <c r="T2812" i="2"/>
  <c r="S2812" i="2"/>
  <c r="T2811" i="2"/>
  <c r="S2811" i="2"/>
  <c r="T2810" i="2"/>
  <c r="S2810" i="2"/>
  <c r="T2809" i="2"/>
  <c r="S2809" i="2"/>
  <c r="T2808" i="2"/>
  <c r="S2808" i="2"/>
  <c r="T2807" i="2"/>
  <c r="S2807" i="2"/>
  <c r="T2806" i="2"/>
  <c r="S2806" i="2"/>
  <c r="T2805" i="2"/>
  <c r="S2805" i="2"/>
  <c r="T2804" i="2"/>
  <c r="S2804" i="2"/>
  <c r="T2803" i="2"/>
  <c r="S2803" i="2"/>
  <c r="T2802" i="2"/>
  <c r="S2802" i="2"/>
  <c r="T2801" i="2"/>
  <c r="S2801" i="2"/>
  <c r="T2800" i="2"/>
  <c r="S2800" i="2"/>
  <c r="T2799" i="2"/>
  <c r="S2799" i="2"/>
  <c r="T2798" i="2"/>
  <c r="S2798" i="2"/>
  <c r="T2797" i="2"/>
  <c r="S2797" i="2"/>
  <c r="T2796" i="2"/>
  <c r="S2796" i="2"/>
  <c r="T2795" i="2"/>
  <c r="S2795" i="2"/>
  <c r="T2794" i="2"/>
  <c r="S2794" i="2"/>
  <c r="T2793" i="2"/>
  <c r="S2793" i="2"/>
  <c r="T2792" i="2"/>
  <c r="S2792" i="2"/>
  <c r="T2791" i="2"/>
  <c r="S2791" i="2"/>
  <c r="T2790" i="2"/>
  <c r="S2790" i="2"/>
  <c r="T2789" i="2"/>
  <c r="S2789" i="2"/>
  <c r="T2788" i="2"/>
  <c r="S2788" i="2"/>
  <c r="T2787" i="2"/>
  <c r="S2787" i="2"/>
  <c r="T2786" i="2"/>
  <c r="S2786" i="2"/>
  <c r="T2785" i="2"/>
  <c r="S2785" i="2"/>
  <c r="T2784" i="2"/>
  <c r="S2784" i="2"/>
  <c r="T2783" i="2"/>
  <c r="S2783" i="2"/>
  <c r="T2782" i="2"/>
  <c r="S2782" i="2"/>
  <c r="T2781" i="2"/>
  <c r="S2781" i="2"/>
  <c r="T2780" i="2"/>
  <c r="S2780" i="2"/>
  <c r="T2779" i="2"/>
  <c r="S2779" i="2"/>
  <c r="T2778" i="2"/>
  <c r="S2778" i="2"/>
  <c r="T2777" i="2"/>
  <c r="S2777" i="2"/>
  <c r="T2776" i="2"/>
  <c r="S2776" i="2"/>
  <c r="T2775" i="2"/>
  <c r="S2775" i="2"/>
  <c r="T2774" i="2"/>
  <c r="S2774" i="2"/>
  <c r="T2773" i="2"/>
  <c r="S2773" i="2"/>
  <c r="T2772" i="2"/>
  <c r="S2772" i="2"/>
  <c r="T2771" i="2"/>
  <c r="S2771" i="2"/>
  <c r="T2770" i="2"/>
  <c r="S2770" i="2"/>
  <c r="T2769" i="2"/>
  <c r="S2769" i="2"/>
  <c r="T2768" i="2"/>
  <c r="S2768" i="2"/>
  <c r="T2767" i="2"/>
  <c r="S2767" i="2"/>
  <c r="T2766" i="2"/>
  <c r="S2766" i="2"/>
  <c r="T2765" i="2"/>
  <c r="S2765" i="2"/>
  <c r="T2764" i="2"/>
  <c r="S2764" i="2"/>
  <c r="T2763" i="2"/>
  <c r="S2763" i="2"/>
  <c r="T2762" i="2"/>
  <c r="S2762" i="2"/>
  <c r="T2761" i="2"/>
  <c r="S2761" i="2"/>
  <c r="T2760" i="2"/>
  <c r="S2760" i="2"/>
  <c r="T2759" i="2"/>
  <c r="S2759" i="2"/>
  <c r="T2758" i="2"/>
  <c r="S2758" i="2"/>
  <c r="T2757" i="2"/>
  <c r="S2757" i="2"/>
  <c r="T2756" i="2"/>
  <c r="S2756" i="2"/>
  <c r="T2755" i="2"/>
  <c r="S2755" i="2"/>
  <c r="T2754" i="2"/>
  <c r="S2754" i="2"/>
  <c r="T2753" i="2"/>
  <c r="S2753" i="2"/>
  <c r="T2752" i="2"/>
  <c r="S2752" i="2"/>
  <c r="T2751" i="2"/>
  <c r="S2751" i="2"/>
  <c r="T2750" i="2"/>
  <c r="S2750" i="2"/>
  <c r="T2749" i="2"/>
  <c r="S2749" i="2"/>
  <c r="T2748" i="2"/>
  <c r="S2748" i="2"/>
  <c r="T2747" i="2"/>
  <c r="S2747" i="2"/>
  <c r="T2746" i="2"/>
  <c r="S2746" i="2"/>
  <c r="T2745" i="2"/>
  <c r="S2745" i="2"/>
  <c r="T2744" i="2"/>
  <c r="S2744" i="2"/>
  <c r="T2743" i="2"/>
  <c r="S2743" i="2"/>
  <c r="T2742" i="2"/>
  <c r="S2742" i="2"/>
  <c r="T2741" i="2"/>
  <c r="S2741" i="2"/>
  <c r="T2740" i="2"/>
  <c r="S2740" i="2"/>
  <c r="T2739" i="2"/>
  <c r="S2739" i="2"/>
  <c r="T2738" i="2"/>
  <c r="S2738" i="2"/>
  <c r="T2737" i="2"/>
  <c r="S2737" i="2"/>
  <c r="T2736" i="2"/>
  <c r="S2736" i="2"/>
  <c r="T2735" i="2"/>
  <c r="S2735" i="2"/>
  <c r="T2734" i="2"/>
  <c r="S2734" i="2"/>
  <c r="T2733" i="2"/>
  <c r="S2733" i="2"/>
  <c r="T2732" i="2"/>
  <c r="S2732" i="2"/>
  <c r="T2731" i="2"/>
  <c r="S2731" i="2"/>
  <c r="T2730" i="2"/>
  <c r="S2730" i="2"/>
  <c r="T2729" i="2"/>
  <c r="S2729" i="2"/>
  <c r="T2728" i="2"/>
  <c r="S2728" i="2"/>
  <c r="T2727" i="2"/>
  <c r="S2727" i="2"/>
  <c r="T2726" i="2"/>
  <c r="S2726" i="2"/>
  <c r="T2725" i="2"/>
  <c r="S2725" i="2"/>
  <c r="T2724" i="2"/>
  <c r="S2724" i="2"/>
  <c r="T2723" i="2"/>
  <c r="S2723" i="2"/>
  <c r="T2722" i="2"/>
  <c r="S2722" i="2"/>
  <c r="T2721" i="2"/>
  <c r="S2721" i="2"/>
  <c r="T2720" i="2"/>
  <c r="S2720" i="2"/>
  <c r="T2719" i="2"/>
  <c r="S2719" i="2"/>
  <c r="T2718" i="2"/>
  <c r="S2718" i="2"/>
  <c r="T2717" i="2"/>
  <c r="S2717" i="2"/>
  <c r="T2716" i="2"/>
  <c r="S2716" i="2"/>
  <c r="T2715" i="2"/>
  <c r="S2715" i="2"/>
  <c r="T2714" i="2"/>
  <c r="S2714" i="2"/>
  <c r="T2713" i="2"/>
  <c r="S2713" i="2"/>
  <c r="T2712" i="2"/>
  <c r="S2712" i="2"/>
  <c r="T2711" i="2"/>
  <c r="S2711" i="2"/>
  <c r="T2710" i="2"/>
  <c r="S2710" i="2"/>
  <c r="T2709" i="2"/>
  <c r="S2709" i="2"/>
  <c r="T2708" i="2"/>
  <c r="S2708" i="2"/>
  <c r="T2707" i="2"/>
  <c r="S2707" i="2"/>
  <c r="T2706" i="2"/>
  <c r="S2706" i="2"/>
  <c r="T2705" i="2"/>
  <c r="S2705" i="2"/>
  <c r="T2704" i="2"/>
  <c r="S2704" i="2"/>
  <c r="T2703" i="2"/>
  <c r="S2703" i="2"/>
  <c r="T2702" i="2"/>
  <c r="S2702" i="2"/>
  <c r="T2701" i="2"/>
  <c r="S2701" i="2"/>
  <c r="T2700" i="2"/>
  <c r="S2700" i="2"/>
  <c r="T2699" i="2"/>
  <c r="S2699" i="2"/>
  <c r="T2698" i="2"/>
  <c r="S2698" i="2"/>
  <c r="T2697" i="2"/>
  <c r="S2697" i="2"/>
  <c r="T2696" i="2"/>
  <c r="S2696" i="2"/>
  <c r="T2695" i="2"/>
  <c r="S2695" i="2"/>
  <c r="T2694" i="2"/>
  <c r="S2694" i="2"/>
  <c r="T2693" i="2"/>
  <c r="S2693" i="2"/>
  <c r="T2692" i="2"/>
  <c r="S2692" i="2"/>
  <c r="T2691" i="2"/>
  <c r="S2691" i="2"/>
  <c r="T2690" i="2"/>
  <c r="S2690" i="2"/>
  <c r="T2689" i="2"/>
  <c r="S2689" i="2"/>
  <c r="T2688" i="2"/>
  <c r="S2688" i="2"/>
  <c r="T2687" i="2"/>
  <c r="S2687" i="2"/>
  <c r="T2686" i="2"/>
  <c r="S2686" i="2"/>
  <c r="T2685" i="2"/>
  <c r="S2685" i="2"/>
  <c r="T2684" i="2"/>
  <c r="S2684" i="2"/>
  <c r="T2683" i="2"/>
  <c r="S2683" i="2"/>
  <c r="T2682" i="2"/>
  <c r="S2682" i="2"/>
  <c r="T2681" i="2"/>
  <c r="S2681" i="2"/>
  <c r="T2680" i="2"/>
  <c r="S2680" i="2"/>
  <c r="T2679" i="2"/>
  <c r="S2679" i="2"/>
  <c r="T2678" i="2"/>
  <c r="S2678" i="2"/>
  <c r="T2677" i="2"/>
  <c r="S2677" i="2"/>
  <c r="T2676" i="2"/>
  <c r="S2676" i="2"/>
  <c r="T2675" i="2"/>
  <c r="S2675" i="2"/>
  <c r="T2674" i="2"/>
  <c r="S2674" i="2"/>
  <c r="T2673" i="2"/>
  <c r="S2673" i="2"/>
  <c r="T2672" i="2"/>
  <c r="S2672" i="2"/>
  <c r="T2671" i="2"/>
  <c r="S2671" i="2"/>
  <c r="T2670" i="2"/>
  <c r="S2670" i="2"/>
  <c r="T2669" i="2"/>
  <c r="S2669" i="2"/>
  <c r="T2668" i="2"/>
  <c r="S2668" i="2"/>
  <c r="T2667" i="2"/>
  <c r="S2667" i="2"/>
  <c r="T2666" i="2"/>
  <c r="S2666" i="2"/>
  <c r="T2665" i="2"/>
  <c r="S2665" i="2"/>
  <c r="T2664" i="2"/>
  <c r="S2664" i="2"/>
  <c r="T2663" i="2"/>
  <c r="S2663" i="2"/>
  <c r="T2662" i="2"/>
  <c r="S2662" i="2"/>
  <c r="T2661" i="2"/>
  <c r="S2661" i="2"/>
  <c r="T2660" i="2"/>
  <c r="S2660" i="2"/>
  <c r="T2659" i="2"/>
  <c r="S2659" i="2"/>
  <c r="T2658" i="2"/>
  <c r="S2658" i="2"/>
  <c r="T2657" i="2"/>
  <c r="S2657" i="2"/>
  <c r="T2656" i="2"/>
  <c r="S2656" i="2"/>
  <c r="T2655" i="2"/>
  <c r="S2655" i="2"/>
  <c r="T2654" i="2"/>
  <c r="S2654" i="2"/>
  <c r="T2653" i="2"/>
  <c r="S2653" i="2"/>
  <c r="T2652" i="2"/>
  <c r="S2652" i="2"/>
  <c r="T2651" i="2"/>
  <c r="S2651" i="2"/>
  <c r="T2650" i="2"/>
  <c r="S2650" i="2"/>
  <c r="T2649" i="2"/>
  <c r="S2649" i="2"/>
  <c r="T2648" i="2"/>
  <c r="S2648" i="2"/>
  <c r="T2647" i="2"/>
  <c r="S2647" i="2"/>
  <c r="T2646" i="2"/>
  <c r="S2646" i="2"/>
  <c r="T2645" i="2"/>
  <c r="S2645" i="2"/>
  <c r="T2644" i="2"/>
  <c r="S2644" i="2"/>
  <c r="T2643" i="2"/>
  <c r="S2643" i="2"/>
  <c r="T2642" i="2"/>
  <c r="S2642" i="2"/>
  <c r="T2641" i="2"/>
  <c r="S2641" i="2"/>
  <c r="T2640" i="2"/>
  <c r="S2640" i="2"/>
  <c r="T2639" i="2"/>
  <c r="S2639" i="2"/>
  <c r="T2638" i="2"/>
  <c r="S2638" i="2"/>
  <c r="T2637" i="2"/>
  <c r="S2637" i="2"/>
  <c r="T2636" i="2"/>
  <c r="S2636" i="2"/>
  <c r="T2635" i="2"/>
  <c r="S2635" i="2"/>
  <c r="T2634" i="2"/>
  <c r="S2634" i="2"/>
  <c r="T2633" i="2"/>
  <c r="S2633" i="2"/>
  <c r="T2632" i="2"/>
  <c r="S2632" i="2"/>
  <c r="T2631" i="2"/>
  <c r="S2631" i="2"/>
  <c r="T2630" i="2"/>
  <c r="S2630" i="2"/>
  <c r="T2629" i="2"/>
  <c r="S2629" i="2"/>
  <c r="T2628" i="2"/>
  <c r="S2628" i="2"/>
  <c r="T2627" i="2"/>
  <c r="S2627" i="2"/>
  <c r="T2626" i="2"/>
  <c r="S2626" i="2"/>
  <c r="T2625" i="2"/>
  <c r="S2625" i="2"/>
  <c r="T2624" i="2"/>
  <c r="S2624" i="2"/>
  <c r="T2623" i="2"/>
  <c r="S2623" i="2"/>
  <c r="T2622" i="2"/>
  <c r="S2622" i="2"/>
  <c r="T2621" i="2"/>
  <c r="S2621" i="2"/>
  <c r="T2620" i="2"/>
  <c r="S2620" i="2"/>
  <c r="T2619" i="2"/>
  <c r="S2619" i="2"/>
  <c r="T2618" i="2"/>
  <c r="S2618" i="2"/>
  <c r="T2617" i="2"/>
  <c r="S2617" i="2"/>
  <c r="T2616" i="2"/>
  <c r="S2616" i="2"/>
  <c r="T2615" i="2"/>
  <c r="S2615" i="2"/>
  <c r="T2614" i="2"/>
  <c r="S2614" i="2"/>
  <c r="T2613" i="2"/>
  <c r="S2613" i="2"/>
  <c r="T2612" i="2"/>
  <c r="S2612" i="2"/>
  <c r="T2611" i="2"/>
  <c r="S2611" i="2"/>
  <c r="T2610" i="2"/>
  <c r="S2610" i="2"/>
  <c r="T2609" i="2"/>
  <c r="S2609" i="2"/>
  <c r="T2608" i="2"/>
  <c r="S2608" i="2"/>
  <c r="T2607" i="2"/>
  <c r="S2607" i="2"/>
  <c r="T2606" i="2"/>
  <c r="S2606" i="2"/>
  <c r="T2605" i="2"/>
  <c r="S2605" i="2"/>
  <c r="T2604" i="2"/>
  <c r="S2604" i="2"/>
  <c r="T2603" i="2"/>
  <c r="S2603" i="2"/>
  <c r="T2602" i="2"/>
  <c r="S2602" i="2"/>
  <c r="T2601" i="2"/>
  <c r="S2601" i="2"/>
  <c r="T2600" i="2"/>
  <c r="S2600" i="2"/>
  <c r="T2599" i="2"/>
  <c r="S2599" i="2"/>
  <c r="T2598" i="2"/>
  <c r="S2598" i="2"/>
  <c r="T2597" i="2"/>
  <c r="S2597" i="2"/>
  <c r="T2596" i="2"/>
  <c r="S2596" i="2"/>
  <c r="T2595" i="2"/>
  <c r="S2595" i="2"/>
  <c r="T2594" i="2"/>
  <c r="S2594" i="2"/>
  <c r="T2593" i="2"/>
  <c r="S2593" i="2"/>
  <c r="T2592" i="2"/>
  <c r="S2592" i="2"/>
  <c r="T2591" i="2"/>
  <c r="S2591" i="2"/>
  <c r="T2590" i="2"/>
  <c r="S2590" i="2"/>
  <c r="T2589" i="2"/>
  <c r="S2589" i="2"/>
  <c r="T2588" i="2"/>
  <c r="S2588" i="2"/>
  <c r="T2587" i="2"/>
  <c r="S2587" i="2"/>
  <c r="T2586" i="2"/>
  <c r="S2586" i="2"/>
  <c r="T2585" i="2"/>
  <c r="S2585" i="2"/>
  <c r="T2584" i="2"/>
  <c r="S2584" i="2"/>
  <c r="T2583" i="2"/>
  <c r="S2583" i="2"/>
  <c r="T2582" i="2"/>
  <c r="S2582" i="2"/>
  <c r="T2581" i="2"/>
  <c r="S2581" i="2"/>
  <c r="T2580" i="2"/>
  <c r="S2580" i="2"/>
  <c r="T2579" i="2"/>
  <c r="S2579" i="2"/>
  <c r="T2578" i="2"/>
  <c r="S2578" i="2"/>
  <c r="T2577" i="2"/>
  <c r="S2577" i="2"/>
  <c r="T2576" i="2"/>
  <c r="S2576" i="2"/>
  <c r="T2575" i="2"/>
  <c r="S2575" i="2"/>
  <c r="T2574" i="2"/>
  <c r="S2574" i="2"/>
  <c r="T2573" i="2"/>
  <c r="S2573" i="2"/>
  <c r="T2572" i="2"/>
  <c r="S2572" i="2"/>
  <c r="T2571" i="2"/>
  <c r="S2571" i="2"/>
  <c r="T2570" i="2"/>
  <c r="S2570" i="2"/>
  <c r="T2569" i="2"/>
  <c r="S2569" i="2"/>
  <c r="T2568" i="2"/>
  <c r="S2568" i="2"/>
  <c r="T2567" i="2"/>
  <c r="S2567" i="2"/>
  <c r="T2566" i="2"/>
  <c r="S2566" i="2"/>
  <c r="T2565" i="2"/>
  <c r="S2565" i="2"/>
  <c r="T2564" i="2"/>
  <c r="S2564" i="2"/>
  <c r="T2563" i="2"/>
  <c r="S2563" i="2"/>
  <c r="T2562" i="2"/>
  <c r="S2562" i="2"/>
  <c r="T2561" i="2"/>
  <c r="S2561" i="2"/>
  <c r="T2560" i="2"/>
  <c r="S2560" i="2"/>
  <c r="T2559" i="2"/>
  <c r="S2559" i="2"/>
  <c r="T2558" i="2"/>
  <c r="S2558" i="2"/>
  <c r="T2557" i="2"/>
  <c r="S2557" i="2"/>
  <c r="T2556" i="2"/>
  <c r="S2556" i="2"/>
  <c r="T2555" i="2"/>
  <c r="S2555" i="2"/>
  <c r="T2554" i="2"/>
  <c r="S2554" i="2"/>
  <c r="T2553" i="2"/>
  <c r="S2553" i="2"/>
  <c r="T2552" i="2"/>
  <c r="S2552" i="2"/>
  <c r="T2551" i="2"/>
  <c r="S2551" i="2"/>
  <c r="T2550" i="2"/>
  <c r="S2550" i="2"/>
  <c r="T2549" i="2"/>
  <c r="S2549" i="2"/>
  <c r="T2548" i="2"/>
  <c r="S2548" i="2"/>
  <c r="T2547" i="2"/>
  <c r="S2547" i="2"/>
  <c r="T2546" i="2"/>
  <c r="S2546" i="2"/>
  <c r="T2545" i="2"/>
  <c r="S2545" i="2"/>
  <c r="T2544" i="2"/>
  <c r="S2544" i="2"/>
  <c r="T2543" i="2"/>
  <c r="S2543" i="2"/>
  <c r="T2542" i="2"/>
  <c r="S2542" i="2"/>
  <c r="T2541" i="2"/>
  <c r="S2541" i="2"/>
  <c r="T2540" i="2"/>
  <c r="S2540" i="2"/>
  <c r="T2539" i="2"/>
  <c r="S2539" i="2"/>
  <c r="T2538" i="2"/>
  <c r="S2538" i="2"/>
  <c r="T2537" i="2"/>
  <c r="S2537" i="2"/>
  <c r="T2536" i="2"/>
  <c r="S2536" i="2"/>
  <c r="T2535" i="2"/>
  <c r="S2535" i="2"/>
  <c r="T2534" i="2"/>
  <c r="S2534" i="2"/>
  <c r="T2533" i="2"/>
  <c r="S2533" i="2"/>
  <c r="T2532" i="2"/>
  <c r="S2532" i="2"/>
  <c r="T2531" i="2"/>
  <c r="S2531" i="2"/>
  <c r="T2530" i="2"/>
  <c r="S2530" i="2"/>
  <c r="T2529" i="2"/>
  <c r="S2529" i="2"/>
  <c r="T2528" i="2"/>
  <c r="S2528" i="2"/>
  <c r="T2527" i="2"/>
  <c r="S2527" i="2"/>
  <c r="T2526" i="2"/>
  <c r="S2526" i="2"/>
  <c r="T2525" i="2"/>
  <c r="S2525" i="2"/>
  <c r="T2524" i="2"/>
  <c r="S2524" i="2"/>
  <c r="T2523" i="2"/>
  <c r="S2523" i="2"/>
  <c r="T2522" i="2"/>
  <c r="S2522" i="2"/>
  <c r="T2521" i="2"/>
  <c r="S2521" i="2"/>
  <c r="T2520" i="2"/>
  <c r="S2520" i="2"/>
  <c r="T2519" i="2"/>
  <c r="S2519" i="2"/>
  <c r="T2518" i="2"/>
  <c r="S2518" i="2"/>
  <c r="T2517" i="2"/>
  <c r="S2517" i="2"/>
  <c r="T2516" i="2"/>
  <c r="S2516" i="2"/>
  <c r="T2515" i="2"/>
  <c r="S2515" i="2"/>
  <c r="T2514" i="2"/>
  <c r="S2514" i="2"/>
  <c r="T2513" i="2"/>
  <c r="S2513" i="2"/>
  <c r="T2512" i="2"/>
  <c r="S2512" i="2"/>
  <c r="T2511" i="2"/>
  <c r="S2511" i="2"/>
  <c r="T2510" i="2"/>
  <c r="S2510" i="2"/>
  <c r="T2509" i="2"/>
  <c r="S2509" i="2"/>
  <c r="T2508" i="2"/>
  <c r="S2508" i="2"/>
  <c r="T2507" i="2"/>
  <c r="S2507" i="2"/>
  <c r="T2506" i="2"/>
  <c r="S2506" i="2"/>
  <c r="T2505" i="2"/>
  <c r="S2505" i="2"/>
  <c r="T2504" i="2"/>
  <c r="S2504" i="2"/>
  <c r="T2503" i="2"/>
  <c r="S2503" i="2"/>
  <c r="T2502" i="2"/>
  <c r="S2502" i="2"/>
  <c r="T2501" i="2"/>
  <c r="S2501" i="2"/>
  <c r="T2500" i="2"/>
  <c r="S2500" i="2"/>
  <c r="T2499" i="2"/>
  <c r="S2499" i="2"/>
  <c r="T2498" i="2"/>
  <c r="S2498" i="2"/>
  <c r="T2497" i="2"/>
  <c r="S2497" i="2"/>
  <c r="T2496" i="2"/>
  <c r="S2496" i="2"/>
  <c r="T2495" i="2"/>
  <c r="S2495" i="2"/>
  <c r="T2494" i="2"/>
  <c r="S2494" i="2"/>
  <c r="T2493" i="2"/>
  <c r="S2493" i="2"/>
  <c r="T2492" i="2"/>
  <c r="S2492" i="2"/>
  <c r="T2491" i="2"/>
  <c r="S2491" i="2"/>
  <c r="T2490" i="2"/>
  <c r="S2490" i="2"/>
  <c r="T2489" i="2"/>
  <c r="S2489" i="2"/>
  <c r="T2488" i="2"/>
  <c r="S2488" i="2"/>
  <c r="T2487" i="2"/>
  <c r="S2487" i="2"/>
  <c r="T2486" i="2"/>
  <c r="S2486" i="2"/>
  <c r="T2485" i="2"/>
  <c r="S2485" i="2"/>
  <c r="T2484" i="2"/>
  <c r="S2484" i="2"/>
  <c r="T2483" i="2"/>
  <c r="S2483" i="2"/>
  <c r="T2482" i="2"/>
  <c r="S2482" i="2"/>
  <c r="T2481" i="2"/>
  <c r="S2481" i="2"/>
  <c r="T2480" i="2"/>
  <c r="S2480" i="2"/>
  <c r="T2479" i="2"/>
  <c r="S2479" i="2"/>
  <c r="T2478" i="2"/>
  <c r="S2478" i="2"/>
  <c r="T2477" i="2"/>
  <c r="S2477" i="2"/>
  <c r="T2476" i="2"/>
  <c r="S2476" i="2"/>
  <c r="T2475" i="2"/>
  <c r="S2475" i="2"/>
  <c r="T2474" i="2"/>
  <c r="S2474" i="2"/>
  <c r="T2473" i="2"/>
  <c r="S2473" i="2"/>
  <c r="T2472" i="2"/>
  <c r="S2472" i="2"/>
  <c r="T2471" i="2"/>
  <c r="S2471" i="2"/>
  <c r="T2470" i="2"/>
  <c r="S2470" i="2"/>
  <c r="T2469" i="2"/>
  <c r="S2469" i="2"/>
  <c r="T2468" i="2"/>
  <c r="S2468" i="2"/>
  <c r="T2467" i="2"/>
  <c r="S2467" i="2"/>
  <c r="T2466" i="2"/>
  <c r="S2466" i="2"/>
  <c r="T2465" i="2"/>
  <c r="S2465" i="2"/>
  <c r="T2464" i="2"/>
  <c r="S2464" i="2"/>
  <c r="T2463" i="2"/>
  <c r="S2463" i="2"/>
  <c r="T2462" i="2"/>
  <c r="S2462" i="2"/>
  <c r="T2461" i="2"/>
  <c r="S2461" i="2"/>
  <c r="T2460" i="2"/>
  <c r="S2460" i="2"/>
  <c r="T2459" i="2"/>
  <c r="S2459" i="2"/>
  <c r="T2458" i="2"/>
  <c r="S2458" i="2"/>
  <c r="T2457" i="2"/>
  <c r="S2457" i="2"/>
  <c r="T2456" i="2"/>
  <c r="S2456" i="2"/>
  <c r="T2455" i="2"/>
  <c r="S2455" i="2"/>
  <c r="T2454" i="2"/>
  <c r="S2454" i="2"/>
  <c r="T2453" i="2"/>
  <c r="S2453" i="2"/>
  <c r="T2452" i="2"/>
  <c r="S2452" i="2"/>
  <c r="T2451" i="2"/>
  <c r="S2451" i="2"/>
  <c r="T2450" i="2"/>
  <c r="S2450" i="2"/>
  <c r="T2449" i="2"/>
  <c r="S2449" i="2"/>
  <c r="T2448" i="2"/>
  <c r="S2448" i="2"/>
  <c r="T2447" i="2"/>
  <c r="S2447" i="2"/>
  <c r="T2446" i="2"/>
  <c r="S2446" i="2"/>
  <c r="T2445" i="2"/>
  <c r="S2445" i="2"/>
  <c r="T2444" i="2"/>
  <c r="S2444" i="2"/>
  <c r="T2443" i="2"/>
  <c r="S2443" i="2"/>
  <c r="T2442" i="2"/>
  <c r="S2442" i="2"/>
  <c r="T2441" i="2"/>
  <c r="S2441" i="2"/>
  <c r="T2440" i="2"/>
  <c r="S2440" i="2"/>
  <c r="T2439" i="2"/>
  <c r="S2439" i="2"/>
  <c r="T2438" i="2"/>
  <c r="S2438" i="2"/>
  <c r="T2437" i="2"/>
  <c r="S2437" i="2"/>
  <c r="T2436" i="2"/>
  <c r="S2436" i="2"/>
  <c r="T2435" i="2"/>
  <c r="S2435" i="2"/>
  <c r="T2434" i="2"/>
  <c r="S2434" i="2"/>
  <c r="T2433" i="2"/>
  <c r="S2433" i="2"/>
  <c r="T2432" i="2"/>
  <c r="S2432" i="2"/>
  <c r="T2431" i="2"/>
  <c r="S2431" i="2"/>
  <c r="T2430" i="2"/>
  <c r="S2430" i="2"/>
  <c r="T2429" i="2"/>
  <c r="S2429" i="2"/>
  <c r="T2428" i="2"/>
  <c r="S2428" i="2"/>
  <c r="T2427" i="2"/>
  <c r="S2427" i="2"/>
  <c r="T2426" i="2"/>
  <c r="S2426" i="2"/>
  <c r="T2425" i="2"/>
  <c r="S2425" i="2"/>
  <c r="T2424" i="2"/>
  <c r="S2424" i="2"/>
  <c r="T2423" i="2"/>
  <c r="S2423" i="2"/>
  <c r="T2422" i="2"/>
  <c r="S2422" i="2"/>
  <c r="T2421" i="2"/>
  <c r="S2421" i="2"/>
  <c r="T2420" i="2"/>
  <c r="S2420" i="2"/>
  <c r="T2419" i="2"/>
  <c r="S2419" i="2"/>
  <c r="T2418" i="2"/>
  <c r="S2418" i="2"/>
  <c r="T2417" i="2"/>
  <c r="S2417" i="2"/>
  <c r="T2416" i="2"/>
  <c r="S2416" i="2"/>
  <c r="T2415" i="2"/>
  <c r="S2415" i="2"/>
  <c r="T2414" i="2"/>
  <c r="S2414" i="2"/>
  <c r="T2413" i="2"/>
  <c r="S2413" i="2"/>
  <c r="T2412" i="2"/>
  <c r="S2412" i="2"/>
  <c r="T2411" i="2"/>
  <c r="S2411" i="2"/>
  <c r="T2410" i="2"/>
  <c r="S2410" i="2"/>
  <c r="T2409" i="2"/>
  <c r="S2409" i="2"/>
  <c r="T2408" i="2"/>
  <c r="S2408" i="2"/>
  <c r="T2407" i="2"/>
  <c r="S2407" i="2"/>
  <c r="T2406" i="2"/>
  <c r="S2406" i="2"/>
  <c r="T2405" i="2"/>
  <c r="S2405" i="2"/>
  <c r="T2404" i="2"/>
  <c r="S2404" i="2"/>
  <c r="T2403" i="2"/>
  <c r="S2403" i="2"/>
  <c r="T2402" i="2"/>
  <c r="S2402" i="2"/>
  <c r="T2401" i="2"/>
  <c r="S2401" i="2"/>
  <c r="T2400" i="2"/>
  <c r="S2400" i="2"/>
  <c r="T2399" i="2"/>
  <c r="S2399" i="2"/>
  <c r="T2398" i="2"/>
  <c r="S2398" i="2"/>
  <c r="T2397" i="2"/>
  <c r="S2397" i="2"/>
  <c r="T2396" i="2"/>
  <c r="S2396" i="2"/>
  <c r="T2395" i="2"/>
  <c r="S2395" i="2"/>
  <c r="T2394" i="2"/>
  <c r="S2394" i="2"/>
  <c r="T2393" i="2"/>
  <c r="S2393" i="2"/>
  <c r="T2392" i="2"/>
  <c r="S2392" i="2"/>
  <c r="T2391" i="2"/>
  <c r="S2391" i="2"/>
  <c r="T2390" i="2"/>
  <c r="S2390" i="2"/>
  <c r="T2389" i="2"/>
  <c r="S2389" i="2"/>
  <c r="T2388" i="2"/>
  <c r="S2388" i="2"/>
  <c r="T2387" i="2"/>
  <c r="S2387" i="2"/>
  <c r="T2386" i="2"/>
  <c r="S2386" i="2"/>
  <c r="T2385" i="2"/>
  <c r="S2385" i="2"/>
  <c r="T2384" i="2"/>
  <c r="S2384" i="2"/>
  <c r="T2383" i="2"/>
  <c r="S2383" i="2"/>
  <c r="T2382" i="2"/>
  <c r="S2382" i="2"/>
  <c r="T2381" i="2"/>
  <c r="S2381" i="2"/>
  <c r="T2380" i="2"/>
  <c r="S2380" i="2"/>
  <c r="T2379" i="2"/>
  <c r="S2379" i="2"/>
  <c r="T2378" i="2"/>
  <c r="S2378" i="2"/>
  <c r="T2377" i="2"/>
  <c r="S2377" i="2"/>
  <c r="T2376" i="2"/>
  <c r="S2376" i="2"/>
  <c r="T2375" i="2"/>
  <c r="S2375" i="2"/>
  <c r="T2374" i="2"/>
  <c r="S2374" i="2"/>
  <c r="T2373" i="2"/>
  <c r="S2373" i="2"/>
  <c r="T2372" i="2"/>
  <c r="S2372" i="2"/>
  <c r="T2371" i="2"/>
  <c r="S2371" i="2"/>
  <c r="T2370" i="2"/>
  <c r="S2370" i="2"/>
  <c r="T2369" i="2"/>
  <c r="S2369" i="2"/>
  <c r="T2368" i="2"/>
  <c r="S2368" i="2"/>
  <c r="T2367" i="2"/>
  <c r="S2367" i="2"/>
  <c r="T2366" i="2"/>
  <c r="S2366" i="2"/>
  <c r="T2365" i="2"/>
  <c r="S2365" i="2"/>
  <c r="T2364" i="2"/>
  <c r="S2364" i="2"/>
  <c r="T2363" i="2"/>
  <c r="S2363" i="2"/>
  <c r="T2362" i="2"/>
  <c r="S2362" i="2"/>
  <c r="T2361" i="2"/>
  <c r="S2361" i="2"/>
  <c r="T2360" i="2"/>
  <c r="S2360" i="2"/>
  <c r="T2359" i="2"/>
  <c r="S2359" i="2"/>
  <c r="T2358" i="2"/>
  <c r="S2358" i="2"/>
  <c r="T2357" i="2"/>
  <c r="S2357" i="2"/>
  <c r="T2356" i="2"/>
  <c r="S2356" i="2"/>
  <c r="T2355" i="2"/>
  <c r="S2355" i="2"/>
  <c r="T2354" i="2"/>
  <c r="S2354" i="2"/>
  <c r="T2353" i="2"/>
  <c r="S2353" i="2"/>
  <c r="T2352" i="2"/>
  <c r="S2352" i="2"/>
  <c r="T2351" i="2"/>
  <c r="S2351" i="2"/>
  <c r="T2350" i="2"/>
  <c r="S2350" i="2"/>
  <c r="T2349" i="2"/>
  <c r="S2349" i="2"/>
  <c r="T2348" i="2"/>
  <c r="S2348" i="2"/>
  <c r="T2347" i="2"/>
  <c r="S2347" i="2"/>
  <c r="T2346" i="2"/>
  <c r="S2346" i="2"/>
  <c r="T2345" i="2"/>
  <c r="S2345" i="2"/>
  <c r="T2344" i="2"/>
  <c r="S2344" i="2"/>
  <c r="T2343" i="2"/>
  <c r="S2343" i="2"/>
  <c r="T2342" i="2"/>
  <c r="S2342" i="2"/>
  <c r="T2341" i="2"/>
  <c r="S2341" i="2"/>
  <c r="T2340" i="2"/>
  <c r="S2340" i="2"/>
  <c r="T2339" i="2"/>
  <c r="S2339" i="2"/>
  <c r="T2338" i="2"/>
  <c r="S2338" i="2"/>
  <c r="T2337" i="2"/>
  <c r="S2337" i="2"/>
  <c r="T2336" i="2"/>
  <c r="S2336" i="2"/>
  <c r="T2335" i="2"/>
  <c r="S2335" i="2"/>
  <c r="T2334" i="2"/>
  <c r="S2334" i="2"/>
  <c r="T2333" i="2"/>
  <c r="S2333" i="2"/>
  <c r="T2332" i="2"/>
  <c r="S2332" i="2"/>
  <c r="T2331" i="2"/>
  <c r="S2331" i="2"/>
  <c r="T2330" i="2"/>
  <c r="S2330" i="2"/>
  <c r="T2329" i="2"/>
  <c r="S2329" i="2"/>
  <c r="T2328" i="2"/>
  <c r="S2328" i="2"/>
  <c r="T2327" i="2"/>
  <c r="S2327" i="2"/>
  <c r="T2326" i="2"/>
  <c r="S2326" i="2"/>
  <c r="T2325" i="2"/>
  <c r="S2325" i="2"/>
  <c r="T2324" i="2"/>
  <c r="S2324" i="2"/>
  <c r="T2323" i="2"/>
  <c r="S2323" i="2"/>
  <c r="T2322" i="2"/>
  <c r="S2322" i="2"/>
  <c r="T2321" i="2"/>
  <c r="S2321" i="2"/>
  <c r="T2320" i="2"/>
  <c r="S2320" i="2"/>
  <c r="T2319" i="2"/>
  <c r="S2319" i="2"/>
  <c r="T2318" i="2"/>
  <c r="S2318" i="2"/>
  <c r="T2317" i="2"/>
  <c r="S2317" i="2"/>
  <c r="T2316" i="2"/>
  <c r="S2316" i="2"/>
  <c r="T2315" i="2"/>
  <c r="S2315" i="2"/>
  <c r="T2314" i="2"/>
  <c r="S2314" i="2"/>
  <c r="T2313" i="2"/>
  <c r="S2313" i="2"/>
  <c r="T2312" i="2"/>
  <c r="S2312" i="2"/>
  <c r="T2311" i="2"/>
  <c r="S2311" i="2"/>
  <c r="T2310" i="2"/>
  <c r="S2310" i="2"/>
  <c r="T2309" i="2"/>
  <c r="S2309" i="2"/>
  <c r="T2308" i="2"/>
  <c r="S2308" i="2"/>
  <c r="T2307" i="2"/>
  <c r="S2307" i="2"/>
  <c r="T2306" i="2"/>
  <c r="S2306" i="2"/>
  <c r="T2305" i="2"/>
  <c r="S2305" i="2"/>
  <c r="T2304" i="2"/>
  <c r="S2304" i="2"/>
  <c r="T2303" i="2"/>
  <c r="S2303" i="2"/>
  <c r="T2302" i="2"/>
  <c r="S2302" i="2"/>
  <c r="T2301" i="2"/>
  <c r="S2301" i="2"/>
  <c r="T2300" i="2"/>
  <c r="S2300" i="2"/>
  <c r="T2299" i="2"/>
  <c r="S2299" i="2"/>
  <c r="T2298" i="2"/>
  <c r="S2298" i="2"/>
  <c r="T2297" i="2"/>
  <c r="S2297" i="2"/>
  <c r="T2296" i="2"/>
  <c r="S2296" i="2"/>
  <c r="T2295" i="2"/>
  <c r="S2295" i="2"/>
  <c r="T2294" i="2"/>
  <c r="S2294" i="2"/>
  <c r="T2293" i="2"/>
  <c r="S2293" i="2"/>
  <c r="T2292" i="2"/>
  <c r="S2292" i="2"/>
  <c r="T2291" i="2"/>
  <c r="S2291" i="2"/>
  <c r="T2290" i="2"/>
  <c r="S2290" i="2"/>
  <c r="T2289" i="2"/>
  <c r="S2289" i="2"/>
  <c r="T2288" i="2"/>
  <c r="S2288" i="2"/>
  <c r="T2287" i="2"/>
  <c r="S2287" i="2"/>
  <c r="T2286" i="2"/>
  <c r="S2286" i="2"/>
  <c r="T2285" i="2"/>
  <c r="S2285" i="2"/>
  <c r="T2284" i="2"/>
  <c r="S2284" i="2"/>
  <c r="T2283" i="2"/>
  <c r="S2283" i="2"/>
  <c r="T2282" i="2"/>
  <c r="S2282" i="2"/>
  <c r="T2281" i="2"/>
  <c r="S2281" i="2"/>
  <c r="T2280" i="2"/>
  <c r="S2280" i="2"/>
  <c r="T2279" i="2"/>
  <c r="S2279" i="2"/>
  <c r="T2278" i="2"/>
  <c r="S2278" i="2"/>
  <c r="T2277" i="2"/>
  <c r="S2277" i="2"/>
  <c r="T2276" i="2"/>
  <c r="S2276" i="2"/>
  <c r="T2275" i="2"/>
  <c r="S2275" i="2"/>
  <c r="T2274" i="2"/>
  <c r="S2274" i="2"/>
  <c r="T2273" i="2"/>
  <c r="S2273" i="2"/>
  <c r="T2272" i="2"/>
  <c r="S2272" i="2"/>
  <c r="T2271" i="2"/>
  <c r="S2271" i="2"/>
  <c r="T2270" i="2"/>
  <c r="S2270" i="2"/>
  <c r="T2269" i="2"/>
  <c r="S2269" i="2"/>
  <c r="T2268" i="2"/>
  <c r="S2268" i="2"/>
  <c r="T2267" i="2"/>
  <c r="S2267" i="2"/>
  <c r="T2266" i="2"/>
  <c r="S2266" i="2"/>
  <c r="T2265" i="2"/>
  <c r="S2265" i="2"/>
  <c r="T2264" i="2"/>
  <c r="S2264" i="2"/>
  <c r="T2263" i="2"/>
  <c r="S2263" i="2"/>
  <c r="T2262" i="2"/>
  <c r="S2262" i="2"/>
  <c r="T2261" i="2"/>
  <c r="S2261" i="2"/>
  <c r="T2260" i="2"/>
  <c r="S2260" i="2"/>
  <c r="T2259" i="2"/>
  <c r="S2259" i="2"/>
  <c r="T2258" i="2"/>
  <c r="S2258" i="2"/>
  <c r="T2257" i="2"/>
  <c r="S2257" i="2"/>
  <c r="T2256" i="2"/>
  <c r="S2256" i="2"/>
  <c r="T2255" i="2"/>
  <c r="S2255" i="2"/>
  <c r="T2254" i="2"/>
  <c r="S2254" i="2"/>
  <c r="T2253" i="2"/>
  <c r="S2253" i="2"/>
  <c r="T2252" i="2"/>
  <c r="S2252" i="2"/>
  <c r="T2251" i="2"/>
  <c r="S2251" i="2"/>
  <c r="T2250" i="2"/>
  <c r="S2250" i="2"/>
  <c r="T2249" i="2"/>
  <c r="S2249" i="2"/>
  <c r="T2248" i="2"/>
  <c r="S2248" i="2"/>
  <c r="T2247" i="2"/>
  <c r="S2247" i="2"/>
  <c r="T2246" i="2"/>
  <c r="S2246" i="2"/>
  <c r="T2245" i="2"/>
  <c r="S2245" i="2"/>
  <c r="T2244" i="2"/>
  <c r="S2244" i="2"/>
  <c r="T2243" i="2"/>
  <c r="S2243" i="2"/>
  <c r="T2242" i="2"/>
  <c r="S2242" i="2"/>
  <c r="T2241" i="2"/>
  <c r="S2241" i="2"/>
  <c r="T2240" i="2"/>
  <c r="S2240" i="2"/>
  <c r="T2239" i="2"/>
  <c r="S2239" i="2"/>
  <c r="T2238" i="2"/>
  <c r="S2238" i="2"/>
  <c r="T2237" i="2"/>
  <c r="S2237" i="2"/>
  <c r="T2236" i="2"/>
  <c r="S2236" i="2"/>
  <c r="T2235" i="2"/>
  <c r="S2235" i="2"/>
  <c r="T2234" i="2"/>
  <c r="S2234" i="2"/>
  <c r="T2233" i="2"/>
  <c r="S2233" i="2"/>
  <c r="T2232" i="2"/>
  <c r="S2232" i="2"/>
  <c r="T2231" i="2"/>
  <c r="S2231" i="2"/>
  <c r="T2230" i="2"/>
  <c r="S2230" i="2"/>
  <c r="T2229" i="2"/>
  <c r="S2229" i="2"/>
  <c r="T2228" i="2"/>
  <c r="S2228" i="2"/>
  <c r="T2227" i="2"/>
  <c r="S2227" i="2"/>
  <c r="T2226" i="2"/>
  <c r="S2226" i="2"/>
  <c r="T2225" i="2"/>
  <c r="S2225" i="2"/>
  <c r="T2224" i="2"/>
  <c r="S2224" i="2"/>
  <c r="T2223" i="2"/>
  <c r="S2223" i="2"/>
  <c r="T2222" i="2"/>
  <c r="S2222" i="2"/>
  <c r="T2221" i="2"/>
  <c r="S2221" i="2"/>
  <c r="T2220" i="2"/>
  <c r="S2220" i="2"/>
  <c r="T2219" i="2"/>
  <c r="S2219" i="2"/>
  <c r="T2218" i="2"/>
  <c r="S2218" i="2"/>
  <c r="T2217" i="2"/>
  <c r="S2217" i="2"/>
  <c r="T2216" i="2"/>
  <c r="S2216" i="2"/>
  <c r="T2215" i="2"/>
  <c r="S2215" i="2"/>
  <c r="T2214" i="2"/>
  <c r="S2214" i="2"/>
  <c r="T2213" i="2"/>
  <c r="S2213" i="2"/>
  <c r="T2212" i="2"/>
  <c r="S2212" i="2"/>
  <c r="T2211" i="2"/>
  <c r="S2211" i="2"/>
  <c r="T2210" i="2"/>
  <c r="S2210" i="2"/>
  <c r="T2209" i="2"/>
  <c r="S2209" i="2"/>
  <c r="T2208" i="2"/>
  <c r="S2208" i="2"/>
  <c r="T2207" i="2"/>
  <c r="S2207" i="2"/>
  <c r="T2206" i="2"/>
  <c r="S2206" i="2"/>
  <c r="T2205" i="2"/>
  <c r="S2205" i="2"/>
  <c r="T2204" i="2"/>
  <c r="S2204" i="2"/>
  <c r="T2203" i="2"/>
  <c r="S2203" i="2"/>
  <c r="T2202" i="2"/>
  <c r="S2202" i="2"/>
  <c r="T2201" i="2"/>
  <c r="S2201" i="2"/>
  <c r="T2200" i="2"/>
  <c r="S2200" i="2"/>
  <c r="T2199" i="2"/>
  <c r="S2199" i="2"/>
  <c r="T2198" i="2"/>
  <c r="S2198" i="2"/>
  <c r="T2197" i="2"/>
  <c r="S2197" i="2"/>
  <c r="T2196" i="2"/>
  <c r="S2196" i="2"/>
  <c r="T2195" i="2"/>
  <c r="S2195" i="2"/>
  <c r="T2194" i="2"/>
  <c r="S2194" i="2"/>
  <c r="T2193" i="2"/>
  <c r="S2193" i="2"/>
  <c r="T2192" i="2"/>
  <c r="S2192" i="2"/>
  <c r="T2191" i="2"/>
  <c r="S2191" i="2"/>
  <c r="T2190" i="2"/>
  <c r="S2190" i="2"/>
  <c r="T2189" i="2"/>
  <c r="S2189" i="2"/>
  <c r="T2188" i="2"/>
  <c r="S2188" i="2"/>
  <c r="T2187" i="2"/>
  <c r="S2187" i="2"/>
  <c r="T2186" i="2"/>
  <c r="S2186" i="2"/>
  <c r="T2185" i="2"/>
  <c r="S2185" i="2"/>
  <c r="T2184" i="2"/>
  <c r="S2184" i="2"/>
  <c r="T2183" i="2"/>
  <c r="S2183" i="2"/>
  <c r="T2182" i="2"/>
  <c r="S2182" i="2"/>
  <c r="T2181" i="2"/>
  <c r="S2181" i="2"/>
  <c r="T2180" i="2"/>
  <c r="S2180" i="2"/>
  <c r="T2179" i="2"/>
  <c r="S2179" i="2"/>
  <c r="T2178" i="2"/>
  <c r="S2178" i="2"/>
  <c r="T2177" i="2"/>
  <c r="S2177" i="2"/>
  <c r="T2176" i="2"/>
  <c r="S2176" i="2"/>
  <c r="T2175" i="2"/>
  <c r="S2175" i="2"/>
  <c r="T2174" i="2"/>
  <c r="S2174" i="2"/>
  <c r="T2173" i="2"/>
  <c r="S2173" i="2"/>
  <c r="T2172" i="2"/>
  <c r="S2172" i="2"/>
  <c r="T2171" i="2"/>
  <c r="S2171" i="2"/>
  <c r="T2170" i="2"/>
  <c r="S2170" i="2"/>
  <c r="T2169" i="2"/>
  <c r="S2169" i="2"/>
  <c r="T2168" i="2"/>
  <c r="S2168" i="2"/>
  <c r="T2167" i="2"/>
  <c r="S2167" i="2"/>
  <c r="T2166" i="2"/>
  <c r="S2166" i="2"/>
  <c r="T2165" i="2"/>
  <c r="S2165" i="2"/>
  <c r="T2164" i="2"/>
  <c r="S2164" i="2"/>
  <c r="T2163" i="2"/>
  <c r="S2163" i="2"/>
  <c r="T2162" i="2"/>
  <c r="S2162" i="2"/>
  <c r="T2161" i="2"/>
  <c r="S2161" i="2"/>
  <c r="T2160" i="2"/>
  <c r="S2160" i="2"/>
  <c r="T2159" i="2"/>
  <c r="S2159" i="2"/>
  <c r="T2158" i="2"/>
  <c r="S2158" i="2"/>
  <c r="T2157" i="2"/>
  <c r="S2157" i="2"/>
  <c r="T2156" i="2"/>
  <c r="S2156" i="2"/>
  <c r="T2155" i="2"/>
  <c r="S2155" i="2"/>
  <c r="T2154" i="2"/>
  <c r="S2154" i="2"/>
  <c r="T2153" i="2"/>
  <c r="S2153" i="2"/>
  <c r="T2152" i="2"/>
  <c r="S2152" i="2"/>
  <c r="T2151" i="2"/>
  <c r="S2151" i="2"/>
  <c r="T2150" i="2"/>
  <c r="S2150" i="2"/>
  <c r="T2149" i="2"/>
  <c r="S2149" i="2"/>
  <c r="T2148" i="2"/>
  <c r="S2148" i="2"/>
  <c r="T2147" i="2"/>
  <c r="S2147" i="2"/>
  <c r="T2146" i="2"/>
  <c r="S2146" i="2"/>
  <c r="T2145" i="2"/>
  <c r="S2145" i="2"/>
  <c r="T2144" i="2"/>
  <c r="S2144" i="2"/>
  <c r="T2143" i="2"/>
  <c r="S2143" i="2"/>
  <c r="T2142" i="2"/>
  <c r="S2142" i="2"/>
  <c r="T2141" i="2"/>
  <c r="S2141" i="2"/>
  <c r="T2140" i="2"/>
  <c r="S2140" i="2"/>
  <c r="T2139" i="2"/>
  <c r="S2139" i="2"/>
  <c r="T2138" i="2"/>
  <c r="S2138" i="2"/>
  <c r="T2137" i="2"/>
  <c r="S2137" i="2"/>
  <c r="T2136" i="2"/>
  <c r="S2136" i="2"/>
  <c r="T2135" i="2"/>
  <c r="S2135" i="2"/>
  <c r="T2134" i="2"/>
  <c r="S2134" i="2"/>
  <c r="T2133" i="2"/>
  <c r="S2133" i="2"/>
  <c r="T2132" i="2"/>
  <c r="S2132" i="2"/>
  <c r="T2131" i="2"/>
  <c r="S2131" i="2"/>
  <c r="T2130" i="2"/>
  <c r="S2130" i="2"/>
  <c r="T2129" i="2"/>
  <c r="S2129" i="2"/>
  <c r="T2128" i="2"/>
  <c r="S2128" i="2"/>
  <c r="T2127" i="2"/>
  <c r="S2127" i="2"/>
  <c r="T2126" i="2"/>
  <c r="S2126" i="2"/>
  <c r="T2125" i="2"/>
  <c r="S2125" i="2"/>
  <c r="T2124" i="2"/>
  <c r="S2124" i="2"/>
  <c r="T2123" i="2"/>
  <c r="S2123" i="2"/>
  <c r="T2122" i="2"/>
  <c r="S2122" i="2"/>
  <c r="T2121" i="2"/>
  <c r="S2121" i="2"/>
  <c r="T2120" i="2"/>
  <c r="S2120" i="2"/>
  <c r="T2119" i="2"/>
  <c r="S2119" i="2"/>
  <c r="T2118" i="2"/>
  <c r="S2118" i="2"/>
  <c r="T2117" i="2"/>
  <c r="S2117" i="2"/>
  <c r="T2116" i="2"/>
  <c r="S2116" i="2"/>
  <c r="T2115" i="2"/>
  <c r="S2115" i="2"/>
  <c r="T2114" i="2"/>
  <c r="S2114" i="2"/>
  <c r="T2113" i="2"/>
  <c r="S2113" i="2"/>
  <c r="T2112" i="2"/>
  <c r="S2112" i="2"/>
  <c r="T2111" i="2"/>
  <c r="S2111" i="2"/>
  <c r="T2110" i="2"/>
  <c r="S2110" i="2"/>
  <c r="T2109" i="2"/>
  <c r="S2109" i="2"/>
  <c r="T2108" i="2"/>
  <c r="S2108" i="2"/>
  <c r="T2107" i="2"/>
  <c r="S2107" i="2"/>
  <c r="T2106" i="2"/>
  <c r="S2106" i="2"/>
  <c r="T2105" i="2"/>
  <c r="S2105" i="2"/>
  <c r="T2104" i="2"/>
  <c r="S2104" i="2"/>
  <c r="T2103" i="2"/>
  <c r="S2103" i="2"/>
  <c r="T2102" i="2"/>
  <c r="S2102" i="2"/>
  <c r="T2101" i="2"/>
  <c r="S2101" i="2"/>
  <c r="T2100" i="2"/>
  <c r="S2100" i="2"/>
  <c r="T2099" i="2"/>
  <c r="S2099" i="2"/>
  <c r="T2098" i="2"/>
  <c r="S2098" i="2"/>
  <c r="T2097" i="2"/>
  <c r="S2097" i="2"/>
  <c r="T2096" i="2"/>
  <c r="S2096" i="2"/>
  <c r="T2095" i="2"/>
  <c r="S2095" i="2"/>
  <c r="T2094" i="2"/>
  <c r="S2094" i="2"/>
  <c r="T2093" i="2"/>
  <c r="S2093" i="2"/>
  <c r="T2092" i="2"/>
  <c r="S2092" i="2"/>
  <c r="T2091" i="2"/>
  <c r="S2091" i="2"/>
  <c r="T2090" i="2"/>
  <c r="S2090" i="2"/>
  <c r="T2089" i="2"/>
  <c r="S2089" i="2"/>
  <c r="T2088" i="2"/>
  <c r="S2088" i="2"/>
  <c r="T2087" i="2"/>
  <c r="S2087" i="2"/>
  <c r="T2086" i="2"/>
  <c r="S2086" i="2"/>
  <c r="T2085" i="2"/>
  <c r="S2085" i="2"/>
  <c r="T2084" i="2"/>
  <c r="S2084" i="2"/>
  <c r="T2083" i="2"/>
  <c r="S2083" i="2"/>
  <c r="T2082" i="2"/>
  <c r="S2082" i="2"/>
  <c r="T2081" i="2"/>
  <c r="S2081" i="2"/>
  <c r="T2080" i="2"/>
  <c r="S2080" i="2"/>
  <c r="T2079" i="2"/>
  <c r="S2079" i="2"/>
  <c r="T2078" i="2"/>
  <c r="S2078" i="2"/>
  <c r="T2077" i="2"/>
  <c r="S2077" i="2"/>
  <c r="T2076" i="2"/>
  <c r="S2076" i="2"/>
  <c r="T2075" i="2"/>
  <c r="S2075" i="2"/>
  <c r="T2074" i="2"/>
  <c r="S2074" i="2"/>
  <c r="T2073" i="2"/>
  <c r="S2073" i="2"/>
  <c r="T2072" i="2"/>
  <c r="S2072" i="2"/>
  <c r="T2071" i="2"/>
  <c r="S2071" i="2"/>
  <c r="T2070" i="2"/>
  <c r="S2070" i="2"/>
  <c r="T2069" i="2"/>
  <c r="S2069" i="2"/>
  <c r="T2068" i="2"/>
  <c r="S2068" i="2"/>
  <c r="T2067" i="2"/>
  <c r="S2067" i="2"/>
  <c r="T2066" i="2"/>
  <c r="S2066" i="2"/>
  <c r="T2065" i="2"/>
  <c r="S2065" i="2"/>
  <c r="T2064" i="2"/>
  <c r="S2064" i="2"/>
  <c r="T2063" i="2"/>
  <c r="S2063" i="2"/>
  <c r="T2062" i="2"/>
  <c r="S2062" i="2"/>
  <c r="T2061" i="2"/>
  <c r="S2061" i="2"/>
  <c r="T2060" i="2"/>
  <c r="S2060" i="2"/>
  <c r="T2059" i="2"/>
  <c r="S2059" i="2"/>
  <c r="T2058" i="2"/>
  <c r="S2058" i="2"/>
  <c r="T2057" i="2"/>
  <c r="S2057" i="2"/>
  <c r="T2056" i="2"/>
  <c r="S2056" i="2"/>
  <c r="T2055" i="2"/>
  <c r="S2055" i="2"/>
  <c r="T2054" i="2"/>
  <c r="S2054" i="2"/>
  <c r="T2053" i="2"/>
  <c r="S2053" i="2"/>
  <c r="T2052" i="2"/>
  <c r="S2052" i="2"/>
  <c r="T2051" i="2"/>
  <c r="S2051" i="2"/>
  <c r="T2050" i="2"/>
  <c r="S2050" i="2"/>
  <c r="T2049" i="2"/>
  <c r="S2049" i="2"/>
  <c r="T2048" i="2"/>
  <c r="S2048" i="2"/>
  <c r="T2047" i="2"/>
  <c r="S2047" i="2"/>
  <c r="T2046" i="2"/>
  <c r="S2046" i="2"/>
  <c r="T2045" i="2"/>
  <c r="S2045" i="2"/>
  <c r="T2044" i="2"/>
  <c r="S2044" i="2"/>
  <c r="T2043" i="2"/>
  <c r="S2043" i="2"/>
  <c r="T2042" i="2"/>
  <c r="S2042" i="2"/>
  <c r="T2041" i="2"/>
  <c r="S2041" i="2"/>
  <c r="T2040" i="2"/>
  <c r="S2040" i="2"/>
  <c r="T2039" i="2"/>
  <c r="S2039" i="2"/>
  <c r="T2038" i="2"/>
  <c r="S2038" i="2"/>
  <c r="T2037" i="2"/>
  <c r="S2037" i="2"/>
  <c r="T2036" i="2"/>
  <c r="S2036" i="2"/>
  <c r="T2035" i="2"/>
  <c r="S2035" i="2"/>
  <c r="T2034" i="2"/>
  <c r="S2034" i="2"/>
  <c r="T2033" i="2"/>
  <c r="S2033" i="2"/>
  <c r="T2032" i="2"/>
  <c r="S2032" i="2"/>
  <c r="T2031" i="2"/>
  <c r="S2031" i="2"/>
  <c r="T2030" i="2"/>
  <c r="S2030" i="2"/>
  <c r="T2029" i="2"/>
  <c r="S2029" i="2"/>
  <c r="T2028" i="2"/>
  <c r="S2028" i="2"/>
  <c r="T2027" i="2"/>
  <c r="S2027" i="2"/>
  <c r="T2026" i="2"/>
  <c r="S2026" i="2"/>
  <c r="T2025" i="2"/>
  <c r="S2025" i="2"/>
  <c r="T2024" i="2"/>
  <c r="S2024" i="2"/>
  <c r="T2023" i="2"/>
  <c r="S2023" i="2"/>
  <c r="T2022" i="2"/>
  <c r="S2022" i="2"/>
  <c r="T2021" i="2"/>
  <c r="S2021" i="2"/>
  <c r="T2020" i="2"/>
  <c r="S2020" i="2"/>
  <c r="T2019" i="2"/>
  <c r="S2019" i="2"/>
  <c r="T2018" i="2"/>
  <c r="S2018" i="2"/>
  <c r="T2017" i="2"/>
  <c r="S2017" i="2"/>
  <c r="T2016" i="2"/>
  <c r="S2016" i="2"/>
  <c r="T2015" i="2"/>
  <c r="S2015" i="2"/>
  <c r="T2014" i="2"/>
  <c r="S2014" i="2"/>
  <c r="T2013" i="2"/>
  <c r="S2013" i="2"/>
  <c r="T2012" i="2"/>
  <c r="S2012" i="2"/>
  <c r="T2011" i="2"/>
  <c r="S2011" i="2"/>
  <c r="T2010" i="2"/>
  <c r="S2010" i="2"/>
  <c r="T2009" i="2"/>
  <c r="S2009" i="2"/>
  <c r="T2008" i="2"/>
  <c r="S2008" i="2"/>
  <c r="T2007" i="2"/>
  <c r="S2007" i="2"/>
  <c r="T2006" i="2"/>
  <c r="S2006" i="2"/>
  <c r="T2005" i="2"/>
  <c r="S2005" i="2"/>
  <c r="T2004" i="2"/>
  <c r="S2004" i="2"/>
  <c r="T2003" i="2"/>
  <c r="S2003" i="2"/>
  <c r="T2002" i="2"/>
  <c r="S2002" i="2"/>
  <c r="T2001" i="2"/>
  <c r="S2001" i="2"/>
  <c r="T2000" i="2"/>
  <c r="S2000" i="2"/>
  <c r="T1999" i="2"/>
  <c r="S1999" i="2"/>
  <c r="T1998" i="2"/>
  <c r="S1998" i="2"/>
  <c r="T1997" i="2"/>
  <c r="S1997" i="2"/>
  <c r="T1996" i="2"/>
  <c r="S1996" i="2"/>
  <c r="T1995" i="2"/>
  <c r="S1995" i="2"/>
  <c r="T1994" i="2"/>
  <c r="S1994" i="2"/>
  <c r="T1993" i="2"/>
  <c r="S1993" i="2"/>
  <c r="T1992" i="2"/>
  <c r="S1992" i="2"/>
  <c r="T1991" i="2"/>
  <c r="S1991" i="2"/>
  <c r="T1990" i="2"/>
  <c r="S1990" i="2"/>
  <c r="T1989" i="2"/>
  <c r="S1989" i="2"/>
  <c r="T1988" i="2"/>
  <c r="S1988" i="2"/>
  <c r="T1987" i="2"/>
  <c r="S1987" i="2"/>
  <c r="T1986" i="2"/>
  <c r="S1986" i="2"/>
  <c r="T1985" i="2"/>
  <c r="S1985" i="2"/>
  <c r="T1984" i="2"/>
  <c r="S1984" i="2"/>
  <c r="T1983" i="2"/>
  <c r="S1983" i="2"/>
  <c r="T1982" i="2"/>
  <c r="S1982" i="2"/>
  <c r="T1981" i="2"/>
  <c r="S1981" i="2"/>
  <c r="T1980" i="2"/>
  <c r="S1980" i="2"/>
  <c r="T1979" i="2"/>
  <c r="S1979" i="2"/>
  <c r="T1978" i="2"/>
  <c r="S1978" i="2"/>
  <c r="T1977" i="2"/>
  <c r="S1977" i="2"/>
  <c r="T1976" i="2"/>
  <c r="S1976" i="2"/>
  <c r="T1975" i="2"/>
  <c r="S1975" i="2"/>
  <c r="T1974" i="2"/>
  <c r="S1974" i="2"/>
  <c r="T1973" i="2"/>
  <c r="S1973" i="2"/>
  <c r="T1972" i="2"/>
  <c r="S1972" i="2"/>
  <c r="T1971" i="2"/>
  <c r="S1971" i="2"/>
  <c r="T1970" i="2"/>
  <c r="S1970" i="2"/>
  <c r="T1969" i="2"/>
  <c r="S1969" i="2"/>
  <c r="T1968" i="2"/>
  <c r="S1968" i="2"/>
  <c r="T1967" i="2"/>
  <c r="S1967" i="2"/>
  <c r="T1966" i="2"/>
  <c r="S1966" i="2"/>
  <c r="T1965" i="2"/>
  <c r="S1965" i="2"/>
  <c r="T1964" i="2"/>
  <c r="S1964" i="2"/>
  <c r="T1963" i="2"/>
  <c r="S1963" i="2"/>
  <c r="T1962" i="2"/>
  <c r="S1962" i="2"/>
  <c r="T1961" i="2"/>
  <c r="S1961" i="2"/>
  <c r="T1960" i="2"/>
  <c r="S1960" i="2"/>
  <c r="T1959" i="2"/>
  <c r="S1959" i="2"/>
  <c r="T1958" i="2"/>
  <c r="S1958" i="2"/>
  <c r="T1957" i="2"/>
  <c r="S1957" i="2"/>
  <c r="T1956" i="2"/>
  <c r="S1956" i="2"/>
  <c r="T1955" i="2"/>
  <c r="S1955" i="2"/>
  <c r="T1954" i="2"/>
  <c r="S1954" i="2"/>
  <c r="T1953" i="2"/>
  <c r="S1953" i="2"/>
  <c r="T1952" i="2"/>
  <c r="S1952" i="2"/>
  <c r="T1951" i="2"/>
  <c r="S1951" i="2"/>
  <c r="T1950" i="2"/>
  <c r="S1950" i="2"/>
  <c r="T1949" i="2"/>
  <c r="S1949" i="2"/>
  <c r="T1948" i="2"/>
  <c r="S1948" i="2"/>
  <c r="T1947" i="2"/>
  <c r="S1947" i="2"/>
  <c r="T1946" i="2"/>
  <c r="S1946" i="2"/>
  <c r="T1945" i="2"/>
  <c r="S1945" i="2"/>
  <c r="T1944" i="2"/>
  <c r="S1944" i="2"/>
  <c r="T1943" i="2"/>
  <c r="S1943" i="2"/>
  <c r="T1942" i="2"/>
  <c r="S1942" i="2"/>
  <c r="T1941" i="2"/>
  <c r="S1941" i="2"/>
  <c r="T1940" i="2"/>
  <c r="S1940" i="2"/>
  <c r="T1939" i="2"/>
  <c r="S1939" i="2"/>
  <c r="T1938" i="2"/>
  <c r="S1938" i="2"/>
  <c r="T1937" i="2"/>
  <c r="S1937" i="2"/>
  <c r="T1936" i="2"/>
  <c r="S1936" i="2"/>
  <c r="T1935" i="2"/>
  <c r="S1935" i="2"/>
  <c r="T1934" i="2"/>
  <c r="S1934" i="2"/>
  <c r="T1933" i="2"/>
  <c r="S1933" i="2"/>
  <c r="T1932" i="2"/>
  <c r="S1932" i="2"/>
  <c r="T1931" i="2"/>
  <c r="S1931" i="2"/>
  <c r="T1930" i="2"/>
  <c r="S1930" i="2"/>
  <c r="T1929" i="2"/>
  <c r="S1929" i="2"/>
  <c r="T1928" i="2"/>
  <c r="S1928" i="2"/>
  <c r="T1927" i="2"/>
  <c r="S1927" i="2"/>
  <c r="T1926" i="2"/>
  <c r="S1926" i="2"/>
  <c r="T1925" i="2"/>
  <c r="S1925" i="2"/>
  <c r="T1924" i="2"/>
  <c r="S1924" i="2"/>
  <c r="T1923" i="2"/>
  <c r="S1923" i="2"/>
  <c r="T1922" i="2"/>
  <c r="S1922" i="2"/>
  <c r="T1921" i="2"/>
  <c r="S1921" i="2"/>
  <c r="T1920" i="2"/>
  <c r="S1920" i="2"/>
  <c r="T1919" i="2"/>
  <c r="S1919" i="2"/>
  <c r="T1918" i="2"/>
  <c r="S1918" i="2"/>
  <c r="T1917" i="2"/>
  <c r="S1917" i="2"/>
  <c r="T1916" i="2"/>
  <c r="S1916" i="2"/>
  <c r="T1915" i="2"/>
  <c r="S1915" i="2"/>
  <c r="T1914" i="2"/>
  <c r="S1914" i="2"/>
  <c r="T1913" i="2"/>
  <c r="S1913" i="2"/>
  <c r="T1912" i="2"/>
  <c r="S1912" i="2"/>
  <c r="T1911" i="2"/>
  <c r="S1911" i="2"/>
  <c r="T1910" i="2"/>
  <c r="S1910" i="2"/>
  <c r="T1909" i="2"/>
  <c r="S1909" i="2"/>
  <c r="T1908" i="2"/>
  <c r="S1908" i="2"/>
  <c r="T1907" i="2"/>
  <c r="S1907" i="2"/>
  <c r="T1906" i="2"/>
  <c r="S1906" i="2"/>
  <c r="T1905" i="2"/>
  <c r="S1905" i="2"/>
  <c r="T1904" i="2"/>
  <c r="S1904" i="2"/>
  <c r="T1903" i="2"/>
  <c r="S1903" i="2"/>
  <c r="T1902" i="2"/>
  <c r="S1902" i="2"/>
  <c r="T1901" i="2"/>
  <c r="S1901" i="2"/>
  <c r="T1900" i="2"/>
  <c r="S1900" i="2"/>
  <c r="T1899" i="2"/>
  <c r="S1899" i="2"/>
  <c r="T1898" i="2"/>
  <c r="S1898" i="2"/>
  <c r="T1897" i="2"/>
  <c r="S1897" i="2"/>
  <c r="T1896" i="2"/>
  <c r="S1896" i="2"/>
  <c r="T1895" i="2"/>
  <c r="S1895" i="2"/>
  <c r="T1894" i="2"/>
  <c r="S1894" i="2"/>
  <c r="T1893" i="2"/>
  <c r="S1893" i="2"/>
  <c r="T1892" i="2"/>
  <c r="S1892" i="2"/>
  <c r="T1891" i="2"/>
  <c r="S1891" i="2"/>
  <c r="T1890" i="2"/>
  <c r="S1890" i="2"/>
  <c r="T1889" i="2"/>
  <c r="S1889" i="2"/>
  <c r="T1888" i="2"/>
  <c r="S1888" i="2"/>
  <c r="T1887" i="2"/>
  <c r="S1887" i="2"/>
  <c r="T1886" i="2"/>
  <c r="S1886" i="2"/>
  <c r="T1885" i="2"/>
  <c r="S1885" i="2"/>
  <c r="T1884" i="2"/>
  <c r="S1884" i="2"/>
  <c r="T1883" i="2"/>
  <c r="S1883" i="2"/>
  <c r="T1882" i="2"/>
  <c r="S1882" i="2"/>
  <c r="T1881" i="2"/>
  <c r="S1881" i="2"/>
  <c r="T1880" i="2"/>
  <c r="S1880" i="2"/>
  <c r="T1879" i="2"/>
  <c r="S1879" i="2"/>
  <c r="T1878" i="2"/>
  <c r="S1878" i="2"/>
  <c r="T1877" i="2"/>
  <c r="S1877" i="2"/>
  <c r="T1876" i="2"/>
  <c r="S1876" i="2"/>
  <c r="T1875" i="2"/>
  <c r="S1875" i="2"/>
  <c r="T1874" i="2"/>
  <c r="S1874" i="2"/>
  <c r="T1873" i="2"/>
  <c r="S1873" i="2"/>
  <c r="T1872" i="2"/>
  <c r="S1872" i="2"/>
  <c r="T1871" i="2"/>
  <c r="S1871" i="2"/>
  <c r="T1870" i="2"/>
  <c r="S1870" i="2"/>
  <c r="T1869" i="2"/>
  <c r="S1869" i="2"/>
  <c r="T1868" i="2"/>
  <c r="S1868" i="2"/>
  <c r="T1867" i="2"/>
  <c r="S1867" i="2"/>
  <c r="T1866" i="2"/>
  <c r="S1866" i="2"/>
  <c r="T1865" i="2"/>
  <c r="S1865" i="2"/>
  <c r="T1864" i="2"/>
  <c r="S1864" i="2"/>
  <c r="T1863" i="2"/>
  <c r="S1863" i="2"/>
  <c r="T1862" i="2"/>
  <c r="S1862" i="2"/>
  <c r="T1861" i="2"/>
  <c r="S1861" i="2"/>
  <c r="T1860" i="2"/>
  <c r="S1860" i="2"/>
  <c r="T1859" i="2"/>
  <c r="S1859" i="2"/>
  <c r="T1858" i="2"/>
  <c r="S1858" i="2"/>
  <c r="T1857" i="2"/>
  <c r="S1857" i="2"/>
  <c r="T1856" i="2"/>
  <c r="S1856" i="2"/>
  <c r="T1855" i="2"/>
  <c r="S1855" i="2"/>
  <c r="T1854" i="2"/>
  <c r="S1854" i="2"/>
  <c r="T1853" i="2"/>
  <c r="S1853" i="2"/>
  <c r="T1852" i="2"/>
  <c r="S1852" i="2"/>
  <c r="T1851" i="2"/>
  <c r="S1851" i="2"/>
  <c r="T1850" i="2"/>
  <c r="S1850" i="2"/>
  <c r="T1849" i="2"/>
  <c r="S1849" i="2"/>
  <c r="T1848" i="2"/>
  <c r="S1848" i="2"/>
  <c r="T1847" i="2"/>
  <c r="S1847" i="2"/>
  <c r="T1846" i="2"/>
  <c r="S1846" i="2"/>
  <c r="T1845" i="2"/>
  <c r="S1845" i="2"/>
  <c r="T1844" i="2"/>
  <c r="S1844" i="2"/>
  <c r="T1843" i="2"/>
  <c r="S1843" i="2"/>
  <c r="T1842" i="2"/>
  <c r="S1842" i="2"/>
  <c r="T1841" i="2"/>
  <c r="S1841" i="2"/>
  <c r="T1840" i="2"/>
  <c r="S1840" i="2"/>
  <c r="T1839" i="2"/>
  <c r="S1839" i="2"/>
  <c r="T1838" i="2"/>
  <c r="S1838" i="2"/>
  <c r="T1837" i="2"/>
  <c r="S1837" i="2"/>
  <c r="T1836" i="2"/>
  <c r="S1836" i="2"/>
  <c r="T1835" i="2"/>
  <c r="S1835" i="2"/>
  <c r="T1834" i="2"/>
  <c r="S1834" i="2"/>
  <c r="T1833" i="2"/>
  <c r="S1833" i="2"/>
  <c r="T1832" i="2"/>
  <c r="S1832" i="2"/>
  <c r="T1831" i="2"/>
  <c r="S1831" i="2"/>
  <c r="T1830" i="2"/>
  <c r="S1830" i="2"/>
  <c r="T1829" i="2"/>
  <c r="S1829" i="2"/>
  <c r="T1828" i="2"/>
  <c r="S1828" i="2"/>
  <c r="T1827" i="2"/>
  <c r="S1827" i="2"/>
  <c r="T1826" i="2"/>
  <c r="S1826" i="2"/>
  <c r="T1825" i="2"/>
  <c r="S1825" i="2"/>
  <c r="T1824" i="2"/>
  <c r="S1824" i="2"/>
  <c r="T1823" i="2"/>
  <c r="S1823" i="2"/>
  <c r="T1822" i="2"/>
  <c r="S1822" i="2"/>
  <c r="T1821" i="2"/>
  <c r="S1821" i="2"/>
  <c r="T1820" i="2"/>
  <c r="S1820" i="2"/>
  <c r="T1819" i="2"/>
  <c r="S1819" i="2"/>
  <c r="T1818" i="2"/>
  <c r="S1818" i="2"/>
  <c r="T1817" i="2"/>
  <c r="S1817" i="2"/>
  <c r="T1816" i="2"/>
  <c r="S1816" i="2"/>
  <c r="T1815" i="2"/>
  <c r="S1815" i="2"/>
  <c r="T1814" i="2"/>
  <c r="S1814" i="2"/>
  <c r="T1813" i="2"/>
  <c r="S1813" i="2"/>
  <c r="T1812" i="2"/>
  <c r="S1812" i="2"/>
  <c r="T1811" i="2"/>
  <c r="S1811" i="2"/>
  <c r="T1810" i="2"/>
  <c r="S1810" i="2"/>
  <c r="T1809" i="2"/>
  <c r="S1809" i="2"/>
  <c r="T1808" i="2"/>
  <c r="S1808" i="2"/>
  <c r="T1807" i="2"/>
  <c r="S1807" i="2"/>
  <c r="T1806" i="2"/>
  <c r="S1806" i="2"/>
  <c r="T1805" i="2"/>
  <c r="S1805" i="2"/>
  <c r="T1804" i="2"/>
  <c r="S1804" i="2"/>
  <c r="T1803" i="2"/>
  <c r="S1803" i="2"/>
  <c r="T1802" i="2"/>
  <c r="S1802" i="2"/>
  <c r="T1801" i="2"/>
  <c r="S1801" i="2"/>
  <c r="T1800" i="2"/>
  <c r="S1800" i="2"/>
  <c r="T1799" i="2"/>
  <c r="S1799" i="2"/>
  <c r="T1798" i="2"/>
  <c r="S1798" i="2"/>
  <c r="T1797" i="2"/>
  <c r="S1797" i="2"/>
  <c r="T1796" i="2"/>
  <c r="S1796" i="2"/>
  <c r="T1795" i="2"/>
  <c r="S1795" i="2"/>
  <c r="T1794" i="2"/>
  <c r="S1794" i="2"/>
  <c r="T1793" i="2"/>
  <c r="S1793" i="2"/>
  <c r="T1792" i="2"/>
  <c r="S1792" i="2"/>
  <c r="T1791" i="2"/>
  <c r="S1791" i="2"/>
  <c r="T1790" i="2"/>
  <c r="S1790" i="2"/>
  <c r="T1789" i="2"/>
  <c r="S1789" i="2"/>
  <c r="T1788" i="2"/>
  <c r="S1788" i="2"/>
  <c r="T1787" i="2"/>
  <c r="S1787" i="2"/>
  <c r="T1786" i="2"/>
  <c r="S1786" i="2"/>
  <c r="T1785" i="2"/>
  <c r="S1785" i="2"/>
  <c r="T1784" i="2"/>
  <c r="S1784" i="2"/>
  <c r="T1783" i="2"/>
  <c r="S1783" i="2"/>
  <c r="T1782" i="2"/>
  <c r="S1782" i="2"/>
  <c r="T1781" i="2"/>
  <c r="S1781" i="2"/>
  <c r="T1780" i="2"/>
  <c r="S1780" i="2"/>
  <c r="T1779" i="2"/>
  <c r="S1779" i="2"/>
  <c r="T1778" i="2"/>
  <c r="S1778" i="2"/>
  <c r="T1777" i="2"/>
  <c r="S1777" i="2"/>
  <c r="T1776" i="2"/>
  <c r="S1776" i="2"/>
  <c r="T1775" i="2"/>
  <c r="S1775" i="2"/>
  <c r="T1774" i="2"/>
  <c r="S1774" i="2"/>
  <c r="T1773" i="2"/>
  <c r="S1773" i="2"/>
  <c r="T1772" i="2"/>
  <c r="S1772" i="2"/>
  <c r="T1771" i="2"/>
  <c r="S1771" i="2"/>
  <c r="T1770" i="2"/>
  <c r="S1770" i="2"/>
  <c r="T1769" i="2"/>
  <c r="S1769" i="2"/>
  <c r="T1768" i="2"/>
  <c r="S1768" i="2"/>
  <c r="T1767" i="2"/>
  <c r="S1767" i="2"/>
  <c r="T1766" i="2"/>
  <c r="S1766" i="2"/>
  <c r="T1765" i="2"/>
  <c r="S1765" i="2"/>
  <c r="T1764" i="2"/>
  <c r="S1764" i="2"/>
  <c r="T1763" i="2"/>
  <c r="S1763" i="2"/>
  <c r="T1762" i="2"/>
  <c r="S1762" i="2"/>
  <c r="T1761" i="2"/>
  <c r="S1761" i="2"/>
  <c r="T1760" i="2"/>
  <c r="S1760" i="2"/>
  <c r="T1759" i="2"/>
  <c r="S1759" i="2"/>
  <c r="T1758" i="2"/>
  <c r="S1758" i="2"/>
  <c r="T1757" i="2"/>
  <c r="S1757" i="2"/>
  <c r="T1756" i="2"/>
  <c r="S1756" i="2"/>
  <c r="T1755" i="2"/>
  <c r="S1755" i="2"/>
  <c r="T1754" i="2"/>
  <c r="S1754" i="2"/>
  <c r="T1753" i="2"/>
  <c r="S1753" i="2"/>
  <c r="T1752" i="2"/>
  <c r="S1752" i="2"/>
  <c r="T1751" i="2"/>
  <c r="S1751" i="2"/>
  <c r="T1750" i="2"/>
  <c r="S1750" i="2"/>
  <c r="T1749" i="2"/>
  <c r="S1749" i="2"/>
  <c r="T1748" i="2"/>
  <c r="S1748" i="2"/>
  <c r="T1747" i="2"/>
  <c r="S1747" i="2"/>
  <c r="T1746" i="2"/>
  <c r="S1746" i="2"/>
  <c r="T1745" i="2"/>
  <c r="S1745" i="2"/>
  <c r="T1744" i="2"/>
  <c r="S1744" i="2"/>
  <c r="T1743" i="2"/>
  <c r="S1743" i="2"/>
  <c r="T1742" i="2"/>
  <c r="S1742" i="2"/>
  <c r="T1741" i="2"/>
  <c r="S1741" i="2"/>
  <c r="T1740" i="2"/>
  <c r="S1740" i="2"/>
  <c r="T1739" i="2"/>
  <c r="S1739" i="2"/>
  <c r="T1738" i="2"/>
  <c r="S1738" i="2"/>
  <c r="T1737" i="2"/>
  <c r="S1737" i="2"/>
  <c r="T1736" i="2"/>
  <c r="S1736" i="2"/>
  <c r="T1735" i="2"/>
  <c r="S1735" i="2"/>
  <c r="T1734" i="2"/>
  <c r="S1734" i="2"/>
  <c r="T1733" i="2"/>
  <c r="S1733" i="2"/>
  <c r="T1732" i="2"/>
  <c r="S1732" i="2"/>
  <c r="T1731" i="2"/>
  <c r="S1731" i="2"/>
  <c r="T1730" i="2"/>
  <c r="S1730" i="2"/>
  <c r="T1729" i="2"/>
  <c r="S1729" i="2"/>
  <c r="T1728" i="2"/>
  <c r="S1728" i="2"/>
  <c r="T1727" i="2"/>
  <c r="S1727" i="2"/>
  <c r="T1726" i="2"/>
  <c r="S1726" i="2"/>
  <c r="T1725" i="2"/>
  <c r="S1725" i="2"/>
  <c r="T1724" i="2"/>
  <c r="S1724" i="2"/>
  <c r="T1723" i="2"/>
  <c r="S1723" i="2"/>
  <c r="T1722" i="2"/>
  <c r="S1722" i="2"/>
  <c r="T1721" i="2"/>
  <c r="S1721" i="2"/>
  <c r="T1720" i="2"/>
  <c r="S1720" i="2"/>
  <c r="T1719" i="2"/>
  <c r="S1719" i="2"/>
  <c r="T1718" i="2"/>
  <c r="S1718" i="2"/>
  <c r="T1717" i="2"/>
  <c r="S1717" i="2"/>
  <c r="T1716" i="2"/>
  <c r="S1716" i="2"/>
  <c r="T1715" i="2"/>
  <c r="S1715" i="2"/>
  <c r="T1714" i="2"/>
  <c r="S1714" i="2"/>
  <c r="T1713" i="2"/>
  <c r="S1713" i="2"/>
  <c r="T1712" i="2"/>
  <c r="S1712" i="2"/>
  <c r="T1711" i="2"/>
  <c r="S1711" i="2"/>
  <c r="T1710" i="2"/>
  <c r="S1710" i="2"/>
  <c r="T1709" i="2"/>
  <c r="S1709" i="2"/>
  <c r="T1708" i="2"/>
  <c r="S1708" i="2"/>
  <c r="T1707" i="2"/>
  <c r="S1707" i="2"/>
  <c r="T1706" i="2"/>
  <c r="S1706" i="2"/>
  <c r="T1705" i="2"/>
  <c r="S1705" i="2"/>
  <c r="T1704" i="2"/>
  <c r="S1704" i="2"/>
  <c r="T1703" i="2"/>
  <c r="S1703" i="2"/>
  <c r="T1702" i="2"/>
  <c r="S1702" i="2"/>
  <c r="T1701" i="2"/>
  <c r="S1701" i="2"/>
  <c r="T1700" i="2"/>
  <c r="S1700" i="2"/>
  <c r="T1699" i="2"/>
  <c r="S1699" i="2"/>
  <c r="T1698" i="2"/>
  <c r="S1698" i="2"/>
  <c r="T1697" i="2"/>
  <c r="S1697" i="2"/>
  <c r="T1696" i="2"/>
  <c r="S1696" i="2"/>
  <c r="T1695" i="2"/>
  <c r="S1695" i="2"/>
  <c r="T1694" i="2"/>
  <c r="S1694" i="2"/>
  <c r="T1693" i="2"/>
  <c r="S1693" i="2"/>
  <c r="T1692" i="2"/>
  <c r="S1692" i="2"/>
  <c r="T1691" i="2"/>
  <c r="S1691" i="2"/>
  <c r="T1690" i="2"/>
  <c r="S1690" i="2"/>
  <c r="T1689" i="2"/>
  <c r="S1689" i="2"/>
  <c r="T1688" i="2"/>
  <c r="S1688" i="2"/>
  <c r="T1687" i="2"/>
  <c r="S1687" i="2"/>
  <c r="T1686" i="2"/>
  <c r="S1686" i="2"/>
  <c r="T1685" i="2"/>
  <c r="S1685" i="2"/>
  <c r="T1684" i="2"/>
  <c r="S1684" i="2"/>
  <c r="T1683" i="2"/>
  <c r="S1683" i="2"/>
  <c r="T1682" i="2"/>
  <c r="S1682" i="2"/>
  <c r="T1681" i="2"/>
  <c r="S1681" i="2"/>
  <c r="T1680" i="2"/>
  <c r="S1680" i="2"/>
  <c r="T1679" i="2"/>
  <c r="S1679" i="2"/>
  <c r="T1678" i="2"/>
  <c r="S1678" i="2"/>
  <c r="T1677" i="2"/>
  <c r="S1677" i="2"/>
  <c r="T1676" i="2"/>
  <c r="S1676" i="2"/>
  <c r="T1675" i="2"/>
  <c r="S1675" i="2"/>
  <c r="T1674" i="2"/>
  <c r="S1674" i="2"/>
  <c r="T1673" i="2"/>
  <c r="S1673" i="2"/>
  <c r="T1672" i="2"/>
  <c r="S1672" i="2"/>
  <c r="T1671" i="2"/>
  <c r="S1671" i="2"/>
  <c r="T1670" i="2"/>
  <c r="S1670" i="2"/>
  <c r="T1669" i="2"/>
  <c r="S1669" i="2"/>
  <c r="T1668" i="2"/>
  <c r="S1668" i="2"/>
  <c r="T1667" i="2"/>
  <c r="S1667" i="2"/>
  <c r="T1666" i="2"/>
  <c r="S1666" i="2"/>
  <c r="T1665" i="2"/>
  <c r="S1665" i="2"/>
  <c r="T1664" i="2"/>
  <c r="S1664" i="2"/>
  <c r="T1663" i="2"/>
  <c r="S1663" i="2"/>
  <c r="T1662" i="2"/>
  <c r="S1662" i="2"/>
  <c r="T1661" i="2"/>
  <c r="S1661" i="2"/>
  <c r="T1660" i="2"/>
  <c r="S1660" i="2"/>
  <c r="T1659" i="2"/>
  <c r="S1659" i="2"/>
  <c r="T1658" i="2"/>
  <c r="S1658" i="2"/>
  <c r="T1657" i="2"/>
  <c r="S1657" i="2"/>
  <c r="T1656" i="2"/>
  <c r="S1656" i="2"/>
  <c r="T1655" i="2"/>
  <c r="S1655" i="2"/>
  <c r="T1654" i="2"/>
  <c r="S1654" i="2"/>
  <c r="T1653" i="2"/>
  <c r="S1653" i="2"/>
  <c r="T1652" i="2"/>
  <c r="S1652" i="2"/>
  <c r="T1651" i="2"/>
  <c r="S1651" i="2"/>
  <c r="T1650" i="2"/>
  <c r="S1650" i="2"/>
  <c r="T1649" i="2"/>
  <c r="S1649" i="2"/>
  <c r="T1648" i="2"/>
  <c r="S1648" i="2"/>
  <c r="T1647" i="2"/>
  <c r="S1647" i="2"/>
  <c r="T1646" i="2"/>
  <c r="S1646" i="2"/>
  <c r="T1645" i="2"/>
  <c r="S1645" i="2"/>
  <c r="T1644" i="2"/>
  <c r="S1644" i="2"/>
  <c r="T1643" i="2"/>
  <c r="S1643" i="2"/>
  <c r="T1642" i="2"/>
  <c r="S1642" i="2"/>
  <c r="T1641" i="2"/>
  <c r="S1641" i="2"/>
  <c r="T1640" i="2"/>
  <c r="S1640" i="2"/>
  <c r="T1639" i="2"/>
  <c r="S1639" i="2"/>
  <c r="T1638" i="2"/>
  <c r="S1638" i="2"/>
  <c r="T1637" i="2"/>
  <c r="S1637" i="2"/>
  <c r="T1636" i="2"/>
  <c r="S1636" i="2"/>
  <c r="T1635" i="2"/>
  <c r="S1635" i="2"/>
  <c r="T1634" i="2"/>
  <c r="S1634" i="2"/>
  <c r="T1633" i="2"/>
  <c r="S1633" i="2"/>
  <c r="T1632" i="2"/>
  <c r="S1632" i="2"/>
  <c r="T1631" i="2"/>
  <c r="S1631" i="2"/>
  <c r="T1630" i="2"/>
  <c r="S1630" i="2"/>
  <c r="T1629" i="2"/>
  <c r="S1629" i="2"/>
  <c r="T1628" i="2"/>
  <c r="S1628" i="2"/>
  <c r="T1627" i="2"/>
  <c r="S1627" i="2"/>
  <c r="T1626" i="2"/>
  <c r="S1626" i="2"/>
  <c r="T1625" i="2"/>
  <c r="S1625" i="2"/>
  <c r="T1624" i="2"/>
  <c r="S1624" i="2"/>
  <c r="T1623" i="2"/>
  <c r="S1623" i="2"/>
  <c r="T1622" i="2"/>
  <c r="S1622" i="2"/>
  <c r="T1621" i="2"/>
  <c r="S1621" i="2"/>
  <c r="T1620" i="2"/>
  <c r="S1620" i="2"/>
  <c r="T1619" i="2"/>
  <c r="S1619" i="2"/>
  <c r="T1618" i="2"/>
  <c r="S1618" i="2"/>
  <c r="T1617" i="2"/>
  <c r="S1617" i="2"/>
  <c r="T1616" i="2"/>
  <c r="S1616" i="2"/>
  <c r="T1615" i="2"/>
  <c r="S1615" i="2"/>
  <c r="T1614" i="2"/>
  <c r="S1614" i="2"/>
  <c r="T1613" i="2"/>
  <c r="S1613" i="2"/>
  <c r="T1612" i="2"/>
  <c r="S1612" i="2"/>
  <c r="T1611" i="2"/>
  <c r="S1611" i="2"/>
  <c r="T1610" i="2"/>
  <c r="S1610" i="2"/>
  <c r="T1609" i="2"/>
  <c r="S1609" i="2"/>
  <c r="T1608" i="2"/>
  <c r="S1608" i="2"/>
  <c r="T1607" i="2"/>
  <c r="S1607" i="2"/>
  <c r="T1606" i="2"/>
  <c r="S1606" i="2"/>
  <c r="T1605" i="2"/>
  <c r="S1605" i="2"/>
  <c r="T1604" i="2"/>
  <c r="S1604" i="2"/>
  <c r="T1603" i="2"/>
  <c r="S1603" i="2"/>
  <c r="T1602" i="2"/>
  <c r="S1602" i="2"/>
  <c r="T1601" i="2"/>
  <c r="S1601" i="2"/>
  <c r="T1600" i="2"/>
  <c r="S1600" i="2"/>
  <c r="T1599" i="2"/>
  <c r="S1599" i="2"/>
  <c r="T1598" i="2"/>
  <c r="S1598" i="2"/>
  <c r="T1597" i="2"/>
  <c r="S1597" i="2"/>
  <c r="T1596" i="2"/>
  <c r="S1596" i="2"/>
  <c r="T1595" i="2"/>
  <c r="S1595" i="2"/>
  <c r="T1594" i="2"/>
  <c r="S1594" i="2"/>
  <c r="T1593" i="2"/>
  <c r="S1593" i="2"/>
  <c r="T1592" i="2"/>
  <c r="S1592" i="2"/>
  <c r="T1591" i="2"/>
  <c r="S1591" i="2"/>
  <c r="T1590" i="2"/>
  <c r="S1590" i="2"/>
  <c r="T1589" i="2"/>
  <c r="S1589" i="2"/>
  <c r="T1588" i="2"/>
  <c r="S1588" i="2"/>
  <c r="T1587" i="2"/>
  <c r="S1587" i="2"/>
  <c r="T1586" i="2"/>
  <c r="S1586" i="2"/>
  <c r="T1585" i="2"/>
  <c r="S1585" i="2"/>
  <c r="T1584" i="2"/>
  <c r="S1584" i="2"/>
  <c r="T1583" i="2"/>
  <c r="S1583" i="2"/>
  <c r="T1582" i="2"/>
  <c r="S1582" i="2"/>
  <c r="T1581" i="2"/>
  <c r="S1581" i="2"/>
  <c r="T1580" i="2"/>
  <c r="S1580" i="2"/>
  <c r="T1579" i="2"/>
  <c r="S1579" i="2"/>
  <c r="T1578" i="2"/>
  <c r="S1578" i="2"/>
  <c r="T1577" i="2"/>
  <c r="S1577" i="2"/>
  <c r="T1576" i="2"/>
  <c r="S1576" i="2"/>
  <c r="T1575" i="2"/>
  <c r="S1575" i="2"/>
  <c r="T1574" i="2"/>
  <c r="S1574" i="2"/>
  <c r="T1573" i="2"/>
  <c r="S1573" i="2"/>
  <c r="T1572" i="2"/>
  <c r="S1572" i="2"/>
  <c r="T1571" i="2"/>
  <c r="S1571" i="2"/>
  <c r="T1570" i="2"/>
  <c r="S1570" i="2"/>
  <c r="T1569" i="2"/>
  <c r="S1569" i="2"/>
  <c r="T1568" i="2"/>
  <c r="S1568" i="2"/>
  <c r="T1567" i="2"/>
  <c r="S1567" i="2"/>
  <c r="T1566" i="2"/>
  <c r="S1566" i="2"/>
  <c r="T1565" i="2"/>
  <c r="S1565" i="2"/>
  <c r="T1564" i="2"/>
  <c r="S1564" i="2"/>
  <c r="T1563" i="2"/>
  <c r="S1563" i="2"/>
  <c r="T1562" i="2"/>
  <c r="S1562" i="2"/>
  <c r="T1561" i="2"/>
  <c r="S1561" i="2"/>
  <c r="T1560" i="2"/>
  <c r="S1560" i="2"/>
  <c r="T1559" i="2"/>
  <c r="S1559" i="2"/>
  <c r="T1558" i="2"/>
  <c r="S1558" i="2"/>
  <c r="T1557" i="2"/>
  <c r="S1557" i="2"/>
  <c r="T1556" i="2"/>
  <c r="S1556" i="2"/>
  <c r="T1555" i="2"/>
  <c r="S1555" i="2"/>
  <c r="T1554" i="2"/>
  <c r="S1554" i="2"/>
  <c r="T1553" i="2"/>
  <c r="S1553" i="2"/>
  <c r="T1552" i="2"/>
  <c r="S1552" i="2"/>
  <c r="T1551" i="2"/>
  <c r="S1551" i="2"/>
  <c r="T1550" i="2"/>
  <c r="S1550" i="2"/>
  <c r="T1549" i="2"/>
  <c r="S1549" i="2"/>
  <c r="T1548" i="2"/>
  <c r="S1548" i="2"/>
  <c r="T1547" i="2"/>
  <c r="S1547" i="2"/>
  <c r="T1546" i="2"/>
  <c r="S1546" i="2"/>
  <c r="T1545" i="2"/>
  <c r="S1545" i="2"/>
  <c r="T1544" i="2"/>
  <c r="S1544" i="2"/>
  <c r="T1543" i="2"/>
  <c r="S1543" i="2"/>
  <c r="T1542" i="2"/>
  <c r="S1542" i="2"/>
  <c r="T1541" i="2"/>
  <c r="S1541" i="2"/>
  <c r="T1540" i="2"/>
  <c r="S1540" i="2"/>
  <c r="T1539" i="2"/>
  <c r="S1539" i="2"/>
  <c r="T1538" i="2"/>
  <c r="S1538" i="2"/>
  <c r="T1537" i="2"/>
  <c r="S1537" i="2"/>
  <c r="T1536" i="2"/>
  <c r="S1536" i="2"/>
  <c r="T1535" i="2"/>
  <c r="S1535" i="2"/>
  <c r="T1534" i="2"/>
  <c r="S1534" i="2"/>
  <c r="T1533" i="2"/>
  <c r="S1533" i="2"/>
  <c r="T1532" i="2"/>
  <c r="S1532" i="2"/>
  <c r="T1531" i="2"/>
  <c r="S1531" i="2"/>
  <c r="T1530" i="2"/>
  <c r="S1530" i="2"/>
  <c r="T1529" i="2"/>
  <c r="S1529" i="2"/>
  <c r="T1528" i="2"/>
  <c r="S1528" i="2"/>
  <c r="T1527" i="2"/>
  <c r="S1527" i="2"/>
  <c r="T1526" i="2"/>
  <c r="S1526" i="2"/>
  <c r="T1525" i="2"/>
  <c r="S1525" i="2"/>
  <c r="T1524" i="2"/>
  <c r="S1524" i="2"/>
  <c r="T1523" i="2"/>
  <c r="S1523" i="2"/>
  <c r="T1522" i="2"/>
  <c r="S1522" i="2"/>
  <c r="T1521" i="2"/>
  <c r="S1521" i="2"/>
  <c r="T1520" i="2"/>
  <c r="S1520" i="2"/>
  <c r="T1519" i="2"/>
  <c r="S1519" i="2"/>
  <c r="T1518" i="2"/>
  <c r="S1518" i="2"/>
  <c r="T1517" i="2"/>
  <c r="S1517" i="2"/>
  <c r="T1516" i="2"/>
  <c r="S1516" i="2"/>
  <c r="T1515" i="2"/>
  <c r="S1515" i="2"/>
  <c r="T1514" i="2"/>
  <c r="S1514" i="2"/>
  <c r="T1513" i="2"/>
  <c r="S1513" i="2"/>
  <c r="T1512" i="2"/>
  <c r="S1512" i="2"/>
  <c r="T1511" i="2"/>
  <c r="S1511" i="2"/>
  <c r="T1510" i="2"/>
  <c r="S1510" i="2"/>
  <c r="T1509" i="2"/>
  <c r="S1509" i="2"/>
  <c r="T1508" i="2"/>
  <c r="S1508" i="2"/>
  <c r="T1507" i="2"/>
  <c r="S1507" i="2"/>
  <c r="T1506" i="2"/>
  <c r="S1506" i="2"/>
  <c r="T1505" i="2"/>
  <c r="S1505" i="2"/>
  <c r="T1504" i="2"/>
  <c r="S1504" i="2"/>
  <c r="T1503" i="2"/>
  <c r="S1503" i="2"/>
  <c r="T1502" i="2"/>
  <c r="S1502" i="2"/>
  <c r="T1501" i="2"/>
  <c r="S1501" i="2"/>
  <c r="T1500" i="2"/>
  <c r="S1500" i="2"/>
  <c r="T1499" i="2"/>
  <c r="S1499" i="2"/>
  <c r="T1498" i="2"/>
  <c r="S1498" i="2"/>
  <c r="T1497" i="2"/>
  <c r="S1497" i="2"/>
  <c r="T1496" i="2"/>
  <c r="S1496" i="2"/>
  <c r="T1495" i="2"/>
  <c r="S1495" i="2"/>
  <c r="T1494" i="2"/>
  <c r="S1494" i="2"/>
  <c r="T1493" i="2"/>
  <c r="S1493" i="2"/>
  <c r="T1492" i="2"/>
  <c r="S1492" i="2"/>
  <c r="T1491" i="2"/>
  <c r="S1491" i="2"/>
  <c r="T1490" i="2"/>
  <c r="S1490" i="2"/>
  <c r="T1489" i="2"/>
  <c r="S1489" i="2"/>
  <c r="T1488" i="2"/>
  <c r="S1488" i="2"/>
  <c r="T1487" i="2"/>
  <c r="S1487" i="2"/>
  <c r="T1486" i="2"/>
  <c r="S1486" i="2"/>
  <c r="T1485" i="2"/>
  <c r="S1485" i="2"/>
  <c r="T1484" i="2"/>
  <c r="S1484" i="2"/>
  <c r="T1483" i="2"/>
  <c r="S1483" i="2"/>
  <c r="T1482" i="2"/>
  <c r="S1482" i="2"/>
  <c r="T1481" i="2"/>
  <c r="S1481" i="2"/>
  <c r="T1480" i="2"/>
  <c r="S1480" i="2"/>
  <c r="T1479" i="2"/>
  <c r="S1479" i="2"/>
  <c r="T1478" i="2"/>
  <c r="S1478" i="2"/>
  <c r="T1477" i="2"/>
  <c r="S1477" i="2"/>
  <c r="T1476" i="2"/>
  <c r="S1476" i="2"/>
  <c r="T1475" i="2"/>
  <c r="S1475" i="2"/>
  <c r="T1474" i="2"/>
  <c r="S1474" i="2"/>
  <c r="T1473" i="2"/>
  <c r="S1473" i="2"/>
  <c r="T1472" i="2"/>
  <c r="S1472" i="2"/>
  <c r="T1471" i="2"/>
  <c r="S1471" i="2"/>
  <c r="T1470" i="2"/>
  <c r="S1470" i="2"/>
  <c r="T1469" i="2"/>
  <c r="S1469" i="2"/>
  <c r="T1468" i="2"/>
  <c r="S1468" i="2"/>
  <c r="T1467" i="2"/>
  <c r="S1467" i="2"/>
  <c r="T1466" i="2"/>
  <c r="S1466" i="2"/>
  <c r="T1465" i="2"/>
  <c r="S1465" i="2"/>
  <c r="T1464" i="2"/>
  <c r="S1464" i="2"/>
  <c r="T1463" i="2"/>
  <c r="S1463" i="2"/>
  <c r="T1462" i="2"/>
  <c r="S1462" i="2"/>
  <c r="T1461" i="2"/>
  <c r="S1461" i="2"/>
  <c r="T1460" i="2"/>
  <c r="S1460" i="2"/>
  <c r="T1459" i="2"/>
  <c r="S1459" i="2"/>
  <c r="T1458" i="2"/>
  <c r="S1458" i="2"/>
  <c r="T1457" i="2"/>
  <c r="S1457" i="2"/>
  <c r="T1456" i="2"/>
  <c r="S1456" i="2"/>
  <c r="T1455" i="2"/>
  <c r="S1455" i="2"/>
  <c r="T1454" i="2"/>
  <c r="S1454" i="2"/>
  <c r="T1453" i="2"/>
  <c r="S1453" i="2"/>
  <c r="T1452" i="2"/>
  <c r="S1452" i="2"/>
  <c r="T1451" i="2"/>
  <c r="S1451" i="2"/>
  <c r="T1450" i="2"/>
  <c r="S1450" i="2"/>
  <c r="T1449" i="2"/>
  <c r="S1449" i="2"/>
  <c r="T1448" i="2"/>
  <c r="S1448" i="2"/>
  <c r="T1447" i="2"/>
  <c r="S1447" i="2"/>
  <c r="T1446" i="2"/>
  <c r="S1446" i="2"/>
  <c r="T1445" i="2"/>
  <c r="S1445" i="2"/>
  <c r="T1444" i="2"/>
  <c r="S1444" i="2"/>
  <c r="T1443" i="2"/>
  <c r="S1443" i="2"/>
  <c r="T1442" i="2"/>
  <c r="S1442" i="2"/>
  <c r="T1441" i="2"/>
  <c r="S1441" i="2"/>
  <c r="T1440" i="2"/>
  <c r="S1440" i="2"/>
  <c r="T1439" i="2"/>
  <c r="S1439" i="2"/>
  <c r="T1438" i="2"/>
  <c r="S1438" i="2"/>
  <c r="T1437" i="2"/>
  <c r="S1437" i="2"/>
  <c r="T1436" i="2"/>
  <c r="S1436" i="2"/>
  <c r="T1435" i="2"/>
  <c r="S1435" i="2"/>
  <c r="T1434" i="2"/>
  <c r="S1434" i="2"/>
  <c r="T1433" i="2"/>
  <c r="S1433" i="2"/>
  <c r="T1432" i="2"/>
  <c r="S1432" i="2"/>
  <c r="T1431" i="2"/>
  <c r="S1431" i="2"/>
  <c r="T1430" i="2"/>
  <c r="S1430" i="2"/>
  <c r="T1429" i="2"/>
  <c r="S1429" i="2"/>
  <c r="T1428" i="2"/>
  <c r="S1428" i="2"/>
  <c r="T1427" i="2"/>
  <c r="S1427" i="2"/>
  <c r="T1426" i="2"/>
  <c r="S1426" i="2"/>
  <c r="T1425" i="2"/>
  <c r="S1425" i="2"/>
  <c r="T1424" i="2"/>
  <c r="S1424" i="2"/>
  <c r="T1423" i="2"/>
  <c r="S1423" i="2"/>
  <c r="T1422" i="2"/>
  <c r="S1422" i="2"/>
  <c r="T1421" i="2"/>
  <c r="S1421" i="2"/>
  <c r="T1420" i="2"/>
  <c r="S1420" i="2"/>
  <c r="T1419" i="2"/>
  <c r="S1419" i="2"/>
  <c r="T1418" i="2"/>
  <c r="S1418" i="2"/>
  <c r="T1417" i="2"/>
  <c r="S1417" i="2"/>
  <c r="T1416" i="2"/>
  <c r="S1416" i="2"/>
  <c r="T1415" i="2"/>
  <c r="S1415" i="2"/>
  <c r="T1414" i="2"/>
  <c r="S1414" i="2"/>
  <c r="T1413" i="2"/>
  <c r="S1413" i="2"/>
  <c r="T1412" i="2"/>
  <c r="S1412" i="2"/>
  <c r="T1411" i="2"/>
  <c r="S1411" i="2"/>
  <c r="T1410" i="2"/>
  <c r="S1410" i="2"/>
  <c r="T1409" i="2"/>
  <c r="S1409" i="2"/>
  <c r="T1408" i="2"/>
  <c r="S1408" i="2"/>
  <c r="T1407" i="2"/>
  <c r="S1407" i="2"/>
  <c r="T1406" i="2"/>
  <c r="S1406" i="2"/>
  <c r="T1405" i="2"/>
  <c r="S1405" i="2"/>
  <c r="T1404" i="2"/>
  <c r="S1404" i="2"/>
  <c r="T1403" i="2"/>
  <c r="S1403" i="2"/>
  <c r="T1402" i="2"/>
  <c r="S1402" i="2"/>
  <c r="T1401" i="2"/>
  <c r="S1401" i="2"/>
  <c r="T1400" i="2"/>
  <c r="S1400" i="2"/>
  <c r="T1399" i="2"/>
  <c r="S1399" i="2"/>
  <c r="T1398" i="2"/>
  <c r="S1398" i="2"/>
  <c r="T1397" i="2"/>
  <c r="S1397" i="2"/>
  <c r="T1396" i="2"/>
  <c r="S1396" i="2"/>
  <c r="T1395" i="2"/>
  <c r="S1395" i="2"/>
  <c r="T1394" i="2"/>
  <c r="S1394" i="2"/>
  <c r="T1393" i="2"/>
  <c r="S1393" i="2"/>
  <c r="T1392" i="2"/>
  <c r="S1392" i="2"/>
  <c r="T1391" i="2"/>
  <c r="S1391" i="2"/>
  <c r="T1390" i="2"/>
  <c r="S1390" i="2"/>
  <c r="T1389" i="2"/>
  <c r="S1389" i="2"/>
  <c r="T1388" i="2"/>
  <c r="S1388" i="2"/>
  <c r="T1387" i="2"/>
  <c r="S1387" i="2"/>
  <c r="T1386" i="2"/>
  <c r="S1386" i="2"/>
  <c r="T1385" i="2"/>
  <c r="S1385" i="2"/>
  <c r="T1384" i="2"/>
  <c r="S1384" i="2"/>
  <c r="T1383" i="2"/>
  <c r="S1383" i="2"/>
  <c r="T1382" i="2"/>
  <c r="S1382" i="2"/>
  <c r="T1381" i="2"/>
  <c r="S1381" i="2"/>
  <c r="T1380" i="2"/>
  <c r="S1380" i="2"/>
  <c r="T1379" i="2"/>
  <c r="S1379" i="2"/>
  <c r="T1378" i="2"/>
  <c r="S1378" i="2"/>
  <c r="T1377" i="2"/>
  <c r="S1377" i="2"/>
  <c r="T1376" i="2"/>
  <c r="S1376" i="2"/>
  <c r="T1375" i="2"/>
  <c r="S1375" i="2"/>
  <c r="T1374" i="2"/>
  <c r="S1374" i="2"/>
  <c r="T1373" i="2"/>
  <c r="S1373" i="2"/>
  <c r="T1372" i="2"/>
  <c r="S1372" i="2"/>
  <c r="T1371" i="2"/>
  <c r="S1371" i="2"/>
  <c r="T1370" i="2"/>
  <c r="S1370" i="2"/>
  <c r="T1369" i="2"/>
  <c r="S1369" i="2"/>
  <c r="T1368" i="2"/>
  <c r="S1368" i="2"/>
  <c r="T1367" i="2"/>
  <c r="S1367" i="2"/>
  <c r="T1366" i="2"/>
  <c r="S1366" i="2"/>
  <c r="T1365" i="2"/>
  <c r="S1365" i="2"/>
  <c r="T1364" i="2"/>
  <c r="S1364" i="2"/>
  <c r="T1363" i="2"/>
  <c r="S1363" i="2"/>
  <c r="T1362" i="2"/>
  <c r="S1362" i="2"/>
  <c r="T1361" i="2"/>
  <c r="S1361" i="2"/>
  <c r="T1360" i="2"/>
  <c r="S1360" i="2"/>
  <c r="T1359" i="2"/>
  <c r="S1359" i="2"/>
  <c r="T1358" i="2"/>
  <c r="S1358" i="2"/>
  <c r="T1357" i="2"/>
  <c r="S1357" i="2"/>
  <c r="T1356" i="2"/>
  <c r="S1356" i="2"/>
  <c r="T1355" i="2"/>
  <c r="S1355" i="2"/>
  <c r="T1354" i="2"/>
  <c r="S1354" i="2"/>
  <c r="T1353" i="2"/>
  <c r="S1353" i="2"/>
  <c r="T1352" i="2"/>
  <c r="S1352" i="2"/>
  <c r="T1351" i="2"/>
  <c r="S1351" i="2"/>
  <c r="T1350" i="2"/>
  <c r="S1350" i="2"/>
  <c r="T1349" i="2"/>
  <c r="S1349" i="2"/>
  <c r="T1348" i="2"/>
  <c r="S1348" i="2"/>
  <c r="T1347" i="2"/>
  <c r="S1347" i="2"/>
  <c r="T1346" i="2"/>
  <c r="S1346" i="2"/>
  <c r="T1345" i="2"/>
  <c r="S1345" i="2"/>
  <c r="T1344" i="2"/>
  <c r="S1344" i="2"/>
  <c r="T1343" i="2"/>
  <c r="S1343" i="2"/>
  <c r="T1342" i="2"/>
  <c r="S1342" i="2"/>
  <c r="T1341" i="2"/>
  <c r="S1341" i="2"/>
  <c r="T1340" i="2"/>
  <c r="S1340" i="2"/>
  <c r="T1339" i="2"/>
  <c r="S1339" i="2"/>
  <c r="T1338" i="2"/>
  <c r="S1338" i="2"/>
  <c r="T1337" i="2"/>
  <c r="S1337" i="2"/>
  <c r="T1336" i="2"/>
  <c r="S1336" i="2"/>
  <c r="T1335" i="2"/>
  <c r="S1335" i="2"/>
  <c r="T1334" i="2"/>
  <c r="S1334" i="2"/>
  <c r="T1333" i="2"/>
  <c r="S1333" i="2"/>
  <c r="T1332" i="2"/>
  <c r="S1332" i="2"/>
  <c r="T1331" i="2"/>
  <c r="S1331" i="2"/>
  <c r="T1330" i="2"/>
  <c r="S1330" i="2"/>
  <c r="T1329" i="2"/>
  <c r="S1329" i="2"/>
  <c r="T1328" i="2"/>
  <c r="S1328" i="2"/>
  <c r="T1327" i="2"/>
  <c r="S1327" i="2"/>
  <c r="T1326" i="2"/>
  <c r="S1326" i="2"/>
  <c r="T1325" i="2"/>
  <c r="S1325" i="2"/>
  <c r="T1324" i="2"/>
  <c r="S1324" i="2"/>
  <c r="T1323" i="2"/>
  <c r="S1323" i="2"/>
  <c r="T1322" i="2"/>
  <c r="S1322" i="2"/>
  <c r="T1321" i="2"/>
  <c r="S1321" i="2"/>
  <c r="T1320" i="2"/>
  <c r="S1320" i="2"/>
  <c r="T1319" i="2"/>
  <c r="S1319" i="2"/>
  <c r="T1318" i="2"/>
  <c r="S1318" i="2"/>
  <c r="T1317" i="2"/>
  <c r="S1317" i="2"/>
  <c r="T1316" i="2"/>
  <c r="S1316" i="2"/>
  <c r="T1315" i="2"/>
  <c r="S1315" i="2"/>
  <c r="T1314" i="2"/>
  <c r="S1314" i="2"/>
  <c r="T1313" i="2"/>
  <c r="S1313" i="2"/>
  <c r="T1312" i="2"/>
  <c r="S1312" i="2"/>
  <c r="T1311" i="2"/>
  <c r="S1311" i="2"/>
  <c r="T1310" i="2"/>
  <c r="S1310" i="2"/>
  <c r="T1309" i="2"/>
  <c r="S1309" i="2"/>
  <c r="T1308" i="2"/>
  <c r="S1308" i="2"/>
  <c r="T1307" i="2"/>
  <c r="S1307" i="2"/>
  <c r="T1306" i="2"/>
  <c r="S1306" i="2"/>
  <c r="T1305" i="2"/>
  <c r="S1305" i="2"/>
  <c r="T1304" i="2"/>
  <c r="S1304" i="2"/>
  <c r="T1303" i="2"/>
  <c r="S1303" i="2"/>
  <c r="T1302" i="2"/>
  <c r="S1302" i="2"/>
  <c r="T1301" i="2"/>
  <c r="S1301" i="2"/>
  <c r="T1300" i="2"/>
  <c r="S1300" i="2"/>
  <c r="T1299" i="2"/>
  <c r="S1299" i="2"/>
  <c r="T1298" i="2"/>
  <c r="S1298" i="2"/>
  <c r="T1297" i="2"/>
  <c r="S1297" i="2"/>
  <c r="T1296" i="2"/>
  <c r="S1296" i="2"/>
  <c r="T1295" i="2"/>
  <c r="S1295" i="2"/>
  <c r="T1294" i="2"/>
  <c r="S1294" i="2"/>
  <c r="T1293" i="2"/>
  <c r="S1293" i="2"/>
  <c r="T1292" i="2"/>
  <c r="S1292" i="2"/>
  <c r="T1291" i="2"/>
  <c r="S1291" i="2"/>
  <c r="T1290" i="2"/>
  <c r="S1290" i="2"/>
  <c r="T1289" i="2"/>
  <c r="S1289" i="2"/>
  <c r="T1288" i="2"/>
  <c r="S1288" i="2"/>
  <c r="T1287" i="2"/>
  <c r="S1287" i="2"/>
  <c r="T1286" i="2"/>
  <c r="S1286" i="2"/>
  <c r="T1285" i="2"/>
  <c r="S1285" i="2"/>
  <c r="T1284" i="2"/>
  <c r="S1284" i="2"/>
  <c r="T1283" i="2"/>
  <c r="S1283" i="2"/>
  <c r="T1282" i="2"/>
  <c r="S1282" i="2"/>
  <c r="T1281" i="2"/>
  <c r="S1281" i="2"/>
  <c r="T1280" i="2"/>
  <c r="S1280" i="2"/>
  <c r="T1279" i="2"/>
  <c r="S1279" i="2"/>
  <c r="T1278" i="2"/>
  <c r="S1278" i="2"/>
  <c r="T1277" i="2"/>
  <c r="S1277" i="2"/>
  <c r="T1276" i="2"/>
  <c r="S1276" i="2"/>
  <c r="T1275" i="2"/>
  <c r="S1275" i="2"/>
  <c r="T1274" i="2"/>
  <c r="S1274" i="2"/>
  <c r="T1273" i="2"/>
  <c r="S1273" i="2"/>
  <c r="T1272" i="2"/>
  <c r="S1272" i="2"/>
  <c r="T1271" i="2"/>
  <c r="S1271" i="2"/>
  <c r="T1270" i="2"/>
  <c r="S1270" i="2"/>
  <c r="T1269" i="2"/>
  <c r="S1269" i="2"/>
  <c r="T1268" i="2"/>
  <c r="S1268" i="2"/>
  <c r="T1267" i="2"/>
  <c r="S1267" i="2"/>
  <c r="T1266" i="2"/>
  <c r="S1266" i="2"/>
  <c r="T1265" i="2"/>
  <c r="S1265" i="2"/>
  <c r="T1264" i="2"/>
  <c r="S1264" i="2"/>
  <c r="T1263" i="2"/>
  <c r="S1263" i="2"/>
  <c r="T1262" i="2"/>
  <c r="S1262" i="2"/>
  <c r="T1261" i="2"/>
  <c r="S1261" i="2"/>
  <c r="T1260" i="2"/>
  <c r="S1260" i="2"/>
  <c r="T1259" i="2"/>
  <c r="S1259" i="2"/>
  <c r="T1258" i="2"/>
  <c r="S1258" i="2"/>
  <c r="T1257" i="2"/>
  <c r="S1257" i="2"/>
  <c r="T1256" i="2"/>
  <c r="S1256" i="2"/>
  <c r="T1255" i="2"/>
  <c r="S1255" i="2"/>
  <c r="T1254" i="2"/>
  <c r="S1254" i="2"/>
  <c r="T1253" i="2"/>
  <c r="S1253" i="2"/>
  <c r="T1252" i="2"/>
  <c r="S1252" i="2"/>
  <c r="T1251" i="2"/>
  <c r="S1251" i="2"/>
  <c r="T1250" i="2"/>
  <c r="S1250" i="2"/>
  <c r="T1249" i="2"/>
  <c r="S1249" i="2"/>
  <c r="T1248" i="2"/>
  <c r="S1248" i="2"/>
  <c r="T1247" i="2"/>
  <c r="S1247" i="2"/>
  <c r="T1246" i="2"/>
  <c r="S1246" i="2"/>
  <c r="T1245" i="2"/>
  <c r="S1245" i="2"/>
  <c r="T1244" i="2"/>
  <c r="S1244" i="2"/>
  <c r="T1243" i="2"/>
  <c r="S1243" i="2"/>
  <c r="T1242" i="2"/>
  <c r="S1242" i="2"/>
  <c r="T1241" i="2"/>
  <c r="S1241" i="2"/>
  <c r="T1240" i="2"/>
  <c r="S1240" i="2"/>
  <c r="T1239" i="2"/>
  <c r="S1239" i="2"/>
  <c r="T1238" i="2"/>
  <c r="S1238" i="2"/>
  <c r="T1237" i="2"/>
  <c r="S1237" i="2"/>
  <c r="T1236" i="2"/>
  <c r="S1236" i="2"/>
  <c r="T1235" i="2"/>
  <c r="S1235" i="2"/>
  <c r="T1234" i="2"/>
  <c r="S1234" i="2"/>
  <c r="T1233" i="2"/>
  <c r="S1233" i="2"/>
  <c r="T1232" i="2"/>
  <c r="S1232" i="2"/>
  <c r="T1231" i="2"/>
  <c r="S1231" i="2"/>
  <c r="T1230" i="2"/>
  <c r="S1230" i="2"/>
  <c r="T1229" i="2"/>
  <c r="S1229" i="2"/>
  <c r="T1228" i="2"/>
  <c r="S1228" i="2"/>
  <c r="T1227" i="2"/>
  <c r="S1227" i="2"/>
  <c r="T1226" i="2"/>
  <c r="S1226" i="2"/>
  <c r="T1225" i="2"/>
  <c r="S1225" i="2"/>
  <c r="T1224" i="2"/>
  <c r="S1224" i="2"/>
  <c r="T1223" i="2"/>
  <c r="S1223" i="2"/>
  <c r="T1222" i="2"/>
  <c r="S1222" i="2"/>
  <c r="T1221" i="2"/>
  <c r="S1221" i="2"/>
  <c r="T1220" i="2"/>
  <c r="S1220" i="2"/>
  <c r="T1219" i="2"/>
  <c r="S1219" i="2"/>
  <c r="T1218" i="2"/>
  <c r="S1218" i="2"/>
  <c r="T1217" i="2"/>
  <c r="S1217" i="2"/>
  <c r="T1216" i="2"/>
  <c r="S1216" i="2"/>
  <c r="T1215" i="2"/>
  <c r="S1215" i="2"/>
  <c r="T1214" i="2"/>
  <c r="S1214" i="2"/>
  <c r="T1213" i="2"/>
  <c r="S1213" i="2"/>
  <c r="T1212" i="2"/>
  <c r="S1212" i="2"/>
  <c r="T1211" i="2"/>
  <c r="S1211" i="2"/>
  <c r="T1210" i="2"/>
  <c r="S1210" i="2"/>
  <c r="T1209" i="2"/>
  <c r="S1209" i="2"/>
  <c r="T1208" i="2"/>
  <c r="S1208" i="2"/>
  <c r="T1207" i="2"/>
  <c r="S1207" i="2"/>
  <c r="T1206" i="2"/>
  <c r="S1206" i="2"/>
  <c r="T1205" i="2"/>
  <c r="S1205" i="2"/>
  <c r="T1204" i="2"/>
  <c r="S1204" i="2"/>
  <c r="T1203" i="2"/>
  <c r="S1203" i="2"/>
  <c r="T1202" i="2"/>
  <c r="S1202" i="2"/>
  <c r="T1201" i="2"/>
  <c r="S1201" i="2"/>
  <c r="T1200" i="2"/>
  <c r="S1200" i="2"/>
  <c r="T1199" i="2"/>
  <c r="S1199" i="2"/>
  <c r="T1198" i="2"/>
  <c r="S1198" i="2"/>
  <c r="T1197" i="2"/>
  <c r="S1197" i="2"/>
  <c r="T1196" i="2"/>
  <c r="S1196" i="2"/>
  <c r="T1195" i="2"/>
  <c r="S1195" i="2"/>
  <c r="T1194" i="2"/>
  <c r="S1194" i="2"/>
  <c r="T1193" i="2"/>
  <c r="S1193" i="2"/>
  <c r="T1192" i="2"/>
  <c r="S1192" i="2"/>
  <c r="T1191" i="2"/>
  <c r="S1191" i="2"/>
  <c r="T1190" i="2"/>
  <c r="S1190" i="2"/>
  <c r="T1189" i="2"/>
  <c r="S1189" i="2"/>
  <c r="T1188" i="2"/>
  <c r="S1188" i="2"/>
  <c r="T1187" i="2"/>
  <c r="S1187" i="2"/>
  <c r="T1186" i="2"/>
  <c r="S1186" i="2"/>
  <c r="T1185" i="2"/>
  <c r="S1185" i="2"/>
  <c r="T1184" i="2"/>
  <c r="S1184" i="2"/>
  <c r="T1183" i="2"/>
  <c r="S1183" i="2"/>
  <c r="T1182" i="2"/>
  <c r="S1182" i="2"/>
  <c r="T1181" i="2"/>
  <c r="S1181" i="2"/>
  <c r="T1180" i="2"/>
  <c r="S1180" i="2"/>
  <c r="T1179" i="2"/>
  <c r="S1179" i="2"/>
  <c r="T1178" i="2"/>
  <c r="S1178" i="2"/>
  <c r="T1177" i="2"/>
  <c r="S1177" i="2"/>
  <c r="T1176" i="2"/>
  <c r="S1176" i="2"/>
  <c r="T1175" i="2"/>
  <c r="S1175" i="2"/>
  <c r="T1174" i="2"/>
  <c r="S1174" i="2"/>
  <c r="T1173" i="2"/>
  <c r="S1173" i="2"/>
  <c r="T1172" i="2"/>
  <c r="S1172" i="2"/>
  <c r="T1171" i="2"/>
  <c r="S1171" i="2"/>
  <c r="T1170" i="2"/>
  <c r="S1170" i="2"/>
  <c r="T1169" i="2"/>
  <c r="S1169" i="2"/>
  <c r="T1168" i="2"/>
  <c r="S1168" i="2"/>
  <c r="T1167" i="2"/>
  <c r="S1167" i="2"/>
  <c r="T1166" i="2"/>
  <c r="S1166" i="2"/>
  <c r="T1165" i="2"/>
  <c r="S1165" i="2"/>
  <c r="T1164" i="2"/>
  <c r="S1164" i="2"/>
  <c r="T1163" i="2"/>
  <c r="S1163" i="2"/>
  <c r="T1162" i="2"/>
  <c r="S1162" i="2"/>
  <c r="T1161" i="2"/>
  <c r="S1161" i="2"/>
  <c r="T1160" i="2"/>
  <c r="S1160" i="2"/>
  <c r="T1159" i="2"/>
  <c r="S1159" i="2"/>
  <c r="T1158" i="2"/>
  <c r="S1158" i="2"/>
  <c r="T1157" i="2"/>
  <c r="S1157" i="2"/>
  <c r="T1156" i="2"/>
  <c r="S1156" i="2"/>
  <c r="T1155" i="2"/>
  <c r="S1155" i="2"/>
  <c r="T1154" i="2"/>
  <c r="S1154" i="2"/>
  <c r="T1153" i="2"/>
  <c r="S1153" i="2"/>
  <c r="T1152" i="2"/>
  <c r="S1152" i="2"/>
  <c r="T1151" i="2"/>
  <c r="S1151" i="2"/>
  <c r="T1150" i="2"/>
  <c r="S1150" i="2"/>
  <c r="T1149" i="2"/>
  <c r="S1149" i="2"/>
  <c r="T1148" i="2"/>
  <c r="S1148" i="2"/>
  <c r="T1147" i="2"/>
  <c r="S1147" i="2"/>
  <c r="T1146" i="2"/>
  <c r="S1146" i="2"/>
  <c r="T1145" i="2"/>
  <c r="S1145" i="2"/>
  <c r="T1144" i="2"/>
  <c r="S1144" i="2"/>
  <c r="T1143" i="2"/>
  <c r="S1143" i="2"/>
  <c r="T1142" i="2"/>
  <c r="S1142" i="2"/>
  <c r="T1141" i="2"/>
  <c r="S1141" i="2"/>
  <c r="T1140" i="2"/>
  <c r="S1140" i="2"/>
  <c r="T1139" i="2"/>
  <c r="S1139" i="2"/>
  <c r="T1138" i="2"/>
  <c r="S1138" i="2"/>
  <c r="T1137" i="2"/>
  <c r="S1137" i="2"/>
  <c r="T1136" i="2"/>
  <c r="S1136" i="2"/>
  <c r="T1135" i="2"/>
  <c r="S1135" i="2"/>
  <c r="T1134" i="2"/>
  <c r="S1134" i="2"/>
  <c r="T1133" i="2"/>
  <c r="S1133" i="2"/>
  <c r="T1132" i="2"/>
  <c r="S1132" i="2"/>
  <c r="T1131" i="2"/>
  <c r="S1131" i="2"/>
  <c r="T1130" i="2"/>
  <c r="S1130" i="2"/>
  <c r="T1129" i="2"/>
  <c r="S1129" i="2"/>
  <c r="T1128" i="2"/>
  <c r="S1128" i="2"/>
  <c r="T1127" i="2"/>
  <c r="S1127" i="2"/>
  <c r="T1126" i="2"/>
  <c r="S1126" i="2"/>
  <c r="T1125" i="2"/>
  <c r="S1125" i="2"/>
  <c r="T1124" i="2"/>
  <c r="S1124" i="2"/>
  <c r="T1123" i="2"/>
  <c r="S1123" i="2"/>
  <c r="T1122" i="2"/>
  <c r="S1122" i="2"/>
  <c r="T1121" i="2"/>
  <c r="S1121" i="2"/>
  <c r="T1120" i="2"/>
  <c r="S1120" i="2"/>
  <c r="T1119" i="2"/>
  <c r="S1119" i="2"/>
  <c r="T1118" i="2"/>
  <c r="S1118" i="2"/>
  <c r="T1117" i="2"/>
  <c r="S1117" i="2"/>
  <c r="T1116" i="2"/>
  <c r="S1116" i="2"/>
  <c r="T1115" i="2"/>
  <c r="S1115" i="2"/>
  <c r="T1114" i="2"/>
  <c r="S1114" i="2"/>
  <c r="T1113" i="2"/>
  <c r="S1113" i="2"/>
  <c r="T1112" i="2"/>
  <c r="S1112" i="2"/>
  <c r="T1111" i="2"/>
  <c r="S1111" i="2"/>
  <c r="T1110" i="2"/>
  <c r="S1110" i="2"/>
  <c r="T1109" i="2"/>
  <c r="S1109" i="2"/>
  <c r="T1108" i="2"/>
  <c r="S1108" i="2"/>
  <c r="T1107" i="2"/>
  <c r="S1107" i="2"/>
  <c r="T1106" i="2"/>
  <c r="S1106" i="2"/>
  <c r="T1105" i="2"/>
  <c r="S1105" i="2"/>
  <c r="T1104" i="2"/>
  <c r="S1104" i="2"/>
  <c r="T1103" i="2"/>
  <c r="S1103" i="2"/>
  <c r="T1102" i="2"/>
  <c r="S1102" i="2"/>
  <c r="T1101" i="2"/>
  <c r="S1101" i="2"/>
  <c r="T1100" i="2"/>
  <c r="S1100" i="2"/>
  <c r="T1099" i="2"/>
  <c r="S1099" i="2"/>
  <c r="T1098" i="2"/>
  <c r="S1098" i="2"/>
  <c r="T1097" i="2"/>
  <c r="S1097" i="2"/>
  <c r="T1096" i="2"/>
  <c r="S1096" i="2"/>
  <c r="T1095" i="2"/>
  <c r="S1095" i="2"/>
  <c r="T1094" i="2"/>
  <c r="S1094" i="2"/>
  <c r="T1093" i="2"/>
  <c r="S1093" i="2"/>
  <c r="T1092" i="2"/>
  <c r="S1092" i="2"/>
  <c r="T1091" i="2"/>
  <c r="S1091" i="2"/>
  <c r="T1090" i="2"/>
  <c r="S1090" i="2"/>
  <c r="T1089" i="2"/>
  <c r="S1089" i="2"/>
  <c r="T1088" i="2"/>
  <c r="S1088" i="2"/>
  <c r="T1087" i="2"/>
  <c r="S1087" i="2"/>
  <c r="T1086" i="2"/>
  <c r="S1086" i="2"/>
  <c r="T1085" i="2"/>
  <c r="S1085" i="2"/>
  <c r="T1084" i="2"/>
  <c r="S1084" i="2"/>
  <c r="T1083" i="2"/>
  <c r="S1083" i="2"/>
  <c r="T1082" i="2"/>
  <c r="S1082" i="2"/>
  <c r="T1081" i="2"/>
  <c r="S1081" i="2"/>
  <c r="T1080" i="2"/>
  <c r="S1080" i="2"/>
  <c r="T1079" i="2"/>
  <c r="S1079" i="2"/>
  <c r="T1078" i="2"/>
  <c r="S1078" i="2"/>
  <c r="T1077" i="2"/>
  <c r="S1077" i="2"/>
  <c r="T1076" i="2"/>
  <c r="S1076" i="2"/>
  <c r="T1075" i="2"/>
  <c r="S1075" i="2"/>
  <c r="T1074" i="2"/>
  <c r="S1074" i="2"/>
  <c r="T1073" i="2"/>
  <c r="S1073" i="2"/>
  <c r="T1072" i="2"/>
  <c r="S1072" i="2"/>
  <c r="T1071" i="2"/>
  <c r="S1071" i="2"/>
  <c r="T1070" i="2"/>
  <c r="S1070" i="2"/>
  <c r="T1069" i="2"/>
  <c r="S1069" i="2"/>
  <c r="T1068" i="2"/>
  <c r="S1068" i="2"/>
  <c r="T1067" i="2"/>
  <c r="S1067" i="2"/>
  <c r="T1066" i="2"/>
  <c r="S1066" i="2"/>
  <c r="T1065" i="2"/>
  <c r="S1065" i="2"/>
  <c r="T1064" i="2"/>
  <c r="S1064" i="2"/>
  <c r="T1063" i="2"/>
  <c r="S1063" i="2"/>
  <c r="T1062" i="2"/>
  <c r="S1062" i="2"/>
  <c r="T1061" i="2"/>
  <c r="S1061" i="2"/>
  <c r="T1060" i="2"/>
  <c r="S1060" i="2"/>
  <c r="T1059" i="2"/>
  <c r="S1059" i="2"/>
  <c r="T1058" i="2"/>
  <c r="S1058" i="2"/>
  <c r="T1057" i="2"/>
  <c r="S1057" i="2"/>
  <c r="T1056" i="2"/>
  <c r="S1056" i="2"/>
  <c r="T1055" i="2"/>
  <c r="S1055" i="2"/>
  <c r="T1054" i="2"/>
  <c r="S1054" i="2"/>
  <c r="T1053" i="2"/>
  <c r="S1053" i="2"/>
  <c r="T1052" i="2"/>
  <c r="S1052" i="2"/>
  <c r="T1051" i="2"/>
  <c r="S1051" i="2"/>
  <c r="T1050" i="2"/>
  <c r="S1050" i="2"/>
  <c r="T1049" i="2"/>
  <c r="S1049" i="2"/>
  <c r="T1048" i="2"/>
  <c r="S1048" i="2"/>
  <c r="T1047" i="2"/>
  <c r="S1047" i="2"/>
  <c r="T1046" i="2"/>
  <c r="S1046" i="2"/>
  <c r="T1045" i="2"/>
  <c r="S1045" i="2"/>
  <c r="T1044" i="2"/>
  <c r="S1044" i="2"/>
  <c r="T1043" i="2"/>
  <c r="S1043" i="2"/>
  <c r="T1042" i="2"/>
  <c r="S1042" i="2"/>
  <c r="T1041" i="2"/>
  <c r="S1041" i="2"/>
  <c r="T1040" i="2"/>
  <c r="S1040" i="2"/>
  <c r="T1039" i="2"/>
  <c r="S1039" i="2"/>
  <c r="T1038" i="2"/>
  <c r="S1038" i="2"/>
  <c r="T1037" i="2"/>
  <c r="S1037" i="2"/>
  <c r="T1036" i="2"/>
  <c r="S1036" i="2"/>
  <c r="T1035" i="2"/>
  <c r="S1035" i="2"/>
  <c r="T1034" i="2"/>
  <c r="S1034" i="2"/>
  <c r="T1033" i="2"/>
  <c r="S1033" i="2"/>
  <c r="T1032" i="2"/>
  <c r="S1032" i="2"/>
  <c r="T1031" i="2"/>
  <c r="S1031" i="2"/>
  <c r="T1030" i="2"/>
  <c r="S1030" i="2"/>
  <c r="T1029" i="2"/>
  <c r="S1029" i="2"/>
  <c r="T1028" i="2"/>
  <c r="S1028" i="2"/>
  <c r="T1027" i="2"/>
  <c r="S1027" i="2"/>
  <c r="T1026" i="2"/>
  <c r="S1026" i="2"/>
  <c r="T1025" i="2"/>
  <c r="S1025" i="2"/>
  <c r="T1024" i="2"/>
  <c r="S1024" i="2"/>
  <c r="T1023" i="2"/>
  <c r="S1023" i="2"/>
  <c r="T1022" i="2"/>
  <c r="S1022" i="2"/>
  <c r="T1021" i="2"/>
  <c r="S1021" i="2"/>
  <c r="T1020" i="2"/>
  <c r="S1020" i="2"/>
  <c r="T1019" i="2"/>
  <c r="S1019" i="2"/>
  <c r="T1018" i="2"/>
  <c r="S1018" i="2"/>
  <c r="T1017" i="2"/>
  <c r="S1017" i="2"/>
  <c r="T1016" i="2"/>
  <c r="S1016" i="2"/>
  <c r="T1015" i="2"/>
  <c r="S1015" i="2"/>
  <c r="T1014" i="2"/>
  <c r="S1014" i="2"/>
  <c r="T1013" i="2"/>
  <c r="S1013" i="2"/>
  <c r="T1012" i="2"/>
  <c r="S1012" i="2"/>
  <c r="T1011" i="2"/>
  <c r="S1011" i="2"/>
  <c r="T1010" i="2"/>
  <c r="S1010" i="2"/>
  <c r="T1009" i="2"/>
  <c r="S1009" i="2"/>
  <c r="T1008" i="2"/>
  <c r="S1008" i="2"/>
  <c r="T1007" i="2"/>
  <c r="S1007" i="2"/>
  <c r="T1006" i="2"/>
  <c r="S1006" i="2"/>
  <c r="T1005" i="2"/>
  <c r="S1005" i="2"/>
  <c r="T1004" i="2"/>
  <c r="S1004" i="2"/>
  <c r="T1003" i="2"/>
  <c r="S1003" i="2"/>
  <c r="T1002" i="2"/>
  <c r="S1002" i="2"/>
  <c r="T1001" i="2"/>
  <c r="S1001" i="2"/>
  <c r="T1000" i="2"/>
  <c r="S1000" i="2"/>
  <c r="T999" i="2"/>
  <c r="S999" i="2"/>
  <c r="T998" i="2"/>
  <c r="S998" i="2"/>
  <c r="T997" i="2"/>
  <c r="S997" i="2"/>
  <c r="T996" i="2"/>
  <c r="S996" i="2"/>
  <c r="T995" i="2"/>
  <c r="S995" i="2"/>
  <c r="T994" i="2"/>
  <c r="S994" i="2"/>
  <c r="T993" i="2"/>
  <c r="S993" i="2"/>
  <c r="T992" i="2"/>
  <c r="S992" i="2"/>
  <c r="T991" i="2"/>
  <c r="S991" i="2"/>
  <c r="T990" i="2"/>
  <c r="S990" i="2"/>
  <c r="T989" i="2"/>
  <c r="S989" i="2"/>
  <c r="T988" i="2"/>
  <c r="S988" i="2"/>
  <c r="T987" i="2"/>
  <c r="S987" i="2"/>
  <c r="T986" i="2"/>
  <c r="S986" i="2"/>
  <c r="T985" i="2"/>
  <c r="S985" i="2"/>
  <c r="T984" i="2"/>
  <c r="S984" i="2"/>
  <c r="T983" i="2"/>
  <c r="S983" i="2"/>
  <c r="T982" i="2"/>
  <c r="S982" i="2"/>
  <c r="T981" i="2"/>
  <c r="S981" i="2"/>
  <c r="T980" i="2"/>
  <c r="S980" i="2"/>
  <c r="T979" i="2"/>
  <c r="S979" i="2"/>
  <c r="T978" i="2"/>
  <c r="S978" i="2"/>
  <c r="T977" i="2"/>
  <c r="S977" i="2"/>
  <c r="T976" i="2"/>
  <c r="S976" i="2"/>
  <c r="T975" i="2"/>
  <c r="S975" i="2"/>
  <c r="T974" i="2"/>
  <c r="S974" i="2"/>
  <c r="T973" i="2"/>
  <c r="S973" i="2"/>
  <c r="T972" i="2"/>
  <c r="S972" i="2"/>
  <c r="T971" i="2"/>
  <c r="S971" i="2"/>
  <c r="T970" i="2"/>
  <c r="S970" i="2"/>
  <c r="T969" i="2"/>
  <c r="S969" i="2"/>
  <c r="T968" i="2"/>
  <c r="S968" i="2"/>
  <c r="T967" i="2"/>
  <c r="S967" i="2"/>
  <c r="T966" i="2"/>
  <c r="S966" i="2"/>
  <c r="T965" i="2"/>
  <c r="S965" i="2"/>
  <c r="T964" i="2"/>
  <c r="S964" i="2"/>
  <c r="T963" i="2"/>
  <c r="S963" i="2"/>
  <c r="T962" i="2"/>
  <c r="S962" i="2"/>
  <c r="T961" i="2"/>
  <c r="S961" i="2"/>
  <c r="T960" i="2"/>
  <c r="S960" i="2"/>
  <c r="T959" i="2"/>
  <c r="S959" i="2"/>
  <c r="T958" i="2"/>
  <c r="S958" i="2"/>
  <c r="T957" i="2"/>
  <c r="S957" i="2"/>
  <c r="T956" i="2"/>
  <c r="S956" i="2"/>
  <c r="T955" i="2"/>
  <c r="S955" i="2"/>
  <c r="T954" i="2"/>
  <c r="S954" i="2"/>
  <c r="T953" i="2"/>
  <c r="S953" i="2"/>
  <c r="T952" i="2"/>
  <c r="S952" i="2"/>
  <c r="T951" i="2"/>
  <c r="S951" i="2"/>
  <c r="T950" i="2"/>
  <c r="S950" i="2"/>
  <c r="T949" i="2"/>
  <c r="S949" i="2"/>
  <c r="T948" i="2"/>
  <c r="S948" i="2"/>
  <c r="T947" i="2"/>
  <c r="S947" i="2"/>
  <c r="T946" i="2"/>
  <c r="S946" i="2"/>
  <c r="T945" i="2"/>
  <c r="S945" i="2"/>
  <c r="T944" i="2"/>
  <c r="S944" i="2"/>
  <c r="T943" i="2"/>
  <c r="S943" i="2"/>
  <c r="T942" i="2"/>
  <c r="S942" i="2"/>
  <c r="T941" i="2"/>
  <c r="S941" i="2"/>
  <c r="T940" i="2"/>
  <c r="S940" i="2"/>
  <c r="T939" i="2"/>
  <c r="S939" i="2"/>
  <c r="T938" i="2"/>
  <c r="S938" i="2"/>
  <c r="T937" i="2"/>
  <c r="S937" i="2"/>
  <c r="T936" i="2"/>
  <c r="S936" i="2"/>
  <c r="T935" i="2"/>
  <c r="S935" i="2"/>
  <c r="T934" i="2"/>
  <c r="S934" i="2"/>
  <c r="T933" i="2"/>
  <c r="S933" i="2"/>
  <c r="T932" i="2"/>
  <c r="S932" i="2"/>
  <c r="T931" i="2"/>
  <c r="S931" i="2"/>
  <c r="T930" i="2"/>
  <c r="S930" i="2"/>
  <c r="T929" i="2"/>
  <c r="S929" i="2"/>
  <c r="T928" i="2"/>
  <c r="S928" i="2"/>
  <c r="T927" i="2"/>
  <c r="S927" i="2"/>
  <c r="T926" i="2"/>
  <c r="S926" i="2"/>
  <c r="T925" i="2"/>
  <c r="S925" i="2"/>
  <c r="T924" i="2"/>
  <c r="S924" i="2"/>
  <c r="T923" i="2"/>
  <c r="S923" i="2"/>
  <c r="T922" i="2"/>
  <c r="S922" i="2"/>
  <c r="T921" i="2"/>
  <c r="S921" i="2"/>
  <c r="T920" i="2"/>
  <c r="S920" i="2"/>
  <c r="T919" i="2"/>
  <c r="S919" i="2"/>
  <c r="T918" i="2"/>
  <c r="S918" i="2"/>
  <c r="T917" i="2"/>
  <c r="S917" i="2"/>
  <c r="T916" i="2"/>
  <c r="S916" i="2"/>
  <c r="T915" i="2"/>
  <c r="S915" i="2"/>
  <c r="T914" i="2"/>
  <c r="S914" i="2"/>
  <c r="T913" i="2"/>
  <c r="S913" i="2"/>
  <c r="T912" i="2"/>
  <c r="S912" i="2"/>
  <c r="T911" i="2"/>
  <c r="S911" i="2"/>
  <c r="T910" i="2"/>
  <c r="S910" i="2"/>
  <c r="T909" i="2"/>
  <c r="S909" i="2"/>
  <c r="T908" i="2"/>
  <c r="S908" i="2"/>
  <c r="T907" i="2"/>
  <c r="S907" i="2"/>
  <c r="T906" i="2"/>
  <c r="S906" i="2"/>
  <c r="T905" i="2"/>
  <c r="S905" i="2"/>
  <c r="T904" i="2"/>
  <c r="S904" i="2"/>
  <c r="T903" i="2"/>
  <c r="S903" i="2"/>
  <c r="T902" i="2"/>
  <c r="S902" i="2"/>
  <c r="T901" i="2"/>
  <c r="S901" i="2"/>
  <c r="T900" i="2"/>
  <c r="S900" i="2"/>
  <c r="T899" i="2"/>
  <c r="S899" i="2"/>
  <c r="T898" i="2"/>
  <c r="S898" i="2"/>
  <c r="T897" i="2"/>
  <c r="S897" i="2"/>
  <c r="T896" i="2"/>
  <c r="S896" i="2"/>
  <c r="T895" i="2"/>
  <c r="S895" i="2"/>
  <c r="T894" i="2"/>
  <c r="S894" i="2"/>
  <c r="T893" i="2"/>
  <c r="S893" i="2"/>
  <c r="T892" i="2"/>
  <c r="S892" i="2"/>
  <c r="T891" i="2"/>
  <c r="S891" i="2"/>
  <c r="T890" i="2"/>
  <c r="S890" i="2"/>
  <c r="T889" i="2"/>
  <c r="S889" i="2"/>
  <c r="T888" i="2"/>
  <c r="S888" i="2"/>
  <c r="T887" i="2"/>
  <c r="S887" i="2"/>
  <c r="T886" i="2"/>
  <c r="S886" i="2"/>
  <c r="T885" i="2"/>
  <c r="S885" i="2"/>
  <c r="T884" i="2"/>
  <c r="S884" i="2"/>
  <c r="T883" i="2"/>
  <c r="S883" i="2"/>
  <c r="T882" i="2"/>
  <c r="S882" i="2"/>
  <c r="T881" i="2"/>
  <c r="S881" i="2"/>
  <c r="T880" i="2"/>
  <c r="S880" i="2"/>
  <c r="T879" i="2"/>
  <c r="S879" i="2"/>
  <c r="T878" i="2"/>
  <c r="S878" i="2"/>
  <c r="T877" i="2"/>
  <c r="S877" i="2"/>
  <c r="T876" i="2"/>
  <c r="S876" i="2"/>
  <c r="T875" i="2"/>
  <c r="S875" i="2"/>
  <c r="T874" i="2"/>
  <c r="S874" i="2"/>
  <c r="T873" i="2"/>
  <c r="S873" i="2"/>
  <c r="T872" i="2"/>
  <c r="S872" i="2"/>
  <c r="T871" i="2"/>
  <c r="S871" i="2"/>
  <c r="T870" i="2"/>
  <c r="S870" i="2"/>
  <c r="T869" i="2"/>
  <c r="S869" i="2"/>
  <c r="T868" i="2"/>
  <c r="S868" i="2"/>
  <c r="T867" i="2"/>
  <c r="S867" i="2"/>
  <c r="T866" i="2"/>
  <c r="S866" i="2"/>
  <c r="T865" i="2"/>
  <c r="S865" i="2"/>
  <c r="T864" i="2"/>
  <c r="S864" i="2"/>
  <c r="T863" i="2"/>
  <c r="S863" i="2"/>
  <c r="T862" i="2"/>
  <c r="S862" i="2"/>
  <c r="T861" i="2"/>
  <c r="S861" i="2"/>
  <c r="T860" i="2"/>
  <c r="S860" i="2"/>
  <c r="T859" i="2"/>
  <c r="S859" i="2"/>
  <c r="T858" i="2"/>
  <c r="S858" i="2"/>
  <c r="T857" i="2"/>
  <c r="S857" i="2"/>
  <c r="T856" i="2"/>
  <c r="S856" i="2"/>
  <c r="T855" i="2"/>
  <c r="S855" i="2"/>
  <c r="T854" i="2"/>
  <c r="S854" i="2"/>
  <c r="T853" i="2"/>
  <c r="S853" i="2"/>
  <c r="T852" i="2"/>
  <c r="S852" i="2"/>
  <c r="T851" i="2"/>
  <c r="S851" i="2"/>
  <c r="T850" i="2"/>
  <c r="S850" i="2"/>
  <c r="T849" i="2"/>
  <c r="S849" i="2"/>
  <c r="T848" i="2"/>
  <c r="S848" i="2"/>
  <c r="T847" i="2"/>
  <c r="S847" i="2"/>
  <c r="T846" i="2"/>
  <c r="S846" i="2"/>
  <c r="T845" i="2"/>
  <c r="S845" i="2"/>
  <c r="T844" i="2"/>
  <c r="S844" i="2"/>
  <c r="T843" i="2"/>
  <c r="S843" i="2"/>
  <c r="T842" i="2"/>
  <c r="S842" i="2"/>
  <c r="T841" i="2"/>
  <c r="S841" i="2"/>
  <c r="T840" i="2"/>
  <c r="S840" i="2"/>
  <c r="T839" i="2"/>
  <c r="S839" i="2"/>
  <c r="T838" i="2"/>
  <c r="S838" i="2"/>
  <c r="T837" i="2"/>
  <c r="S837" i="2"/>
  <c r="T836" i="2"/>
  <c r="S836" i="2"/>
  <c r="T835" i="2"/>
  <c r="S835" i="2"/>
  <c r="T834" i="2"/>
  <c r="S834" i="2"/>
  <c r="T833" i="2"/>
  <c r="S833" i="2"/>
  <c r="T832" i="2"/>
  <c r="S832" i="2"/>
  <c r="T831" i="2"/>
  <c r="S831" i="2"/>
  <c r="T830" i="2"/>
  <c r="S830" i="2"/>
  <c r="T829" i="2"/>
  <c r="S829" i="2"/>
  <c r="T828" i="2"/>
  <c r="S828" i="2"/>
  <c r="T827" i="2"/>
  <c r="S827" i="2"/>
  <c r="T826" i="2"/>
  <c r="S826" i="2"/>
  <c r="T825" i="2"/>
  <c r="S825" i="2"/>
  <c r="T824" i="2"/>
  <c r="S824" i="2"/>
  <c r="T823" i="2"/>
  <c r="S823" i="2"/>
  <c r="T822" i="2"/>
  <c r="S822" i="2"/>
  <c r="T821" i="2"/>
  <c r="S821" i="2"/>
  <c r="T820" i="2"/>
  <c r="S820" i="2"/>
  <c r="T819" i="2"/>
  <c r="S819" i="2"/>
  <c r="T818" i="2"/>
  <c r="S818" i="2"/>
  <c r="T817" i="2"/>
  <c r="S817" i="2"/>
  <c r="T816" i="2"/>
  <c r="S816" i="2"/>
  <c r="T815" i="2"/>
  <c r="S815" i="2"/>
  <c r="T814" i="2"/>
  <c r="S814" i="2"/>
  <c r="T813" i="2"/>
  <c r="S813" i="2"/>
  <c r="T812" i="2"/>
  <c r="S812" i="2"/>
  <c r="T811" i="2"/>
  <c r="S811" i="2"/>
  <c r="T810" i="2"/>
  <c r="S810" i="2"/>
  <c r="T809" i="2"/>
  <c r="S809" i="2"/>
  <c r="T808" i="2"/>
  <c r="S808" i="2"/>
  <c r="T807" i="2"/>
  <c r="S807" i="2"/>
  <c r="T806" i="2"/>
  <c r="S806" i="2"/>
  <c r="T805" i="2"/>
  <c r="S805" i="2"/>
  <c r="T804" i="2"/>
  <c r="S804" i="2"/>
  <c r="T803" i="2"/>
  <c r="S803" i="2"/>
  <c r="T802" i="2"/>
  <c r="S802" i="2"/>
  <c r="T801" i="2"/>
  <c r="S801" i="2"/>
  <c r="T800" i="2"/>
  <c r="S800" i="2"/>
  <c r="T799" i="2"/>
  <c r="S799" i="2"/>
  <c r="T798" i="2"/>
  <c r="S798" i="2"/>
  <c r="T797" i="2"/>
  <c r="S797" i="2"/>
  <c r="T796" i="2"/>
  <c r="S796" i="2"/>
  <c r="T795" i="2"/>
  <c r="S795" i="2"/>
  <c r="T794" i="2"/>
  <c r="S794" i="2"/>
  <c r="T793" i="2"/>
  <c r="S793" i="2"/>
  <c r="T792" i="2"/>
  <c r="S792" i="2"/>
  <c r="T791" i="2"/>
  <c r="S791" i="2"/>
  <c r="T790" i="2"/>
  <c r="S790" i="2"/>
  <c r="T789" i="2"/>
  <c r="S789" i="2"/>
  <c r="T788" i="2"/>
  <c r="S788" i="2"/>
  <c r="T787" i="2"/>
  <c r="S787" i="2"/>
  <c r="T786" i="2"/>
  <c r="S786" i="2"/>
  <c r="T785" i="2"/>
  <c r="S785" i="2"/>
  <c r="T784" i="2"/>
  <c r="S784" i="2"/>
  <c r="T783" i="2"/>
  <c r="S783" i="2"/>
  <c r="T782" i="2"/>
  <c r="S782" i="2"/>
  <c r="T781" i="2"/>
  <c r="S781" i="2"/>
  <c r="T780" i="2"/>
  <c r="S780" i="2"/>
  <c r="T779" i="2"/>
  <c r="S779" i="2"/>
  <c r="T778" i="2"/>
  <c r="S778" i="2"/>
  <c r="T777" i="2"/>
  <c r="S777" i="2"/>
  <c r="T776" i="2"/>
  <c r="S776" i="2"/>
  <c r="T775" i="2"/>
  <c r="S775" i="2"/>
  <c r="T774" i="2"/>
  <c r="S774" i="2"/>
  <c r="T773" i="2"/>
  <c r="S773" i="2"/>
  <c r="T772" i="2"/>
  <c r="S772" i="2"/>
  <c r="T771" i="2"/>
  <c r="S771" i="2"/>
  <c r="T770" i="2"/>
  <c r="S770" i="2"/>
  <c r="T769" i="2"/>
  <c r="S769" i="2"/>
  <c r="T768" i="2"/>
  <c r="S768" i="2"/>
  <c r="T767" i="2"/>
  <c r="S767" i="2"/>
  <c r="T766" i="2"/>
  <c r="S766" i="2"/>
  <c r="T765" i="2"/>
  <c r="S765" i="2"/>
  <c r="T764" i="2"/>
  <c r="S764" i="2"/>
  <c r="T763" i="2"/>
  <c r="S763" i="2"/>
  <c r="T762" i="2"/>
  <c r="S762" i="2"/>
  <c r="T761" i="2"/>
  <c r="S761" i="2"/>
  <c r="T760" i="2"/>
  <c r="S760" i="2"/>
  <c r="T759" i="2"/>
  <c r="S759" i="2"/>
  <c r="T758" i="2"/>
  <c r="S758" i="2"/>
  <c r="T757" i="2"/>
  <c r="S757" i="2"/>
  <c r="T756" i="2"/>
  <c r="S756" i="2"/>
  <c r="T755" i="2"/>
  <c r="S755" i="2"/>
  <c r="T754" i="2"/>
  <c r="S754" i="2"/>
  <c r="T753" i="2"/>
  <c r="S753" i="2"/>
  <c r="T752" i="2"/>
  <c r="S752" i="2"/>
  <c r="T751" i="2"/>
  <c r="S751" i="2"/>
  <c r="T750" i="2"/>
  <c r="S750" i="2"/>
  <c r="T749" i="2"/>
  <c r="S749" i="2"/>
  <c r="T748" i="2"/>
  <c r="S748" i="2"/>
  <c r="T747" i="2"/>
  <c r="S747" i="2"/>
  <c r="T746" i="2"/>
  <c r="S746" i="2"/>
  <c r="T745" i="2"/>
  <c r="S745" i="2"/>
  <c r="T744" i="2"/>
  <c r="S744" i="2"/>
  <c r="T743" i="2"/>
  <c r="S743" i="2"/>
  <c r="T742" i="2"/>
  <c r="S742" i="2"/>
  <c r="T741" i="2"/>
  <c r="S741" i="2"/>
  <c r="T740" i="2"/>
  <c r="S740" i="2"/>
  <c r="T739" i="2"/>
  <c r="S739" i="2"/>
  <c r="T738" i="2"/>
  <c r="S738" i="2"/>
  <c r="T737" i="2"/>
  <c r="S737" i="2"/>
  <c r="T736" i="2"/>
  <c r="S736" i="2"/>
  <c r="T735" i="2"/>
  <c r="S735" i="2"/>
  <c r="T734" i="2"/>
  <c r="S734" i="2"/>
  <c r="T733" i="2"/>
  <c r="S733" i="2"/>
  <c r="T732" i="2"/>
  <c r="S732" i="2"/>
  <c r="T731" i="2"/>
  <c r="S731" i="2"/>
  <c r="T730" i="2"/>
  <c r="S730" i="2"/>
  <c r="T729" i="2"/>
  <c r="S729" i="2"/>
  <c r="T728" i="2"/>
  <c r="S728" i="2"/>
  <c r="T727" i="2"/>
  <c r="S727" i="2"/>
  <c r="T726" i="2"/>
  <c r="S726" i="2"/>
  <c r="T725" i="2"/>
  <c r="S725" i="2"/>
  <c r="T724" i="2"/>
  <c r="S724" i="2"/>
  <c r="T723" i="2"/>
  <c r="S723" i="2"/>
  <c r="T722" i="2"/>
  <c r="S722" i="2"/>
  <c r="T721" i="2"/>
  <c r="S721" i="2"/>
  <c r="T720" i="2"/>
  <c r="S720" i="2"/>
  <c r="T719" i="2"/>
  <c r="S719" i="2"/>
  <c r="T718" i="2"/>
  <c r="S718" i="2"/>
  <c r="T717" i="2"/>
  <c r="S717" i="2"/>
  <c r="T716" i="2"/>
  <c r="S716" i="2"/>
  <c r="T715" i="2"/>
  <c r="S715" i="2"/>
  <c r="T714" i="2"/>
  <c r="S714" i="2"/>
  <c r="T713" i="2"/>
  <c r="S713" i="2"/>
  <c r="T712" i="2"/>
  <c r="S712" i="2"/>
  <c r="T711" i="2"/>
  <c r="S711" i="2"/>
  <c r="T710" i="2"/>
  <c r="S710" i="2"/>
  <c r="T709" i="2"/>
  <c r="S709" i="2"/>
  <c r="T708" i="2"/>
  <c r="S708" i="2"/>
  <c r="T707" i="2"/>
  <c r="S707" i="2"/>
  <c r="T706" i="2"/>
  <c r="S706" i="2"/>
  <c r="T705" i="2"/>
  <c r="S705" i="2"/>
  <c r="T704" i="2"/>
  <c r="S704" i="2"/>
  <c r="T703" i="2"/>
  <c r="S703" i="2"/>
  <c r="T702" i="2"/>
  <c r="S702" i="2"/>
  <c r="T701" i="2"/>
  <c r="S701" i="2"/>
  <c r="T700" i="2"/>
  <c r="S700" i="2"/>
  <c r="T699" i="2"/>
  <c r="S699" i="2"/>
  <c r="T698" i="2"/>
  <c r="S698" i="2"/>
  <c r="T697" i="2"/>
  <c r="S697" i="2"/>
  <c r="T696" i="2"/>
  <c r="S696" i="2"/>
  <c r="T695" i="2"/>
  <c r="S695" i="2"/>
  <c r="T694" i="2"/>
  <c r="S694" i="2"/>
  <c r="T693" i="2"/>
  <c r="S693" i="2"/>
  <c r="T692" i="2"/>
  <c r="S692" i="2"/>
  <c r="T691" i="2"/>
  <c r="S691" i="2"/>
  <c r="T690" i="2"/>
  <c r="S690" i="2"/>
  <c r="T689" i="2"/>
  <c r="S689" i="2"/>
  <c r="T688" i="2"/>
  <c r="S688" i="2"/>
  <c r="T687" i="2"/>
  <c r="S687" i="2"/>
  <c r="T686" i="2"/>
  <c r="S686" i="2"/>
  <c r="T685" i="2"/>
  <c r="S685" i="2"/>
  <c r="T684" i="2"/>
  <c r="S684" i="2"/>
  <c r="T683" i="2"/>
  <c r="S683" i="2"/>
  <c r="T682" i="2"/>
  <c r="S682" i="2"/>
  <c r="T681" i="2"/>
  <c r="S681" i="2"/>
  <c r="T680" i="2"/>
  <c r="S680" i="2"/>
  <c r="T679" i="2"/>
  <c r="S679" i="2"/>
  <c r="T678" i="2"/>
  <c r="S678" i="2"/>
  <c r="T677" i="2"/>
  <c r="S677" i="2"/>
  <c r="T676" i="2"/>
  <c r="S676" i="2"/>
  <c r="T675" i="2"/>
  <c r="S675" i="2"/>
  <c r="T674" i="2"/>
  <c r="S674" i="2"/>
  <c r="T673" i="2"/>
  <c r="S673" i="2"/>
  <c r="T672" i="2"/>
  <c r="S672" i="2"/>
  <c r="T671" i="2"/>
  <c r="S671" i="2"/>
  <c r="T670" i="2"/>
  <c r="S670" i="2"/>
  <c r="T669" i="2"/>
  <c r="S669" i="2"/>
  <c r="T668" i="2"/>
  <c r="S668" i="2"/>
  <c r="T667" i="2"/>
  <c r="S667" i="2"/>
  <c r="T666" i="2"/>
  <c r="S666" i="2"/>
  <c r="T665" i="2"/>
  <c r="S665" i="2"/>
  <c r="T664" i="2"/>
  <c r="S664" i="2"/>
  <c r="T663" i="2"/>
  <c r="S663" i="2"/>
  <c r="T662" i="2"/>
  <c r="S662" i="2"/>
  <c r="T661" i="2"/>
  <c r="S661" i="2"/>
  <c r="T660" i="2"/>
  <c r="S660" i="2"/>
  <c r="T659" i="2"/>
  <c r="S659" i="2"/>
  <c r="T658" i="2"/>
  <c r="S658" i="2"/>
  <c r="T657" i="2"/>
  <c r="S657" i="2"/>
  <c r="T656" i="2"/>
  <c r="S656" i="2"/>
  <c r="T655" i="2"/>
  <c r="S655" i="2"/>
  <c r="T654" i="2"/>
  <c r="S654" i="2"/>
  <c r="T653" i="2"/>
  <c r="S653" i="2"/>
  <c r="T652" i="2"/>
  <c r="S652" i="2"/>
  <c r="T651" i="2"/>
  <c r="S651" i="2"/>
  <c r="T650" i="2"/>
  <c r="S650" i="2"/>
  <c r="T649" i="2"/>
  <c r="S649" i="2"/>
  <c r="T648" i="2"/>
  <c r="S648" i="2"/>
  <c r="T647" i="2"/>
  <c r="S647" i="2"/>
  <c r="T646" i="2"/>
  <c r="S646" i="2"/>
  <c r="T645" i="2"/>
  <c r="S645" i="2"/>
  <c r="T644" i="2"/>
  <c r="S644" i="2"/>
  <c r="T643" i="2"/>
  <c r="S643" i="2"/>
  <c r="T642" i="2"/>
  <c r="S642" i="2"/>
  <c r="T641" i="2"/>
  <c r="S641" i="2"/>
  <c r="T640" i="2"/>
  <c r="S640" i="2"/>
  <c r="T639" i="2"/>
  <c r="S639" i="2"/>
  <c r="T638" i="2"/>
  <c r="S638" i="2"/>
  <c r="T637" i="2"/>
  <c r="S637" i="2"/>
  <c r="T636" i="2"/>
  <c r="S636" i="2"/>
  <c r="T635" i="2"/>
  <c r="S635" i="2"/>
  <c r="T634" i="2"/>
  <c r="S634" i="2"/>
  <c r="T633" i="2"/>
  <c r="S633" i="2"/>
  <c r="T632" i="2"/>
  <c r="S632" i="2"/>
  <c r="T631" i="2"/>
  <c r="S631" i="2"/>
  <c r="T630" i="2"/>
  <c r="S630" i="2"/>
  <c r="T629" i="2"/>
  <c r="S629" i="2"/>
  <c r="T628" i="2"/>
  <c r="S628" i="2"/>
  <c r="T627" i="2"/>
  <c r="S627" i="2"/>
  <c r="T626" i="2"/>
  <c r="S626" i="2"/>
  <c r="T625" i="2"/>
  <c r="S625" i="2"/>
  <c r="T624" i="2"/>
  <c r="S624" i="2"/>
  <c r="T623" i="2"/>
  <c r="S623" i="2"/>
  <c r="T622" i="2"/>
  <c r="S622" i="2"/>
  <c r="T621" i="2"/>
  <c r="S621" i="2"/>
  <c r="T620" i="2"/>
  <c r="S620" i="2"/>
  <c r="T619" i="2"/>
  <c r="S619" i="2"/>
  <c r="T618" i="2"/>
  <c r="S618" i="2"/>
  <c r="T617" i="2"/>
  <c r="S617" i="2"/>
  <c r="T616" i="2"/>
  <c r="S616" i="2"/>
  <c r="T615" i="2"/>
  <c r="S615" i="2"/>
  <c r="T614" i="2"/>
  <c r="S614" i="2"/>
  <c r="T613" i="2"/>
  <c r="S613" i="2"/>
  <c r="T612" i="2"/>
  <c r="S612" i="2"/>
  <c r="T611" i="2"/>
  <c r="S611" i="2"/>
  <c r="T610" i="2"/>
  <c r="S610" i="2"/>
  <c r="T609" i="2"/>
  <c r="S609" i="2"/>
  <c r="T608" i="2"/>
  <c r="S608" i="2"/>
  <c r="T607" i="2"/>
  <c r="S607" i="2"/>
  <c r="T606" i="2"/>
  <c r="S606" i="2"/>
  <c r="T605" i="2"/>
  <c r="S605" i="2"/>
  <c r="T604" i="2"/>
  <c r="S604" i="2"/>
  <c r="T603" i="2"/>
  <c r="S603" i="2"/>
  <c r="T602" i="2"/>
  <c r="S602" i="2"/>
  <c r="T601" i="2"/>
  <c r="S601" i="2"/>
  <c r="T600" i="2"/>
  <c r="S600" i="2"/>
  <c r="T599" i="2"/>
  <c r="S599" i="2"/>
  <c r="T598" i="2"/>
  <c r="S598" i="2"/>
  <c r="T597" i="2"/>
  <c r="S597" i="2"/>
  <c r="T596" i="2"/>
  <c r="S596" i="2"/>
  <c r="T595" i="2"/>
  <c r="S595" i="2"/>
  <c r="T594" i="2"/>
  <c r="S594" i="2"/>
  <c r="T593" i="2"/>
  <c r="S593" i="2"/>
  <c r="T592" i="2"/>
  <c r="S592" i="2"/>
  <c r="T591" i="2"/>
  <c r="S591" i="2"/>
  <c r="T590" i="2"/>
  <c r="S590" i="2"/>
  <c r="T589" i="2"/>
  <c r="S589" i="2"/>
  <c r="T588" i="2"/>
  <c r="S588" i="2"/>
  <c r="T587" i="2"/>
  <c r="S587" i="2"/>
  <c r="T586" i="2"/>
  <c r="S586" i="2"/>
  <c r="T585" i="2"/>
  <c r="S585" i="2"/>
  <c r="T584" i="2"/>
  <c r="S584" i="2"/>
  <c r="T583" i="2"/>
  <c r="S583" i="2"/>
  <c r="T582" i="2"/>
  <c r="S582" i="2"/>
  <c r="T581" i="2"/>
  <c r="S581" i="2"/>
  <c r="T580" i="2"/>
  <c r="S580" i="2"/>
  <c r="T579" i="2"/>
  <c r="S579" i="2"/>
  <c r="T578" i="2"/>
  <c r="S578" i="2"/>
  <c r="T577" i="2"/>
  <c r="S577" i="2"/>
  <c r="T576" i="2"/>
  <c r="S576" i="2"/>
  <c r="T575" i="2"/>
  <c r="S575" i="2"/>
  <c r="T574" i="2"/>
  <c r="S574" i="2"/>
  <c r="T573" i="2"/>
  <c r="S573" i="2"/>
  <c r="T572" i="2"/>
  <c r="S572" i="2"/>
  <c r="T571" i="2"/>
  <c r="S571" i="2"/>
  <c r="T570" i="2"/>
  <c r="S570" i="2"/>
  <c r="T569" i="2"/>
  <c r="S569" i="2"/>
  <c r="T568" i="2"/>
  <c r="S568" i="2"/>
  <c r="T567" i="2"/>
  <c r="S567" i="2"/>
  <c r="T566" i="2"/>
  <c r="S566" i="2"/>
  <c r="T565" i="2"/>
  <c r="S565" i="2"/>
  <c r="T564" i="2"/>
  <c r="S564" i="2"/>
  <c r="T563" i="2"/>
  <c r="S563" i="2"/>
  <c r="T562" i="2"/>
  <c r="S562" i="2"/>
  <c r="T561" i="2"/>
  <c r="S561" i="2"/>
  <c r="T560" i="2"/>
  <c r="S560" i="2"/>
  <c r="T559" i="2"/>
  <c r="S559" i="2"/>
  <c r="T558" i="2"/>
  <c r="S558" i="2"/>
  <c r="T557" i="2"/>
  <c r="S557" i="2"/>
  <c r="T556" i="2"/>
  <c r="S556" i="2"/>
  <c r="T555" i="2"/>
  <c r="S555" i="2"/>
  <c r="T554" i="2"/>
  <c r="S554" i="2"/>
  <c r="T553" i="2"/>
  <c r="S553" i="2"/>
  <c r="T552" i="2"/>
  <c r="S552" i="2"/>
  <c r="T551" i="2"/>
  <c r="S551" i="2"/>
  <c r="T550" i="2"/>
  <c r="S550" i="2"/>
  <c r="T549" i="2"/>
  <c r="S549" i="2"/>
  <c r="T548" i="2"/>
  <c r="S548" i="2"/>
  <c r="T547" i="2"/>
  <c r="S547" i="2"/>
  <c r="T546" i="2"/>
  <c r="S546" i="2"/>
  <c r="T545" i="2"/>
  <c r="S545" i="2"/>
  <c r="T544" i="2"/>
  <c r="S544" i="2"/>
  <c r="T543" i="2"/>
  <c r="S543" i="2"/>
  <c r="T542" i="2"/>
  <c r="S542" i="2"/>
  <c r="T541" i="2"/>
  <c r="S541" i="2"/>
  <c r="T540" i="2"/>
  <c r="S540" i="2"/>
  <c r="T539" i="2"/>
  <c r="S539" i="2"/>
  <c r="T538" i="2"/>
  <c r="S538" i="2"/>
  <c r="T537" i="2"/>
  <c r="S537" i="2"/>
  <c r="T536" i="2"/>
  <c r="S536" i="2"/>
  <c r="T535" i="2"/>
  <c r="S535" i="2"/>
  <c r="T534" i="2"/>
  <c r="S534" i="2"/>
  <c r="T533" i="2"/>
  <c r="S533" i="2"/>
  <c r="T532" i="2"/>
  <c r="S532" i="2"/>
  <c r="T531" i="2"/>
  <c r="S531" i="2"/>
  <c r="T530" i="2"/>
  <c r="S530" i="2"/>
  <c r="T529" i="2"/>
  <c r="S529" i="2"/>
  <c r="T528" i="2"/>
  <c r="S528" i="2"/>
  <c r="T527" i="2"/>
  <c r="S527" i="2"/>
  <c r="T526" i="2"/>
  <c r="S526" i="2"/>
  <c r="T525" i="2"/>
  <c r="S525" i="2"/>
  <c r="T524" i="2"/>
  <c r="S524" i="2"/>
  <c r="T523" i="2"/>
  <c r="S523" i="2"/>
  <c r="T522" i="2"/>
  <c r="S522" i="2"/>
  <c r="T521" i="2"/>
  <c r="S521" i="2"/>
  <c r="T520" i="2"/>
  <c r="S520" i="2"/>
  <c r="T519" i="2"/>
  <c r="S519" i="2"/>
  <c r="T518" i="2"/>
  <c r="S518" i="2"/>
  <c r="T517" i="2"/>
  <c r="S517" i="2"/>
  <c r="T516" i="2"/>
  <c r="S516" i="2"/>
  <c r="T515" i="2"/>
  <c r="S515" i="2"/>
  <c r="T514" i="2"/>
  <c r="S514" i="2"/>
  <c r="T513" i="2"/>
  <c r="S513" i="2"/>
  <c r="T512" i="2"/>
  <c r="S512" i="2"/>
  <c r="T511" i="2"/>
  <c r="S511" i="2"/>
  <c r="T510" i="2"/>
  <c r="S510" i="2"/>
  <c r="T509" i="2"/>
  <c r="S509" i="2"/>
  <c r="T508" i="2"/>
  <c r="S508" i="2"/>
  <c r="T507" i="2"/>
  <c r="S507" i="2"/>
  <c r="T506" i="2"/>
  <c r="S506" i="2"/>
  <c r="T505" i="2"/>
  <c r="S505" i="2"/>
  <c r="T504" i="2"/>
  <c r="S504" i="2"/>
  <c r="T503" i="2"/>
  <c r="S503" i="2"/>
  <c r="T502" i="2"/>
  <c r="S502" i="2"/>
  <c r="T501" i="2"/>
  <c r="S501" i="2"/>
  <c r="T500" i="2"/>
  <c r="S500" i="2"/>
  <c r="T499" i="2"/>
  <c r="S499" i="2"/>
  <c r="T498" i="2"/>
  <c r="S498" i="2"/>
  <c r="T497" i="2"/>
  <c r="S497" i="2"/>
  <c r="T496" i="2"/>
  <c r="S496" i="2"/>
  <c r="T495" i="2"/>
  <c r="S495" i="2"/>
  <c r="T494" i="2"/>
  <c r="S494" i="2"/>
  <c r="T493" i="2"/>
  <c r="S493" i="2"/>
  <c r="T492" i="2"/>
  <c r="S492" i="2"/>
  <c r="T491" i="2"/>
  <c r="S491" i="2"/>
  <c r="T490" i="2"/>
  <c r="S490" i="2"/>
  <c r="T489" i="2"/>
  <c r="S489" i="2"/>
  <c r="T488" i="2"/>
  <c r="S488" i="2"/>
  <c r="T487" i="2"/>
  <c r="S487" i="2"/>
  <c r="T486" i="2"/>
  <c r="S486" i="2"/>
  <c r="T485" i="2"/>
  <c r="S485" i="2"/>
  <c r="T484" i="2"/>
  <c r="S484" i="2"/>
  <c r="T483" i="2"/>
  <c r="S483" i="2"/>
  <c r="T482" i="2"/>
  <c r="S482" i="2"/>
  <c r="T481" i="2"/>
  <c r="S481" i="2"/>
  <c r="T480" i="2"/>
  <c r="S480" i="2"/>
  <c r="T479" i="2"/>
  <c r="S479" i="2"/>
  <c r="T478" i="2"/>
  <c r="S478" i="2"/>
  <c r="T477" i="2"/>
  <c r="S477" i="2"/>
  <c r="T476" i="2"/>
  <c r="S476" i="2"/>
  <c r="T475" i="2"/>
  <c r="S475" i="2"/>
  <c r="T474" i="2"/>
  <c r="S474" i="2"/>
  <c r="T473" i="2"/>
  <c r="S473" i="2"/>
  <c r="T472" i="2"/>
  <c r="S472" i="2"/>
  <c r="T471" i="2"/>
  <c r="S471" i="2"/>
  <c r="T470" i="2"/>
  <c r="S470" i="2"/>
  <c r="T469" i="2"/>
  <c r="S469" i="2"/>
  <c r="T468" i="2"/>
  <c r="S468" i="2"/>
  <c r="T467" i="2"/>
  <c r="S467" i="2"/>
  <c r="T466" i="2"/>
  <c r="S466" i="2"/>
  <c r="T465" i="2"/>
  <c r="S465" i="2"/>
  <c r="T464" i="2"/>
  <c r="S464" i="2"/>
  <c r="T463" i="2"/>
  <c r="S463" i="2"/>
  <c r="T462" i="2"/>
  <c r="S462" i="2"/>
  <c r="T461" i="2"/>
  <c r="S461" i="2"/>
  <c r="T460" i="2"/>
  <c r="S460" i="2"/>
  <c r="T459" i="2"/>
  <c r="S459" i="2"/>
  <c r="T458" i="2"/>
  <c r="S458" i="2"/>
  <c r="T457" i="2"/>
  <c r="S457" i="2"/>
  <c r="T456" i="2"/>
  <c r="S456" i="2"/>
  <c r="T455" i="2"/>
  <c r="S455" i="2"/>
  <c r="T454" i="2"/>
  <c r="S454" i="2"/>
  <c r="T453" i="2"/>
  <c r="S453" i="2"/>
  <c r="T452" i="2"/>
  <c r="S452" i="2"/>
  <c r="T451" i="2"/>
  <c r="S451" i="2"/>
  <c r="T450" i="2"/>
  <c r="S450" i="2"/>
  <c r="T449" i="2"/>
  <c r="S449" i="2"/>
  <c r="T448" i="2"/>
  <c r="S448" i="2"/>
  <c r="T447" i="2"/>
  <c r="S447" i="2"/>
  <c r="T446" i="2"/>
  <c r="S446" i="2"/>
  <c r="T445" i="2"/>
  <c r="S445" i="2"/>
  <c r="T444" i="2"/>
  <c r="S444" i="2"/>
  <c r="T443" i="2"/>
  <c r="S443" i="2"/>
  <c r="T442" i="2"/>
  <c r="S442" i="2"/>
  <c r="T441" i="2"/>
  <c r="S441" i="2"/>
  <c r="T440" i="2"/>
  <c r="S440" i="2"/>
  <c r="T439" i="2"/>
  <c r="S439" i="2"/>
  <c r="T438" i="2"/>
  <c r="S438" i="2"/>
  <c r="T437" i="2"/>
  <c r="S437" i="2"/>
  <c r="T436" i="2"/>
  <c r="S436" i="2"/>
  <c r="T435" i="2"/>
  <c r="S435" i="2"/>
  <c r="T434" i="2"/>
  <c r="S434" i="2"/>
  <c r="T433" i="2"/>
  <c r="S433" i="2"/>
  <c r="T432" i="2"/>
  <c r="S432" i="2"/>
  <c r="T431" i="2"/>
  <c r="S431" i="2"/>
  <c r="T430" i="2"/>
  <c r="S430" i="2"/>
  <c r="T429" i="2"/>
  <c r="S429" i="2"/>
  <c r="T428" i="2"/>
  <c r="S428" i="2"/>
  <c r="T427" i="2"/>
  <c r="S427" i="2"/>
  <c r="T426" i="2"/>
  <c r="S426" i="2"/>
  <c r="T425" i="2"/>
  <c r="S425" i="2"/>
  <c r="T424" i="2"/>
  <c r="S424" i="2"/>
  <c r="T423" i="2"/>
  <c r="S423" i="2"/>
  <c r="T422" i="2"/>
  <c r="S422" i="2"/>
  <c r="T421" i="2"/>
  <c r="S421" i="2"/>
  <c r="T420" i="2"/>
  <c r="S420" i="2"/>
  <c r="T419" i="2"/>
  <c r="S419" i="2"/>
  <c r="T418" i="2"/>
  <c r="S418" i="2"/>
  <c r="T417" i="2"/>
  <c r="S417" i="2"/>
  <c r="T416" i="2"/>
  <c r="S416" i="2"/>
  <c r="T415" i="2"/>
  <c r="S415" i="2"/>
  <c r="T414" i="2"/>
  <c r="S414" i="2"/>
  <c r="T413" i="2"/>
  <c r="S413" i="2"/>
  <c r="T412" i="2"/>
  <c r="S412" i="2"/>
  <c r="T411" i="2"/>
  <c r="S411" i="2"/>
  <c r="T410" i="2"/>
  <c r="S410" i="2"/>
  <c r="T409" i="2"/>
  <c r="S409" i="2"/>
  <c r="T408" i="2"/>
  <c r="S408" i="2"/>
  <c r="T407" i="2"/>
  <c r="S407" i="2"/>
  <c r="T406" i="2"/>
  <c r="S406" i="2"/>
  <c r="T405" i="2"/>
  <c r="S405" i="2"/>
  <c r="T404" i="2"/>
  <c r="S404" i="2"/>
  <c r="T403" i="2"/>
  <c r="S403" i="2"/>
  <c r="T402" i="2"/>
  <c r="S402" i="2"/>
  <c r="T401" i="2"/>
  <c r="S401" i="2"/>
  <c r="T400" i="2"/>
  <c r="S400" i="2"/>
  <c r="T399" i="2"/>
  <c r="S399" i="2"/>
  <c r="T398" i="2"/>
  <c r="S398" i="2"/>
  <c r="T397" i="2"/>
  <c r="S397" i="2"/>
  <c r="T396" i="2"/>
  <c r="S396" i="2"/>
  <c r="T395" i="2"/>
  <c r="S395" i="2"/>
  <c r="T394" i="2"/>
  <c r="S394" i="2"/>
  <c r="T393" i="2"/>
  <c r="S393" i="2"/>
  <c r="T392" i="2"/>
  <c r="S392" i="2"/>
  <c r="T391" i="2"/>
  <c r="S391" i="2"/>
  <c r="T390" i="2"/>
  <c r="S390" i="2"/>
  <c r="T389" i="2"/>
  <c r="S389" i="2"/>
  <c r="T388" i="2"/>
  <c r="S388" i="2"/>
  <c r="T387" i="2"/>
  <c r="S387" i="2"/>
  <c r="T386" i="2"/>
  <c r="S386" i="2"/>
  <c r="T385" i="2"/>
  <c r="S385" i="2"/>
  <c r="T384" i="2"/>
  <c r="S384" i="2"/>
  <c r="T383" i="2"/>
  <c r="S383" i="2"/>
  <c r="T382" i="2"/>
  <c r="S382" i="2"/>
  <c r="T381" i="2"/>
  <c r="S381" i="2"/>
  <c r="T380" i="2"/>
  <c r="S380" i="2"/>
  <c r="T379" i="2"/>
  <c r="S379" i="2"/>
  <c r="T378" i="2"/>
  <c r="S378" i="2"/>
  <c r="T377" i="2"/>
  <c r="S377" i="2"/>
  <c r="T376" i="2"/>
  <c r="S376" i="2"/>
  <c r="T375" i="2"/>
  <c r="S375" i="2"/>
  <c r="T374" i="2"/>
  <c r="S374" i="2"/>
  <c r="T373" i="2"/>
  <c r="S373" i="2"/>
  <c r="T372" i="2"/>
  <c r="S372" i="2"/>
  <c r="T371" i="2"/>
  <c r="S371" i="2"/>
  <c r="T370" i="2"/>
  <c r="S370" i="2"/>
  <c r="T369" i="2"/>
  <c r="S369" i="2"/>
  <c r="T368" i="2"/>
  <c r="S368" i="2"/>
  <c r="T367" i="2"/>
  <c r="S367" i="2"/>
  <c r="T366" i="2"/>
  <c r="S366" i="2"/>
  <c r="T365" i="2"/>
  <c r="S365" i="2"/>
  <c r="T364" i="2"/>
  <c r="S364" i="2"/>
  <c r="T363" i="2"/>
  <c r="S363" i="2"/>
  <c r="T362" i="2"/>
  <c r="S362" i="2"/>
  <c r="T361" i="2"/>
  <c r="S361" i="2"/>
  <c r="T360" i="2"/>
  <c r="S360" i="2"/>
  <c r="T359" i="2"/>
  <c r="S359" i="2"/>
  <c r="T358" i="2"/>
  <c r="S358" i="2"/>
  <c r="T357" i="2"/>
  <c r="S357" i="2"/>
  <c r="T356" i="2"/>
  <c r="S356" i="2"/>
  <c r="T355" i="2"/>
  <c r="S355" i="2"/>
  <c r="T354" i="2"/>
  <c r="S354" i="2"/>
  <c r="T353" i="2"/>
  <c r="S353" i="2"/>
  <c r="T352" i="2"/>
  <c r="S352" i="2"/>
  <c r="T351" i="2"/>
  <c r="S351" i="2"/>
  <c r="T350" i="2"/>
  <c r="S350" i="2"/>
  <c r="T349" i="2"/>
  <c r="S349" i="2"/>
  <c r="T348" i="2"/>
  <c r="S348" i="2"/>
  <c r="T347" i="2"/>
  <c r="S347" i="2"/>
  <c r="T346" i="2"/>
  <c r="S346" i="2"/>
  <c r="T345" i="2"/>
  <c r="S345" i="2"/>
  <c r="T344" i="2"/>
  <c r="S344" i="2"/>
  <c r="T343" i="2"/>
  <c r="S343" i="2"/>
  <c r="T342" i="2"/>
  <c r="S342" i="2"/>
  <c r="T341" i="2"/>
  <c r="S341" i="2"/>
  <c r="T340" i="2"/>
  <c r="S340" i="2"/>
  <c r="T339" i="2"/>
  <c r="S339" i="2"/>
  <c r="T338" i="2"/>
  <c r="S338" i="2"/>
  <c r="T337" i="2"/>
  <c r="S337" i="2"/>
  <c r="T336" i="2"/>
  <c r="S336" i="2"/>
  <c r="T335" i="2"/>
  <c r="S335" i="2"/>
  <c r="T334" i="2"/>
  <c r="S334" i="2"/>
  <c r="T333" i="2"/>
  <c r="S333" i="2"/>
  <c r="T332" i="2"/>
  <c r="S332" i="2"/>
  <c r="T331" i="2"/>
  <c r="S331" i="2"/>
  <c r="T330" i="2"/>
  <c r="S330" i="2"/>
  <c r="T329" i="2"/>
  <c r="S329" i="2"/>
  <c r="T328" i="2"/>
  <c r="S328" i="2"/>
  <c r="T327" i="2"/>
  <c r="S327" i="2"/>
  <c r="T326" i="2"/>
  <c r="S326" i="2"/>
  <c r="T325" i="2"/>
  <c r="S325" i="2"/>
  <c r="T324" i="2"/>
  <c r="S324" i="2"/>
  <c r="T323" i="2"/>
  <c r="S323" i="2"/>
  <c r="T322" i="2"/>
  <c r="S322" i="2"/>
  <c r="T321" i="2"/>
  <c r="S321" i="2"/>
  <c r="T320" i="2"/>
  <c r="S320" i="2"/>
  <c r="T319" i="2"/>
  <c r="S319" i="2"/>
  <c r="T318" i="2"/>
  <c r="S318" i="2"/>
  <c r="T317" i="2"/>
  <c r="S317" i="2"/>
  <c r="T316" i="2"/>
  <c r="S316" i="2"/>
  <c r="T315" i="2"/>
  <c r="S315" i="2"/>
  <c r="T314" i="2"/>
  <c r="S314" i="2"/>
  <c r="T313" i="2"/>
  <c r="S313" i="2"/>
  <c r="T312" i="2"/>
  <c r="S312" i="2"/>
  <c r="T311" i="2"/>
  <c r="S311" i="2"/>
  <c r="T310" i="2"/>
  <c r="S310" i="2"/>
  <c r="T309" i="2"/>
  <c r="S309" i="2"/>
  <c r="T308" i="2"/>
  <c r="S308" i="2"/>
  <c r="T307" i="2"/>
  <c r="S307" i="2"/>
  <c r="T306" i="2"/>
  <c r="S306" i="2"/>
  <c r="T305" i="2"/>
  <c r="S305" i="2"/>
  <c r="T304" i="2"/>
  <c r="S304" i="2"/>
  <c r="T303" i="2"/>
  <c r="S303" i="2"/>
  <c r="T302" i="2"/>
  <c r="S302" i="2"/>
  <c r="T301" i="2"/>
  <c r="S301" i="2"/>
  <c r="T300" i="2"/>
  <c r="S300" i="2"/>
  <c r="T299" i="2"/>
  <c r="S299" i="2"/>
  <c r="T298" i="2"/>
  <c r="S298" i="2"/>
  <c r="T297" i="2"/>
  <c r="S297" i="2"/>
  <c r="T296" i="2"/>
  <c r="S296" i="2"/>
  <c r="T295" i="2"/>
  <c r="S295" i="2"/>
  <c r="T294" i="2"/>
  <c r="S294" i="2"/>
  <c r="T293" i="2"/>
  <c r="S293" i="2"/>
  <c r="T292" i="2"/>
  <c r="S292" i="2"/>
  <c r="T291" i="2"/>
  <c r="S291" i="2"/>
  <c r="T290" i="2"/>
  <c r="S290" i="2"/>
  <c r="T289" i="2"/>
  <c r="S289" i="2"/>
  <c r="T288" i="2"/>
  <c r="S288" i="2"/>
  <c r="T287" i="2"/>
  <c r="S287" i="2"/>
  <c r="T286" i="2"/>
  <c r="S286" i="2"/>
  <c r="T285" i="2"/>
  <c r="S285" i="2"/>
  <c r="T284" i="2"/>
  <c r="S284" i="2"/>
  <c r="T283" i="2"/>
  <c r="S283" i="2"/>
  <c r="T282" i="2"/>
  <c r="S282" i="2"/>
  <c r="T281" i="2"/>
  <c r="S281" i="2"/>
  <c r="T280" i="2"/>
  <c r="S280" i="2"/>
  <c r="T279" i="2"/>
  <c r="S279" i="2"/>
  <c r="T278" i="2"/>
  <c r="S278" i="2"/>
  <c r="T277" i="2"/>
  <c r="S277" i="2"/>
  <c r="T276" i="2"/>
  <c r="S276" i="2"/>
  <c r="T275" i="2"/>
  <c r="S275" i="2"/>
  <c r="T274" i="2"/>
  <c r="S274" i="2"/>
  <c r="T273" i="2"/>
  <c r="S273" i="2"/>
  <c r="T272" i="2"/>
  <c r="S272" i="2"/>
  <c r="T271" i="2"/>
  <c r="S271" i="2"/>
  <c r="T270" i="2"/>
  <c r="S270" i="2"/>
  <c r="T269" i="2"/>
  <c r="S269" i="2"/>
  <c r="T268" i="2"/>
  <c r="S268" i="2"/>
  <c r="T267" i="2"/>
  <c r="S267" i="2"/>
  <c r="T266" i="2"/>
  <c r="S266" i="2"/>
  <c r="T265" i="2"/>
  <c r="S265" i="2"/>
  <c r="T264" i="2"/>
  <c r="S264" i="2"/>
  <c r="T263" i="2"/>
  <c r="S263" i="2"/>
  <c r="T262" i="2"/>
  <c r="S262" i="2"/>
  <c r="T261" i="2"/>
  <c r="S261" i="2"/>
  <c r="T260" i="2"/>
  <c r="S260" i="2"/>
  <c r="T259" i="2"/>
  <c r="S259" i="2"/>
  <c r="T258" i="2"/>
  <c r="S258" i="2"/>
  <c r="T257" i="2"/>
  <c r="S257" i="2"/>
  <c r="T256" i="2"/>
  <c r="S256" i="2"/>
  <c r="T255" i="2"/>
  <c r="S255" i="2"/>
  <c r="T254" i="2"/>
  <c r="S254" i="2"/>
  <c r="T253" i="2"/>
  <c r="S253" i="2"/>
  <c r="T252" i="2"/>
  <c r="S252" i="2"/>
  <c r="T251" i="2"/>
  <c r="S251" i="2"/>
  <c r="T250" i="2"/>
  <c r="S250" i="2"/>
  <c r="T249" i="2"/>
  <c r="S249" i="2"/>
  <c r="T248" i="2"/>
  <c r="S248" i="2"/>
  <c r="T247" i="2"/>
  <c r="S247" i="2"/>
  <c r="T246" i="2"/>
  <c r="S246" i="2"/>
  <c r="T245" i="2"/>
  <c r="S245" i="2"/>
  <c r="T244" i="2"/>
  <c r="S244" i="2"/>
  <c r="T243" i="2"/>
  <c r="S243" i="2"/>
  <c r="T242" i="2"/>
  <c r="S242" i="2"/>
  <c r="T241" i="2"/>
  <c r="S241" i="2"/>
  <c r="T240" i="2"/>
  <c r="S240" i="2"/>
  <c r="T239" i="2"/>
  <c r="S239" i="2"/>
  <c r="T238" i="2"/>
  <c r="S238" i="2"/>
  <c r="T237" i="2"/>
  <c r="S237" i="2"/>
  <c r="T236" i="2"/>
  <c r="S236" i="2"/>
  <c r="T235" i="2"/>
  <c r="S235" i="2"/>
  <c r="T234" i="2"/>
  <c r="S234" i="2"/>
  <c r="T233" i="2"/>
  <c r="S233" i="2"/>
  <c r="T232" i="2"/>
  <c r="S232" i="2"/>
  <c r="T231" i="2"/>
  <c r="S231" i="2"/>
  <c r="T230" i="2"/>
  <c r="S230" i="2"/>
  <c r="T229" i="2"/>
  <c r="S229" i="2"/>
  <c r="T228" i="2"/>
  <c r="S228" i="2"/>
  <c r="T227" i="2"/>
  <c r="S227" i="2"/>
  <c r="T226" i="2"/>
  <c r="S226" i="2"/>
  <c r="T225" i="2"/>
  <c r="S225" i="2"/>
  <c r="T224" i="2"/>
  <c r="S224" i="2"/>
  <c r="T223" i="2"/>
  <c r="S223" i="2"/>
  <c r="T222" i="2"/>
  <c r="S222" i="2"/>
  <c r="T221" i="2"/>
  <c r="S221" i="2"/>
  <c r="T220" i="2"/>
  <c r="S220" i="2"/>
  <c r="T219" i="2"/>
  <c r="S219" i="2"/>
  <c r="T218" i="2"/>
  <c r="S218" i="2"/>
  <c r="T217" i="2"/>
  <c r="S217" i="2"/>
  <c r="T216" i="2"/>
  <c r="S216" i="2"/>
  <c r="T215" i="2"/>
  <c r="S215" i="2"/>
  <c r="T214" i="2"/>
  <c r="S214" i="2"/>
  <c r="T213" i="2"/>
  <c r="S213" i="2"/>
  <c r="T212" i="2"/>
  <c r="S212" i="2"/>
  <c r="T211" i="2"/>
  <c r="S211" i="2"/>
  <c r="T210" i="2"/>
  <c r="S210" i="2"/>
  <c r="T209" i="2"/>
  <c r="S209" i="2"/>
  <c r="T208" i="2"/>
  <c r="S208" i="2"/>
  <c r="T207" i="2"/>
  <c r="S207" i="2"/>
  <c r="T206" i="2"/>
  <c r="S206" i="2"/>
  <c r="T205" i="2"/>
  <c r="S205" i="2"/>
  <c r="T204" i="2"/>
  <c r="S204" i="2"/>
  <c r="T203" i="2"/>
  <c r="S203" i="2"/>
  <c r="T202" i="2"/>
  <c r="S202" i="2"/>
  <c r="T201" i="2"/>
  <c r="S201" i="2"/>
  <c r="T200" i="2"/>
  <c r="S200" i="2"/>
  <c r="T199" i="2"/>
  <c r="S199" i="2"/>
  <c r="T198" i="2"/>
  <c r="S198" i="2"/>
  <c r="T197" i="2"/>
  <c r="S197" i="2"/>
  <c r="T196" i="2"/>
  <c r="S196" i="2"/>
  <c r="T195" i="2"/>
  <c r="S195" i="2"/>
  <c r="T194" i="2"/>
  <c r="S194" i="2"/>
  <c r="T193" i="2"/>
  <c r="S193" i="2"/>
  <c r="T192" i="2"/>
  <c r="S192" i="2"/>
  <c r="T191" i="2"/>
  <c r="S191" i="2"/>
  <c r="T190" i="2"/>
  <c r="S190" i="2"/>
  <c r="T189" i="2"/>
  <c r="S189" i="2"/>
  <c r="T188" i="2"/>
  <c r="S188" i="2"/>
  <c r="T187" i="2"/>
  <c r="S187" i="2"/>
  <c r="T186" i="2"/>
  <c r="S186" i="2"/>
  <c r="T185" i="2"/>
  <c r="S185" i="2"/>
  <c r="T184" i="2"/>
  <c r="S184" i="2"/>
  <c r="T183" i="2"/>
  <c r="S183" i="2"/>
  <c r="T182" i="2"/>
  <c r="S182" i="2"/>
  <c r="T181" i="2"/>
  <c r="S181" i="2"/>
  <c r="T180" i="2"/>
  <c r="S180" i="2"/>
  <c r="T179" i="2"/>
  <c r="S179" i="2"/>
  <c r="T178" i="2"/>
  <c r="S178" i="2"/>
  <c r="T177" i="2"/>
  <c r="S177" i="2"/>
  <c r="T176" i="2"/>
  <c r="S176" i="2"/>
  <c r="T175" i="2"/>
  <c r="S175" i="2"/>
  <c r="T174" i="2"/>
  <c r="S174" i="2"/>
  <c r="T173" i="2"/>
  <c r="S173" i="2"/>
  <c r="T172" i="2"/>
  <c r="S172" i="2"/>
  <c r="T171" i="2"/>
  <c r="S171" i="2"/>
  <c r="T170" i="2"/>
  <c r="S170" i="2"/>
  <c r="T169" i="2"/>
  <c r="S169" i="2"/>
  <c r="T168" i="2"/>
  <c r="S168" i="2"/>
  <c r="T167" i="2"/>
  <c r="S167" i="2"/>
  <c r="T166" i="2"/>
  <c r="S166" i="2"/>
  <c r="T165" i="2"/>
  <c r="S165" i="2"/>
  <c r="T164" i="2"/>
  <c r="S164" i="2"/>
  <c r="T163" i="2"/>
  <c r="S163" i="2"/>
  <c r="T162" i="2"/>
  <c r="S162" i="2"/>
  <c r="T161" i="2"/>
  <c r="S161" i="2"/>
  <c r="T160" i="2"/>
  <c r="S160" i="2"/>
  <c r="T159" i="2"/>
  <c r="S159" i="2"/>
  <c r="T158" i="2"/>
  <c r="S158" i="2"/>
  <c r="T157" i="2"/>
  <c r="S157" i="2"/>
  <c r="T156" i="2"/>
  <c r="S156" i="2"/>
  <c r="T155" i="2"/>
  <c r="S155" i="2"/>
  <c r="T154" i="2"/>
  <c r="S154" i="2"/>
  <c r="T153" i="2"/>
  <c r="S153" i="2"/>
  <c r="T152" i="2"/>
  <c r="S152" i="2"/>
  <c r="T151" i="2"/>
  <c r="S151" i="2"/>
  <c r="T150" i="2"/>
  <c r="S150" i="2"/>
  <c r="T149" i="2"/>
  <c r="S149" i="2"/>
  <c r="T148" i="2"/>
  <c r="S148" i="2"/>
  <c r="T147" i="2"/>
  <c r="S147" i="2"/>
  <c r="T146" i="2"/>
  <c r="S146" i="2"/>
  <c r="T145" i="2"/>
  <c r="S145" i="2"/>
  <c r="T144" i="2"/>
  <c r="S144" i="2"/>
  <c r="T143" i="2"/>
  <c r="S143" i="2"/>
  <c r="T142" i="2"/>
  <c r="S142" i="2"/>
  <c r="T141" i="2"/>
  <c r="S141" i="2"/>
  <c r="T140" i="2"/>
  <c r="S140" i="2"/>
  <c r="T139" i="2"/>
  <c r="S139" i="2"/>
  <c r="T138" i="2"/>
  <c r="S138" i="2"/>
  <c r="T137" i="2"/>
  <c r="S137" i="2"/>
  <c r="T136" i="2"/>
  <c r="S136" i="2"/>
  <c r="T135" i="2"/>
  <c r="S135" i="2"/>
  <c r="T134" i="2"/>
  <c r="S134" i="2"/>
  <c r="T133" i="2"/>
  <c r="S133" i="2"/>
  <c r="T132" i="2"/>
  <c r="S132" i="2"/>
  <c r="T131" i="2"/>
  <c r="S131" i="2"/>
  <c r="T130" i="2"/>
  <c r="S130" i="2"/>
  <c r="T129" i="2"/>
  <c r="S129" i="2"/>
  <c r="T128" i="2"/>
  <c r="S128" i="2"/>
  <c r="T127" i="2"/>
  <c r="S127" i="2"/>
  <c r="T126" i="2"/>
  <c r="S126" i="2"/>
  <c r="T125" i="2"/>
  <c r="S125" i="2"/>
  <c r="T124" i="2"/>
  <c r="S124" i="2"/>
  <c r="T123" i="2"/>
  <c r="S123" i="2"/>
  <c r="T122" i="2"/>
  <c r="S122" i="2"/>
  <c r="T121" i="2"/>
  <c r="S121" i="2"/>
  <c r="T120" i="2"/>
  <c r="S120" i="2"/>
  <c r="T119" i="2"/>
  <c r="S119" i="2"/>
  <c r="T118" i="2"/>
  <c r="S118" i="2"/>
  <c r="T117" i="2"/>
  <c r="S117" i="2"/>
  <c r="T116" i="2"/>
  <c r="S116" i="2"/>
  <c r="T115" i="2"/>
  <c r="S115" i="2"/>
  <c r="T114" i="2"/>
  <c r="S114" i="2"/>
  <c r="T113" i="2"/>
  <c r="S113" i="2"/>
  <c r="T112" i="2"/>
  <c r="S112" i="2"/>
  <c r="T111" i="2"/>
  <c r="S111" i="2"/>
  <c r="T110" i="2"/>
  <c r="S110" i="2"/>
  <c r="T109" i="2"/>
  <c r="S109" i="2"/>
  <c r="T108" i="2"/>
  <c r="S108" i="2"/>
  <c r="T107" i="2"/>
  <c r="S107" i="2"/>
  <c r="T106" i="2"/>
  <c r="S106" i="2"/>
  <c r="T105" i="2"/>
  <c r="S105" i="2"/>
  <c r="T104" i="2"/>
  <c r="S104" i="2"/>
  <c r="T103" i="2"/>
  <c r="S103" i="2"/>
  <c r="T102" i="2"/>
  <c r="S102" i="2"/>
  <c r="T101" i="2"/>
  <c r="S101" i="2"/>
  <c r="T100" i="2"/>
  <c r="S100" i="2"/>
  <c r="T99" i="2"/>
  <c r="S99" i="2"/>
  <c r="T98" i="2"/>
  <c r="S98" i="2"/>
  <c r="T97" i="2"/>
  <c r="S97" i="2"/>
  <c r="T96" i="2"/>
  <c r="S96" i="2"/>
  <c r="T95" i="2"/>
  <c r="S95" i="2"/>
  <c r="T94" i="2"/>
  <c r="S94" i="2"/>
  <c r="T93" i="2"/>
  <c r="S93" i="2"/>
  <c r="T92" i="2"/>
  <c r="S92" i="2"/>
  <c r="T91" i="2"/>
  <c r="S91" i="2"/>
  <c r="T90" i="2"/>
  <c r="S90" i="2"/>
  <c r="T89" i="2"/>
  <c r="S89" i="2"/>
  <c r="T88" i="2"/>
  <c r="S88" i="2"/>
  <c r="T87" i="2"/>
  <c r="S87" i="2"/>
  <c r="T86" i="2"/>
  <c r="S86" i="2"/>
  <c r="T85" i="2"/>
  <c r="S85" i="2"/>
  <c r="T84" i="2"/>
  <c r="S84" i="2"/>
  <c r="T83" i="2"/>
  <c r="S83" i="2"/>
  <c r="T82" i="2"/>
  <c r="S82" i="2"/>
  <c r="T81" i="2"/>
  <c r="S81" i="2"/>
  <c r="T80" i="2"/>
  <c r="S80" i="2"/>
  <c r="T79" i="2"/>
  <c r="S79" i="2"/>
  <c r="T78" i="2"/>
  <c r="S78" i="2"/>
  <c r="T77" i="2"/>
  <c r="S77" i="2"/>
  <c r="T76" i="2"/>
  <c r="S76" i="2"/>
  <c r="T75" i="2"/>
  <c r="S75" i="2"/>
  <c r="T74" i="2"/>
  <c r="S74" i="2"/>
  <c r="T73" i="2"/>
  <c r="S73" i="2"/>
  <c r="T72" i="2"/>
  <c r="S72" i="2"/>
  <c r="T71" i="2"/>
  <c r="S71" i="2"/>
  <c r="T70" i="2"/>
  <c r="S70" i="2"/>
  <c r="T69" i="2"/>
  <c r="S69" i="2"/>
  <c r="T68" i="2"/>
  <c r="S68" i="2"/>
  <c r="T67" i="2"/>
  <c r="S67" i="2"/>
  <c r="T66" i="2"/>
  <c r="S66" i="2"/>
  <c r="T65" i="2"/>
  <c r="S65" i="2"/>
  <c r="T64" i="2"/>
  <c r="S64" i="2"/>
  <c r="T63" i="2"/>
  <c r="S63" i="2"/>
  <c r="T62" i="2"/>
  <c r="S62" i="2"/>
  <c r="T61" i="2"/>
  <c r="S61" i="2"/>
  <c r="T60" i="2"/>
  <c r="S60" i="2"/>
  <c r="T59" i="2"/>
  <c r="S59" i="2"/>
  <c r="T58" i="2"/>
  <c r="S58" i="2"/>
  <c r="T57" i="2"/>
  <c r="S57" i="2"/>
  <c r="T56" i="2"/>
  <c r="S56" i="2"/>
  <c r="T55" i="2"/>
  <c r="S55" i="2"/>
  <c r="T54" i="2"/>
  <c r="S54" i="2"/>
  <c r="T53" i="2"/>
  <c r="S53" i="2"/>
  <c r="T52" i="2"/>
  <c r="S52" i="2"/>
  <c r="T51" i="2"/>
  <c r="S51" i="2"/>
  <c r="T50" i="2"/>
  <c r="S50" i="2"/>
  <c r="T49" i="2"/>
  <c r="S49" i="2"/>
  <c r="T48" i="2"/>
  <c r="S48" i="2"/>
  <c r="T47" i="2"/>
  <c r="S47" i="2"/>
  <c r="T46" i="2"/>
  <c r="S46" i="2"/>
  <c r="T45" i="2"/>
  <c r="S45" i="2"/>
  <c r="T44" i="2"/>
  <c r="S44" i="2"/>
  <c r="T43" i="2"/>
  <c r="S43" i="2"/>
  <c r="T42" i="2"/>
  <c r="S42" i="2"/>
  <c r="T41" i="2"/>
  <c r="S41" i="2"/>
  <c r="T40" i="2"/>
  <c r="S40" i="2"/>
  <c r="T39" i="2"/>
  <c r="S39" i="2"/>
  <c r="T38" i="2"/>
  <c r="S38" i="2"/>
  <c r="T37" i="2"/>
  <c r="S37" i="2"/>
  <c r="T36" i="2"/>
  <c r="S36" i="2"/>
  <c r="T35" i="2"/>
  <c r="S35" i="2"/>
  <c r="T34" i="2"/>
  <c r="S34" i="2"/>
  <c r="T33" i="2"/>
  <c r="S33" i="2"/>
  <c r="T32" i="2"/>
  <c r="S32" i="2"/>
  <c r="T31" i="2"/>
  <c r="S31" i="2"/>
  <c r="T30" i="2"/>
  <c r="S30" i="2"/>
  <c r="T29" i="2"/>
  <c r="S29" i="2"/>
  <c r="T28" i="2"/>
  <c r="S28" i="2"/>
  <c r="T27" i="2"/>
  <c r="S27" i="2"/>
  <c r="T26" i="2"/>
  <c r="S26" i="2"/>
  <c r="T25" i="2"/>
  <c r="S25" i="2"/>
  <c r="T24" i="2"/>
  <c r="S24" i="2"/>
  <c r="T23" i="2"/>
  <c r="S23" i="2"/>
  <c r="T22" i="2"/>
  <c r="S22" i="2"/>
  <c r="T21" i="2"/>
  <c r="S21" i="2"/>
  <c r="T20" i="2"/>
  <c r="S20" i="2"/>
  <c r="T19" i="2"/>
  <c r="S19" i="2"/>
  <c r="T18" i="2"/>
  <c r="S18" i="2"/>
  <c r="T17" i="2"/>
  <c r="S17" i="2"/>
  <c r="T16" i="2"/>
  <c r="S16" i="2"/>
  <c r="T15" i="2"/>
  <c r="S15" i="2"/>
  <c r="T14" i="2"/>
  <c r="S14" i="2"/>
  <c r="T13" i="2"/>
  <c r="S13" i="2"/>
  <c r="T12" i="2"/>
  <c r="S12" i="2"/>
  <c r="T11" i="2"/>
  <c r="S11" i="2"/>
  <c r="T10" i="2"/>
  <c r="S10" i="2"/>
  <c r="T9" i="2"/>
  <c r="S9" i="2"/>
  <c r="T8" i="2"/>
  <c r="S8" i="2"/>
  <c r="T7" i="2"/>
  <c r="S7" i="2"/>
  <c r="T6" i="2"/>
  <c r="S6" i="2"/>
  <c r="T5" i="2"/>
  <c r="S5" i="2"/>
  <c r="T4" i="2"/>
  <c r="S4" i="2"/>
  <c r="T3" i="2"/>
  <c r="S3" i="2"/>
  <c r="T2" i="2"/>
  <c r="S2" i="2"/>
  <c r="Q3" i="2"/>
  <c r="R3" i="2"/>
  <c r="Q4" i="2"/>
  <c r="R4" i="2"/>
  <c r="Q5" i="2"/>
  <c r="R5" i="2"/>
  <c r="Q6" i="2"/>
  <c r="R6" i="2"/>
  <c r="Q7" i="2"/>
  <c r="R7" i="2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R47" i="2"/>
  <c r="Q48" i="2"/>
  <c r="R48" i="2"/>
  <c r="Q49" i="2"/>
  <c r="R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Q81" i="2"/>
  <c r="R81" i="2"/>
  <c r="Q82" i="2"/>
  <c r="R82" i="2"/>
  <c r="Q83" i="2"/>
  <c r="R83" i="2"/>
  <c r="Q84" i="2"/>
  <c r="R84" i="2"/>
  <c r="Q85" i="2"/>
  <c r="R85" i="2"/>
  <c r="Q86" i="2"/>
  <c r="R86" i="2"/>
  <c r="Q87" i="2"/>
  <c r="R87" i="2"/>
  <c r="Q88" i="2"/>
  <c r="R88" i="2"/>
  <c r="Q89" i="2"/>
  <c r="R89" i="2"/>
  <c r="Q90" i="2"/>
  <c r="R90" i="2"/>
  <c r="Q91" i="2"/>
  <c r="R91" i="2"/>
  <c r="Q92" i="2"/>
  <c r="R92" i="2"/>
  <c r="Q93" i="2"/>
  <c r="R93" i="2"/>
  <c r="Q94" i="2"/>
  <c r="R94" i="2"/>
  <c r="Q95" i="2"/>
  <c r="R95" i="2"/>
  <c r="Q96" i="2"/>
  <c r="R96" i="2"/>
  <c r="Q97" i="2"/>
  <c r="R97" i="2"/>
  <c r="Q98" i="2"/>
  <c r="R98" i="2"/>
  <c r="Q99" i="2"/>
  <c r="R99" i="2"/>
  <c r="Q100" i="2"/>
  <c r="R100" i="2"/>
  <c r="Q101" i="2"/>
  <c r="R101" i="2"/>
  <c r="Q102" i="2"/>
  <c r="R102" i="2"/>
  <c r="Q103" i="2"/>
  <c r="R103" i="2"/>
  <c r="Q104" i="2"/>
  <c r="R104" i="2"/>
  <c r="Q105" i="2"/>
  <c r="R105" i="2"/>
  <c r="Q106" i="2"/>
  <c r="R106" i="2"/>
  <c r="Q107" i="2"/>
  <c r="R107" i="2"/>
  <c r="Q108" i="2"/>
  <c r="R108" i="2"/>
  <c r="Q109" i="2"/>
  <c r="R109" i="2"/>
  <c r="Q110" i="2"/>
  <c r="R110" i="2"/>
  <c r="Q111" i="2"/>
  <c r="R111" i="2"/>
  <c r="Q112" i="2"/>
  <c r="R112" i="2"/>
  <c r="Q113" i="2"/>
  <c r="R113" i="2"/>
  <c r="Q114" i="2"/>
  <c r="R114" i="2"/>
  <c r="Q115" i="2"/>
  <c r="R115" i="2"/>
  <c r="Q116" i="2"/>
  <c r="R116" i="2"/>
  <c r="Q117" i="2"/>
  <c r="R117" i="2"/>
  <c r="Q118" i="2"/>
  <c r="R118" i="2"/>
  <c r="Q119" i="2"/>
  <c r="R119" i="2"/>
  <c r="Q120" i="2"/>
  <c r="R120" i="2"/>
  <c r="Q121" i="2"/>
  <c r="R121" i="2"/>
  <c r="Q122" i="2"/>
  <c r="R122" i="2"/>
  <c r="Q123" i="2"/>
  <c r="R123" i="2"/>
  <c r="Q124" i="2"/>
  <c r="R124" i="2"/>
  <c r="Q125" i="2"/>
  <c r="R125" i="2"/>
  <c r="Q126" i="2"/>
  <c r="R126" i="2"/>
  <c r="Q127" i="2"/>
  <c r="R127" i="2"/>
  <c r="Q128" i="2"/>
  <c r="R128" i="2"/>
  <c r="Q129" i="2"/>
  <c r="R129" i="2"/>
  <c r="Q130" i="2"/>
  <c r="R130" i="2"/>
  <c r="Q131" i="2"/>
  <c r="R131" i="2"/>
  <c r="Q132" i="2"/>
  <c r="R132" i="2"/>
  <c r="Q133" i="2"/>
  <c r="R133" i="2"/>
  <c r="Q134" i="2"/>
  <c r="R134" i="2"/>
  <c r="Q135" i="2"/>
  <c r="R135" i="2"/>
  <c r="Q136" i="2"/>
  <c r="R136" i="2"/>
  <c r="Q137" i="2"/>
  <c r="R137" i="2"/>
  <c r="Q138" i="2"/>
  <c r="R138" i="2"/>
  <c r="Q139" i="2"/>
  <c r="R139" i="2"/>
  <c r="Q140" i="2"/>
  <c r="R140" i="2"/>
  <c r="Q141" i="2"/>
  <c r="R141" i="2"/>
  <c r="Q142" i="2"/>
  <c r="R142" i="2"/>
  <c r="Q143" i="2"/>
  <c r="R143" i="2"/>
  <c r="Q144" i="2"/>
  <c r="R144" i="2"/>
  <c r="Q145" i="2"/>
  <c r="R145" i="2"/>
  <c r="Q146" i="2"/>
  <c r="R146" i="2"/>
  <c r="Q147" i="2"/>
  <c r="R147" i="2"/>
  <c r="Q148" i="2"/>
  <c r="R148" i="2"/>
  <c r="Q149" i="2"/>
  <c r="R149" i="2"/>
  <c r="Q150" i="2"/>
  <c r="R150" i="2"/>
  <c r="Q151" i="2"/>
  <c r="R151" i="2"/>
  <c r="Q152" i="2"/>
  <c r="R152" i="2"/>
  <c r="Q153" i="2"/>
  <c r="R153" i="2"/>
  <c r="Q154" i="2"/>
  <c r="R154" i="2"/>
  <c r="Q155" i="2"/>
  <c r="R155" i="2"/>
  <c r="Q156" i="2"/>
  <c r="R156" i="2"/>
  <c r="Q157" i="2"/>
  <c r="R157" i="2"/>
  <c r="Q158" i="2"/>
  <c r="R158" i="2"/>
  <c r="Q159" i="2"/>
  <c r="R159" i="2"/>
  <c r="Q160" i="2"/>
  <c r="R160" i="2"/>
  <c r="Q161" i="2"/>
  <c r="R161" i="2"/>
  <c r="Q162" i="2"/>
  <c r="R162" i="2"/>
  <c r="Q163" i="2"/>
  <c r="R163" i="2"/>
  <c r="Q164" i="2"/>
  <c r="R164" i="2"/>
  <c r="Q165" i="2"/>
  <c r="R165" i="2"/>
  <c r="Q166" i="2"/>
  <c r="R166" i="2"/>
  <c r="Q167" i="2"/>
  <c r="R167" i="2"/>
  <c r="Q168" i="2"/>
  <c r="R168" i="2"/>
  <c r="Q169" i="2"/>
  <c r="R169" i="2"/>
  <c r="Q170" i="2"/>
  <c r="R170" i="2"/>
  <c r="Q171" i="2"/>
  <c r="R171" i="2"/>
  <c r="Q172" i="2"/>
  <c r="R172" i="2"/>
  <c r="Q173" i="2"/>
  <c r="R173" i="2"/>
  <c r="Q174" i="2"/>
  <c r="R174" i="2"/>
  <c r="Q175" i="2"/>
  <c r="R175" i="2"/>
  <c r="Q176" i="2"/>
  <c r="R176" i="2"/>
  <c r="Q177" i="2"/>
  <c r="R177" i="2"/>
  <c r="Q178" i="2"/>
  <c r="R178" i="2"/>
  <c r="Q179" i="2"/>
  <c r="R179" i="2"/>
  <c r="Q180" i="2"/>
  <c r="R180" i="2"/>
  <c r="Q181" i="2"/>
  <c r="R181" i="2"/>
  <c r="Q182" i="2"/>
  <c r="R182" i="2"/>
  <c r="Q183" i="2"/>
  <c r="R183" i="2"/>
  <c r="Q184" i="2"/>
  <c r="R184" i="2"/>
  <c r="Q185" i="2"/>
  <c r="R185" i="2"/>
  <c r="Q186" i="2"/>
  <c r="R186" i="2"/>
  <c r="Q187" i="2"/>
  <c r="R187" i="2"/>
  <c r="Q188" i="2"/>
  <c r="R188" i="2"/>
  <c r="Q189" i="2"/>
  <c r="R189" i="2"/>
  <c r="Q190" i="2"/>
  <c r="R190" i="2"/>
  <c r="Q191" i="2"/>
  <c r="R191" i="2"/>
  <c r="Q192" i="2"/>
  <c r="R192" i="2"/>
  <c r="Q193" i="2"/>
  <c r="R193" i="2"/>
  <c r="Q194" i="2"/>
  <c r="R194" i="2"/>
  <c r="Q195" i="2"/>
  <c r="R195" i="2"/>
  <c r="Q196" i="2"/>
  <c r="R196" i="2"/>
  <c r="Q197" i="2"/>
  <c r="R197" i="2"/>
  <c r="Q198" i="2"/>
  <c r="R198" i="2"/>
  <c r="Q199" i="2"/>
  <c r="R199" i="2"/>
  <c r="Q200" i="2"/>
  <c r="R200" i="2"/>
  <c r="Q201" i="2"/>
  <c r="R201" i="2"/>
  <c r="Q202" i="2"/>
  <c r="R202" i="2"/>
  <c r="Q203" i="2"/>
  <c r="R203" i="2"/>
  <c r="Q204" i="2"/>
  <c r="R204" i="2"/>
  <c r="Q205" i="2"/>
  <c r="R205" i="2"/>
  <c r="Q206" i="2"/>
  <c r="R206" i="2"/>
  <c r="Q207" i="2"/>
  <c r="R207" i="2"/>
  <c r="Q208" i="2"/>
  <c r="R208" i="2"/>
  <c r="Q209" i="2"/>
  <c r="R209" i="2"/>
  <c r="Q210" i="2"/>
  <c r="R210" i="2"/>
  <c r="Q211" i="2"/>
  <c r="R211" i="2"/>
  <c r="Q212" i="2"/>
  <c r="R212" i="2"/>
  <c r="Q213" i="2"/>
  <c r="R213" i="2"/>
  <c r="Q214" i="2"/>
  <c r="R214" i="2"/>
  <c r="Q215" i="2"/>
  <c r="R215" i="2"/>
  <c r="Q216" i="2"/>
  <c r="R216" i="2"/>
  <c r="Q217" i="2"/>
  <c r="R217" i="2"/>
  <c r="Q218" i="2"/>
  <c r="R218" i="2"/>
  <c r="Q219" i="2"/>
  <c r="R219" i="2"/>
  <c r="Q220" i="2"/>
  <c r="R220" i="2"/>
  <c r="Q221" i="2"/>
  <c r="R221" i="2"/>
  <c r="Q222" i="2"/>
  <c r="R222" i="2"/>
  <c r="Q223" i="2"/>
  <c r="R223" i="2"/>
  <c r="Q224" i="2"/>
  <c r="R224" i="2"/>
  <c r="Q225" i="2"/>
  <c r="R225" i="2"/>
  <c r="Q226" i="2"/>
  <c r="R226" i="2"/>
  <c r="Q227" i="2"/>
  <c r="R227" i="2"/>
  <c r="Q228" i="2"/>
  <c r="R228" i="2"/>
  <c r="Q229" i="2"/>
  <c r="R229" i="2"/>
  <c r="Q230" i="2"/>
  <c r="R230" i="2"/>
  <c r="Q231" i="2"/>
  <c r="R231" i="2"/>
  <c r="Q232" i="2"/>
  <c r="R232" i="2"/>
  <c r="Q233" i="2"/>
  <c r="R233" i="2"/>
  <c r="Q234" i="2"/>
  <c r="R234" i="2"/>
  <c r="Q235" i="2"/>
  <c r="R235" i="2"/>
  <c r="Q236" i="2"/>
  <c r="R236" i="2"/>
  <c r="Q237" i="2"/>
  <c r="R237" i="2"/>
  <c r="Q238" i="2"/>
  <c r="R238" i="2"/>
  <c r="Q239" i="2"/>
  <c r="R239" i="2"/>
  <c r="Q240" i="2"/>
  <c r="R240" i="2"/>
  <c r="Q241" i="2"/>
  <c r="R241" i="2"/>
  <c r="Q242" i="2"/>
  <c r="R242" i="2"/>
  <c r="Q243" i="2"/>
  <c r="R243" i="2"/>
  <c r="Q244" i="2"/>
  <c r="R244" i="2"/>
  <c r="Q245" i="2"/>
  <c r="R245" i="2"/>
  <c r="Q246" i="2"/>
  <c r="R246" i="2"/>
  <c r="Q247" i="2"/>
  <c r="R247" i="2"/>
  <c r="Q248" i="2"/>
  <c r="R248" i="2"/>
  <c r="Q249" i="2"/>
  <c r="R249" i="2"/>
  <c r="Q250" i="2"/>
  <c r="R250" i="2"/>
  <c r="Q251" i="2"/>
  <c r="R251" i="2"/>
  <c r="Q252" i="2"/>
  <c r="R252" i="2"/>
  <c r="Q253" i="2"/>
  <c r="R253" i="2"/>
  <c r="Q254" i="2"/>
  <c r="R254" i="2"/>
  <c r="Q255" i="2"/>
  <c r="R255" i="2"/>
  <c r="Q256" i="2"/>
  <c r="R256" i="2"/>
  <c r="Q257" i="2"/>
  <c r="R257" i="2"/>
  <c r="Q258" i="2"/>
  <c r="R258" i="2"/>
  <c r="Q259" i="2"/>
  <c r="R259" i="2"/>
  <c r="Q260" i="2"/>
  <c r="R260" i="2"/>
  <c r="Q261" i="2"/>
  <c r="R261" i="2"/>
  <c r="Q262" i="2"/>
  <c r="R262" i="2"/>
  <c r="Q263" i="2"/>
  <c r="R263" i="2"/>
  <c r="Q264" i="2"/>
  <c r="R264" i="2"/>
  <c r="Q265" i="2"/>
  <c r="R265" i="2"/>
  <c r="Q266" i="2"/>
  <c r="R266" i="2"/>
  <c r="Q267" i="2"/>
  <c r="R267" i="2"/>
  <c r="Q268" i="2"/>
  <c r="R268" i="2"/>
  <c r="Q269" i="2"/>
  <c r="R269" i="2"/>
  <c r="Q270" i="2"/>
  <c r="R270" i="2"/>
  <c r="Q271" i="2"/>
  <c r="R271" i="2"/>
  <c r="Q272" i="2"/>
  <c r="R272" i="2"/>
  <c r="Q273" i="2"/>
  <c r="R273" i="2"/>
  <c r="Q274" i="2"/>
  <c r="R274" i="2"/>
  <c r="Q275" i="2"/>
  <c r="R275" i="2"/>
  <c r="Q276" i="2"/>
  <c r="R276" i="2"/>
  <c r="Q277" i="2"/>
  <c r="R277" i="2"/>
  <c r="Q278" i="2"/>
  <c r="R278" i="2"/>
  <c r="Q279" i="2"/>
  <c r="R279" i="2"/>
  <c r="Q280" i="2"/>
  <c r="R280" i="2"/>
  <c r="Q281" i="2"/>
  <c r="R281" i="2"/>
  <c r="Q282" i="2"/>
  <c r="R282" i="2"/>
  <c r="Q283" i="2"/>
  <c r="R283" i="2"/>
  <c r="Q284" i="2"/>
  <c r="R284" i="2"/>
  <c r="Q285" i="2"/>
  <c r="R285" i="2"/>
  <c r="Q286" i="2"/>
  <c r="R286" i="2"/>
  <c r="Q287" i="2"/>
  <c r="R287" i="2"/>
  <c r="Q288" i="2"/>
  <c r="R288" i="2"/>
  <c r="Q289" i="2"/>
  <c r="R289" i="2"/>
  <c r="Q290" i="2"/>
  <c r="R290" i="2"/>
  <c r="Q291" i="2"/>
  <c r="R291" i="2"/>
  <c r="Q292" i="2"/>
  <c r="R292" i="2"/>
  <c r="Q293" i="2"/>
  <c r="R293" i="2"/>
  <c r="Q294" i="2"/>
  <c r="R294" i="2"/>
  <c r="Q295" i="2"/>
  <c r="R295" i="2"/>
  <c r="Q296" i="2"/>
  <c r="R296" i="2"/>
  <c r="Q297" i="2"/>
  <c r="R297" i="2"/>
  <c r="Q298" i="2"/>
  <c r="R298" i="2"/>
  <c r="Q299" i="2"/>
  <c r="R299" i="2"/>
  <c r="Q300" i="2"/>
  <c r="R300" i="2"/>
  <c r="Q301" i="2"/>
  <c r="R301" i="2"/>
  <c r="Q302" i="2"/>
  <c r="R302" i="2"/>
  <c r="Q303" i="2"/>
  <c r="R303" i="2"/>
  <c r="Q304" i="2"/>
  <c r="R304" i="2"/>
  <c r="Q305" i="2"/>
  <c r="R305" i="2"/>
  <c r="Q306" i="2"/>
  <c r="R306" i="2"/>
  <c r="Q307" i="2"/>
  <c r="R307" i="2"/>
  <c r="Q308" i="2"/>
  <c r="R308" i="2"/>
  <c r="Q309" i="2"/>
  <c r="R309" i="2"/>
  <c r="Q310" i="2"/>
  <c r="R310" i="2"/>
  <c r="Q311" i="2"/>
  <c r="R311" i="2"/>
  <c r="Q312" i="2"/>
  <c r="R312" i="2"/>
  <c r="Q313" i="2"/>
  <c r="R313" i="2"/>
  <c r="Q314" i="2"/>
  <c r="R314" i="2"/>
  <c r="Q315" i="2"/>
  <c r="R315" i="2"/>
  <c r="Q316" i="2"/>
  <c r="R316" i="2"/>
  <c r="Q317" i="2"/>
  <c r="R317" i="2"/>
  <c r="Q318" i="2"/>
  <c r="R318" i="2"/>
  <c r="Q319" i="2"/>
  <c r="R319" i="2"/>
  <c r="Q320" i="2"/>
  <c r="R320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  <c r="Q328" i="2"/>
  <c r="R328" i="2"/>
  <c r="Q329" i="2"/>
  <c r="R329" i="2"/>
  <c r="Q330" i="2"/>
  <c r="R330" i="2"/>
  <c r="Q331" i="2"/>
  <c r="R331" i="2"/>
  <c r="Q332" i="2"/>
  <c r="R332" i="2"/>
  <c r="Q333" i="2"/>
  <c r="R333" i="2"/>
  <c r="Q334" i="2"/>
  <c r="R334" i="2"/>
  <c r="Q335" i="2"/>
  <c r="R335" i="2"/>
  <c r="Q336" i="2"/>
  <c r="R336" i="2"/>
  <c r="Q337" i="2"/>
  <c r="R337" i="2"/>
  <c r="Q338" i="2"/>
  <c r="R338" i="2"/>
  <c r="Q339" i="2"/>
  <c r="R339" i="2"/>
  <c r="Q340" i="2"/>
  <c r="R340" i="2"/>
  <c r="Q341" i="2"/>
  <c r="R341" i="2"/>
  <c r="Q342" i="2"/>
  <c r="R342" i="2"/>
  <c r="Q343" i="2"/>
  <c r="R343" i="2"/>
  <c r="Q344" i="2"/>
  <c r="R344" i="2"/>
  <c r="Q345" i="2"/>
  <c r="R345" i="2"/>
  <c r="Q346" i="2"/>
  <c r="R346" i="2"/>
  <c r="Q347" i="2"/>
  <c r="R347" i="2"/>
  <c r="Q348" i="2"/>
  <c r="R348" i="2"/>
  <c r="Q349" i="2"/>
  <c r="R349" i="2"/>
  <c r="Q350" i="2"/>
  <c r="R350" i="2"/>
  <c r="Q351" i="2"/>
  <c r="R351" i="2"/>
  <c r="Q352" i="2"/>
  <c r="R352" i="2"/>
  <c r="Q353" i="2"/>
  <c r="R353" i="2"/>
  <c r="Q354" i="2"/>
  <c r="R354" i="2"/>
  <c r="Q355" i="2"/>
  <c r="R355" i="2"/>
  <c r="Q356" i="2"/>
  <c r="R356" i="2"/>
  <c r="Q357" i="2"/>
  <c r="R357" i="2"/>
  <c r="Q358" i="2"/>
  <c r="R358" i="2"/>
  <c r="Q359" i="2"/>
  <c r="R359" i="2"/>
  <c r="Q360" i="2"/>
  <c r="R360" i="2"/>
  <c r="Q361" i="2"/>
  <c r="R361" i="2"/>
  <c r="Q362" i="2"/>
  <c r="R362" i="2"/>
  <c r="Q363" i="2"/>
  <c r="R363" i="2"/>
  <c r="Q364" i="2"/>
  <c r="R364" i="2"/>
  <c r="Q365" i="2"/>
  <c r="R365" i="2"/>
  <c r="Q366" i="2"/>
  <c r="R366" i="2"/>
  <c r="Q367" i="2"/>
  <c r="R367" i="2"/>
  <c r="Q368" i="2"/>
  <c r="R368" i="2"/>
  <c r="Q369" i="2"/>
  <c r="R369" i="2"/>
  <c r="Q370" i="2"/>
  <c r="R370" i="2"/>
  <c r="Q371" i="2"/>
  <c r="R371" i="2"/>
  <c r="Q372" i="2"/>
  <c r="R372" i="2"/>
  <c r="Q373" i="2"/>
  <c r="R373" i="2"/>
  <c r="Q374" i="2"/>
  <c r="R374" i="2"/>
  <c r="Q375" i="2"/>
  <c r="R375" i="2"/>
  <c r="Q376" i="2"/>
  <c r="R376" i="2"/>
  <c r="Q377" i="2"/>
  <c r="R377" i="2"/>
  <c r="Q378" i="2"/>
  <c r="R378" i="2"/>
  <c r="Q379" i="2"/>
  <c r="R379" i="2"/>
  <c r="Q380" i="2"/>
  <c r="R380" i="2"/>
  <c r="Q381" i="2"/>
  <c r="R381" i="2"/>
  <c r="Q382" i="2"/>
  <c r="R382" i="2"/>
  <c r="Q383" i="2"/>
  <c r="R383" i="2"/>
  <c r="Q384" i="2"/>
  <c r="R384" i="2"/>
  <c r="Q385" i="2"/>
  <c r="R385" i="2"/>
  <c r="Q386" i="2"/>
  <c r="R386" i="2"/>
  <c r="Q387" i="2"/>
  <c r="R387" i="2"/>
  <c r="Q388" i="2"/>
  <c r="R388" i="2"/>
  <c r="Q389" i="2"/>
  <c r="R389" i="2"/>
  <c r="Q390" i="2"/>
  <c r="R390" i="2"/>
  <c r="Q391" i="2"/>
  <c r="R391" i="2"/>
  <c r="Q392" i="2"/>
  <c r="R392" i="2"/>
  <c r="Q393" i="2"/>
  <c r="R393" i="2"/>
  <c r="Q394" i="2"/>
  <c r="R394" i="2"/>
  <c r="Q395" i="2"/>
  <c r="R395" i="2"/>
  <c r="Q396" i="2"/>
  <c r="R396" i="2"/>
  <c r="Q397" i="2"/>
  <c r="R397" i="2"/>
  <c r="Q398" i="2"/>
  <c r="R398" i="2"/>
  <c r="Q399" i="2"/>
  <c r="R399" i="2"/>
  <c r="Q400" i="2"/>
  <c r="R400" i="2"/>
  <c r="Q401" i="2"/>
  <c r="R401" i="2"/>
  <c r="Q402" i="2"/>
  <c r="R402" i="2"/>
  <c r="Q403" i="2"/>
  <c r="R403" i="2"/>
  <c r="Q404" i="2"/>
  <c r="R404" i="2"/>
  <c r="Q405" i="2"/>
  <c r="R405" i="2"/>
  <c r="Q406" i="2"/>
  <c r="R406" i="2"/>
  <c r="Q407" i="2"/>
  <c r="R407" i="2"/>
  <c r="Q408" i="2"/>
  <c r="R408" i="2"/>
  <c r="Q409" i="2"/>
  <c r="R409" i="2"/>
  <c r="Q410" i="2"/>
  <c r="R410" i="2"/>
  <c r="Q411" i="2"/>
  <c r="R411" i="2"/>
  <c r="Q412" i="2"/>
  <c r="R412" i="2"/>
  <c r="Q413" i="2"/>
  <c r="R413" i="2"/>
  <c r="Q414" i="2"/>
  <c r="R414" i="2"/>
  <c r="Q415" i="2"/>
  <c r="R415" i="2"/>
  <c r="Q416" i="2"/>
  <c r="R416" i="2"/>
  <c r="Q417" i="2"/>
  <c r="R417" i="2"/>
  <c r="Q418" i="2"/>
  <c r="R418" i="2"/>
  <c r="Q419" i="2"/>
  <c r="R419" i="2"/>
  <c r="Q420" i="2"/>
  <c r="R420" i="2"/>
  <c r="Q421" i="2"/>
  <c r="R421" i="2"/>
  <c r="Q422" i="2"/>
  <c r="R422" i="2"/>
  <c r="Q423" i="2"/>
  <c r="R423" i="2"/>
  <c r="Q424" i="2"/>
  <c r="R424" i="2"/>
  <c r="Q425" i="2"/>
  <c r="R425" i="2"/>
  <c r="Q426" i="2"/>
  <c r="R426" i="2"/>
  <c r="Q427" i="2"/>
  <c r="R427" i="2"/>
  <c r="Q428" i="2"/>
  <c r="R428" i="2"/>
  <c r="Q429" i="2"/>
  <c r="R429" i="2"/>
  <c r="Q430" i="2"/>
  <c r="R430" i="2"/>
  <c r="Q431" i="2"/>
  <c r="R431" i="2"/>
  <c r="Q432" i="2"/>
  <c r="R432" i="2"/>
  <c r="Q433" i="2"/>
  <c r="R433" i="2"/>
  <c r="Q434" i="2"/>
  <c r="R434" i="2"/>
  <c r="Q435" i="2"/>
  <c r="R435" i="2"/>
  <c r="Q436" i="2"/>
  <c r="R436" i="2"/>
  <c r="Q437" i="2"/>
  <c r="R437" i="2"/>
  <c r="Q438" i="2"/>
  <c r="R438" i="2"/>
  <c r="Q439" i="2"/>
  <c r="R439" i="2"/>
  <c r="Q440" i="2"/>
  <c r="R440" i="2"/>
  <c r="Q441" i="2"/>
  <c r="R441" i="2"/>
  <c r="Q442" i="2"/>
  <c r="R442" i="2"/>
  <c r="Q443" i="2"/>
  <c r="R443" i="2"/>
  <c r="Q444" i="2"/>
  <c r="R444" i="2"/>
  <c r="Q445" i="2"/>
  <c r="R445" i="2"/>
  <c r="Q446" i="2"/>
  <c r="R446" i="2"/>
  <c r="Q447" i="2"/>
  <c r="R447" i="2"/>
  <c r="Q448" i="2"/>
  <c r="R448" i="2"/>
  <c r="Q449" i="2"/>
  <c r="R449" i="2"/>
  <c r="Q450" i="2"/>
  <c r="R450" i="2"/>
  <c r="Q451" i="2"/>
  <c r="R451" i="2"/>
  <c r="Q452" i="2"/>
  <c r="R452" i="2"/>
  <c r="Q453" i="2"/>
  <c r="R453" i="2"/>
  <c r="Q454" i="2"/>
  <c r="R454" i="2"/>
  <c r="Q455" i="2"/>
  <c r="R455" i="2"/>
  <c r="Q456" i="2"/>
  <c r="R456" i="2"/>
  <c r="Q457" i="2"/>
  <c r="R457" i="2"/>
  <c r="Q458" i="2"/>
  <c r="R458" i="2"/>
  <c r="Q459" i="2"/>
  <c r="R459" i="2"/>
  <c r="Q460" i="2"/>
  <c r="R460" i="2"/>
  <c r="Q461" i="2"/>
  <c r="R461" i="2"/>
  <c r="Q462" i="2"/>
  <c r="R462" i="2"/>
  <c r="Q463" i="2"/>
  <c r="R463" i="2"/>
  <c r="Q464" i="2"/>
  <c r="R464" i="2"/>
  <c r="Q465" i="2"/>
  <c r="R465" i="2"/>
  <c r="Q466" i="2"/>
  <c r="R466" i="2"/>
  <c r="Q467" i="2"/>
  <c r="R467" i="2"/>
  <c r="Q468" i="2"/>
  <c r="R468" i="2"/>
  <c r="Q469" i="2"/>
  <c r="R469" i="2"/>
  <c r="Q470" i="2"/>
  <c r="R470" i="2"/>
  <c r="Q471" i="2"/>
  <c r="R471" i="2"/>
  <c r="Q472" i="2"/>
  <c r="R472" i="2"/>
  <c r="Q473" i="2"/>
  <c r="R473" i="2"/>
  <c r="Q474" i="2"/>
  <c r="R474" i="2"/>
  <c r="Q475" i="2"/>
  <c r="R475" i="2"/>
  <c r="Q476" i="2"/>
  <c r="R476" i="2"/>
  <c r="Q477" i="2"/>
  <c r="R477" i="2"/>
  <c r="Q478" i="2"/>
  <c r="R478" i="2"/>
  <c r="Q479" i="2"/>
  <c r="R479" i="2"/>
  <c r="Q480" i="2"/>
  <c r="R480" i="2"/>
  <c r="Q481" i="2"/>
  <c r="R481" i="2"/>
  <c r="Q482" i="2"/>
  <c r="R482" i="2"/>
  <c r="Q483" i="2"/>
  <c r="R483" i="2"/>
  <c r="Q484" i="2"/>
  <c r="R484" i="2"/>
  <c r="Q485" i="2"/>
  <c r="R485" i="2"/>
  <c r="Q486" i="2"/>
  <c r="R486" i="2"/>
  <c r="Q487" i="2"/>
  <c r="R487" i="2"/>
  <c r="Q488" i="2"/>
  <c r="R488" i="2"/>
  <c r="Q489" i="2"/>
  <c r="R489" i="2"/>
  <c r="Q490" i="2"/>
  <c r="R490" i="2"/>
  <c r="Q491" i="2"/>
  <c r="R491" i="2"/>
  <c r="Q492" i="2"/>
  <c r="R492" i="2"/>
  <c r="Q493" i="2"/>
  <c r="R493" i="2"/>
  <c r="Q494" i="2"/>
  <c r="R494" i="2"/>
  <c r="Q495" i="2"/>
  <c r="R495" i="2"/>
  <c r="Q496" i="2"/>
  <c r="R496" i="2"/>
  <c r="Q497" i="2"/>
  <c r="R497" i="2"/>
  <c r="Q498" i="2"/>
  <c r="R498" i="2"/>
  <c r="Q499" i="2"/>
  <c r="R499" i="2"/>
  <c r="Q500" i="2"/>
  <c r="R500" i="2"/>
  <c r="Q501" i="2"/>
  <c r="R501" i="2"/>
  <c r="Q502" i="2"/>
  <c r="R502" i="2"/>
  <c r="Q503" i="2"/>
  <c r="R503" i="2"/>
  <c r="Q504" i="2"/>
  <c r="R504" i="2"/>
  <c r="Q505" i="2"/>
  <c r="R505" i="2"/>
  <c r="Q506" i="2"/>
  <c r="R506" i="2"/>
  <c r="Q507" i="2"/>
  <c r="R507" i="2"/>
  <c r="Q508" i="2"/>
  <c r="R508" i="2"/>
  <c r="Q509" i="2"/>
  <c r="R509" i="2"/>
  <c r="Q510" i="2"/>
  <c r="R510" i="2"/>
  <c r="Q511" i="2"/>
  <c r="R511" i="2"/>
  <c r="Q512" i="2"/>
  <c r="R512" i="2"/>
  <c r="Q513" i="2"/>
  <c r="R513" i="2"/>
  <c r="Q514" i="2"/>
  <c r="R514" i="2"/>
  <c r="Q515" i="2"/>
  <c r="R515" i="2"/>
  <c r="Q516" i="2"/>
  <c r="R516" i="2"/>
  <c r="Q517" i="2"/>
  <c r="R517" i="2"/>
  <c r="Q518" i="2"/>
  <c r="R518" i="2"/>
  <c r="Q519" i="2"/>
  <c r="R519" i="2"/>
  <c r="Q520" i="2"/>
  <c r="R520" i="2"/>
  <c r="Q521" i="2"/>
  <c r="R521" i="2"/>
  <c r="Q522" i="2"/>
  <c r="R522" i="2"/>
  <c r="Q523" i="2"/>
  <c r="R523" i="2"/>
  <c r="Q524" i="2"/>
  <c r="R524" i="2"/>
  <c r="Q525" i="2"/>
  <c r="R525" i="2"/>
  <c r="Q526" i="2"/>
  <c r="R526" i="2"/>
  <c r="Q527" i="2"/>
  <c r="R527" i="2"/>
  <c r="Q528" i="2"/>
  <c r="R528" i="2"/>
  <c r="Q529" i="2"/>
  <c r="R529" i="2"/>
  <c r="Q530" i="2"/>
  <c r="R530" i="2"/>
  <c r="Q531" i="2"/>
  <c r="R531" i="2"/>
  <c r="Q532" i="2"/>
  <c r="R532" i="2"/>
  <c r="Q533" i="2"/>
  <c r="R533" i="2"/>
  <c r="Q534" i="2"/>
  <c r="R534" i="2"/>
  <c r="Q535" i="2"/>
  <c r="R535" i="2"/>
  <c r="Q536" i="2"/>
  <c r="R536" i="2"/>
  <c r="Q537" i="2"/>
  <c r="R537" i="2"/>
  <c r="Q538" i="2"/>
  <c r="R538" i="2"/>
  <c r="Q539" i="2"/>
  <c r="R539" i="2"/>
  <c r="Q540" i="2"/>
  <c r="R540" i="2"/>
  <c r="Q541" i="2"/>
  <c r="R541" i="2"/>
  <c r="Q542" i="2"/>
  <c r="R542" i="2"/>
  <c r="Q543" i="2"/>
  <c r="R543" i="2"/>
  <c r="Q544" i="2"/>
  <c r="R544" i="2"/>
  <c r="Q545" i="2"/>
  <c r="R545" i="2"/>
  <c r="Q546" i="2"/>
  <c r="R546" i="2"/>
  <c r="Q547" i="2"/>
  <c r="R547" i="2"/>
  <c r="Q548" i="2"/>
  <c r="R548" i="2"/>
  <c r="Q549" i="2"/>
  <c r="R549" i="2"/>
  <c r="Q550" i="2"/>
  <c r="R550" i="2"/>
  <c r="Q551" i="2"/>
  <c r="R551" i="2"/>
  <c r="Q552" i="2"/>
  <c r="R552" i="2"/>
  <c r="Q553" i="2"/>
  <c r="R553" i="2"/>
  <c r="Q554" i="2"/>
  <c r="R554" i="2"/>
  <c r="Q555" i="2"/>
  <c r="R555" i="2"/>
  <c r="Q556" i="2"/>
  <c r="R556" i="2"/>
  <c r="Q557" i="2"/>
  <c r="R557" i="2"/>
  <c r="Q558" i="2"/>
  <c r="R558" i="2"/>
  <c r="Q559" i="2"/>
  <c r="R559" i="2"/>
  <c r="Q560" i="2"/>
  <c r="R560" i="2"/>
  <c r="Q561" i="2"/>
  <c r="R561" i="2"/>
  <c r="Q562" i="2"/>
  <c r="R562" i="2"/>
  <c r="Q563" i="2"/>
  <c r="R563" i="2"/>
  <c r="Q564" i="2"/>
  <c r="R564" i="2"/>
  <c r="Q565" i="2"/>
  <c r="R565" i="2"/>
  <c r="Q566" i="2"/>
  <c r="R566" i="2"/>
  <c r="Q567" i="2"/>
  <c r="R567" i="2"/>
  <c r="Q568" i="2"/>
  <c r="R568" i="2"/>
  <c r="Q569" i="2"/>
  <c r="R569" i="2"/>
  <c r="Q570" i="2"/>
  <c r="R570" i="2"/>
  <c r="Q571" i="2"/>
  <c r="R571" i="2"/>
  <c r="Q572" i="2"/>
  <c r="R572" i="2"/>
  <c r="Q573" i="2"/>
  <c r="R573" i="2"/>
  <c r="Q574" i="2"/>
  <c r="R574" i="2"/>
  <c r="Q575" i="2"/>
  <c r="R575" i="2"/>
  <c r="Q576" i="2"/>
  <c r="R576" i="2"/>
  <c r="Q577" i="2"/>
  <c r="R577" i="2"/>
  <c r="Q578" i="2"/>
  <c r="R578" i="2"/>
  <c r="Q579" i="2"/>
  <c r="R579" i="2"/>
  <c r="Q580" i="2"/>
  <c r="R580" i="2"/>
  <c r="Q581" i="2"/>
  <c r="R581" i="2"/>
  <c r="Q582" i="2"/>
  <c r="R582" i="2"/>
  <c r="Q583" i="2"/>
  <c r="R583" i="2"/>
  <c r="Q584" i="2"/>
  <c r="R584" i="2"/>
  <c r="Q585" i="2"/>
  <c r="R585" i="2"/>
  <c r="Q586" i="2"/>
  <c r="R586" i="2"/>
  <c r="Q587" i="2"/>
  <c r="R587" i="2"/>
  <c r="Q588" i="2"/>
  <c r="R588" i="2"/>
  <c r="Q589" i="2"/>
  <c r="R589" i="2"/>
  <c r="Q590" i="2"/>
  <c r="R590" i="2"/>
  <c r="Q591" i="2"/>
  <c r="R591" i="2"/>
  <c r="Q592" i="2"/>
  <c r="R592" i="2"/>
  <c r="Q593" i="2"/>
  <c r="R593" i="2"/>
  <c r="Q594" i="2"/>
  <c r="R594" i="2"/>
  <c r="Q595" i="2"/>
  <c r="R595" i="2"/>
  <c r="Q596" i="2"/>
  <c r="R596" i="2"/>
  <c r="Q597" i="2"/>
  <c r="R597" i="2"/>
  <c r="Q598" i="2"/>
  <c r="R598" i="2"/>
  <c r="Q599" i="2"/>
  <c r="R599" i="2"/>
  <c r="Q600" i="2"/>
  <c r="R600" i="2"/>
  <c r="Q601" i="2"/>
  <c r="R601" i="2"/>
  <c r="Q602" i="2"/>
  <c r="R602" i="2"/>
  <c r="Q603" i="2"/>
  <c r="R603" i="2"/>
  <c r="Q604" i="2"/>
  <c r="R604" i="2"/>
  <c r="Q605" i="2"/>
  <c r="R605" i="2"/>
  <c r="Q606" i="2"/>
  <c r="R606" i="2"/>
  <c r="Q607" i="2"/>
  <c r="R607" i="2"/>
  <c r="Q608" i="2"/>
  <c r="R608" i="2"/>
  <c r="Q609" i="2"/>
  <c r="R609" i="2"/>
  <c r="Q610" i="2"/>
  <c r="R610" i="2"/>
  <c r="Q611" i="2"/>
  <c r="R611" i="2"/>
  <c r="Q612" i="2"/>
  <c r="R612" i="2"/>
  <c r="Q613" i="2"/>
  <c r="R613" i="2"/>
  <c r="Q614" i="2"/>
  <c r="R614" i="2"/>
  <c r="Q615" i="2"/>
  <c r="R615" i="2"/>
  <c r="Q616" i="2"/>
  <c r="R616" i="2"/>
  <c r="Q617" i="2"/>
  <c r="R617" i="2"/>
  <c r="Q618" i="2"/>
  <c r="R618" i="2"/>
  <c r="Q619" i="2"/>
  <c r="R619" i="2"/>
  <c r="Q620" i="2"/>
  <c r="R620" i="2"/>
  <c r="Q621" i="2"/>
  <c r="R621" i="2"/>
  <c r="Q622" i="2"/>
  <c r="R622" i="2"/>
  <c r="Q623" i="2"/>
  <c r="R623" i="2"/>
  <c r="Q624" i="2"/>
  <c r="R624" i="2"/>
  <c r="Q625" i="2"/>
  <c r="R625" i="2"/>
  <c r="Q626" i="2"/>
  <c r="R626" i="2"/>
  <c r="Q627" i="2"/>
  <c r="R627" i="2"/>
  <c r="Q628" i="2"/>
  <c r="R628" i="2"/>
  <c r="Q629" i="2"/>
  <c r="R629" i="2"/>
  <c r="Q630" i="2"/>
  <c r="R630" i="2"/>
  <c r="Q631" i="2"/>
  <c r="R631" i="2"/>
  <c r="Q632" i="2"/>
  <c r="R632" i="2"/>
  <c r="Q633" i="2"/>
  <c r="R633" i="2"/>
  <c r="Q634" i="2"/>
  <c r="R634" i="2"/>
  <c r="Q635" i="2"/>
  <c r="R635" i="2"/>
  <c r="Q636" i="2"/>
  <c r="R636" i="2"/>
  <c r="Q637" i="2"/>
  <c r="R637" i="2"/>
  <c r="Q638" i="2"/>
  <c r="R638" i="2"/>
  <c r="Q639" i="2"/>
  <c r="R639" i="2"/>
  <c r="Q640" i="2"/>
  <c r="R640" i="2"/>
  <c r="Q641" i="2"/>
  <c r="R641" i="2"/>
  <c r="Q642" i="2"/>
  <c r="R642" i="2"/>
  <c r="Q643" i="2"/>
  <c r="R643" i="2"/>
  <c r="Q644" i="2"/>
  <c r="R644" i="2"/>
  <c r="Q645" i="2"/>
  <c r="R645" i="2"/>
  <c r="Q646" i="2"/>
  <c r="R646" i="2"/>
  <c r="Q647" i="2"/>
  <c r="R647" i="2"/>
  <c r="Q648" i="2"/>
  <c r="R648" i="2"/>
  <c r="Q649" i="2"/>
  <c r="R649" i="2"/>
  <c r="Q650" i="2"/>
  <c r="R650" i="2"/>
  <c r="Q651" i="2"/>
  <c r="R651" i="2"/>
  <c r="Q652" i="2"/>
  <c r="R652" i="2"/>
  <c r="Q653" i="2"/>
  <c r="R653" i="2"/>
  <c r="Q654" i="2"/>
  <c r="R654" i="2"/>
  <c r="Q655" i="2"/>
  <c r="R655" i="2"/>
  <c r="Q656" i="2"/>
  <c r="R656" i="2"/>
  <c r="Q657" i="2"/>
  <c r="R657" i="2"/>
  <c r="Q658" i="2"/>
  <c r="R658" i="2"/>
  <c r="Q659" i="2"/>
  <c r="R659" i="2"/>
  <c r="Q660" i="2"/>
  <c r="R660" i="2"/>
  <c r="Q661" i="2"/>
  <c r="R661" i="2"/>
  <c r="Q662" i="2"/>
  <c r="R662" i="2"/>
  <c r="Q663" i="2"/>
  <c r="R663" i="2"/>
  <c r="Q664" i="2"/>
  <c r="R664" i="2"/>
  <c r="Q665" i="2"/>
  <c r="R665" i="2"/>
  <c r="Q666" i="2"/>
  <c r="R666" i="2"/>
  <c r="Q667" i="2"/>
  <c r="R667" i="2"/>
  <c r="Q668" i="2"/>
  <c r="R668" i="2"/>
  <c r="Q669" i="2"/>
  <c r="R669" i="2"/>
  <c r="Q670" i="2"/>
  <c r="R670" i="2"/>
  <c r="Q671" i="2"/>
  <c r="R671" i="2"/>
  <c r="Q672" i="2"/>
  <c r="R672" i="2"/>
  <c r="Q673" i="2"/>
  <c r="R673" i="2"/>
  <c r="Q674" i="2"/>
  <c r="R674" i="2"/>
  <c r="Q675" i="2"/>
  <c r="R675" i="2"/>
  <c r="Q676" i="2"/>
  <c r="R676" i="2"/>
  <c r="Q677" i="2"/>
  <c r="R677" i="2"/>
  <c r="Q678" i="2"/>
  <c r="R678" i="2"/>
  <c r="Q679" i="2"/>
  <c r="R679" i="2"/>
  <c r="Q680" i="2"/>
  <c r="R680" i="2"/>
  <c r="Q681" i="2"/>
  <c r="R681" i="2"/>
  <c r="Q682" i="2"/>
  <c r="R682" i="2"/>
  <c r="Q683" i="2"/>
  <c r="R683" i="2"/>
  <c r="Q684" i="2"/>
  <c r="R684" i="2"/>
  <c r="Q685" i="2"/>
  <c r="R685" i="2"/>
  <c r="Q686" i="2"/>
  <c r="R686" i="2"/>
  <c r="Q687" i="2"/>
  <c r="R687" i="2"/>
  <c r="Q688" i="2"/>
  <c r="R688" i="2"/>
  <c r="Q689" i="2"/>
  <c r="R689" i="2"/>
  <c r="Q690" i="2"/>
  <c r="R690" i="2"/>
  <c r="Q691" i="2"/>
  <c r="R691" i="2"/>
  <c r="Q692" i="2"/>
  <c r="R692" i="2"/>
  <c r="Q693" i="2"/>
  <c r="R693" i="2"/>
  <c r="Q694" i="2"/>
  <c r="R694" i="2"/>
  <c r="Q695" i="2"/>
  <c r="R695" i="2"/>
  <c r="Q696" i="2"/>
  <c r="R696" i="2"/>
  <c r="Q697" i="2"/>
  <c r="R697" i="2"/>
  <c r="Q698" i="2"/>
  <c r="R698" i="2"/>
  <c r="Q699" i="2"/>
  <c r="R699" i="2"/>
  <c r="Q700" i="2"/>
  <c r="R700" i="2"/>
  <c r="Q701" i="2"/>
  <c r="R701" i="2"/>
  <c r="Q702" i="2"/>
  <c r="R702" i="2"/>
  <c r="Q703" i="2"/>
  <c r="R703" i="2"/>
  <c r="Q704" i="2"/>
  <c r="R704" i="2"/>
  <c r="Q705" i="2"/>
  <c r="R705" i="2"/>
  <c r="Q706" i="2"/>
  <c r="R706" i="2"/>
  <c r="Q707" i="2"/>
  <c r="R707" i="2"/>
  <c r="Q708" i="2"/>
  <c r="R708" i="2"/>
  <c r="Q709" i="2"/>
  <c r="R709" i="2"/>
  <c r="Q710" i="2"/>
  <c r="R710" i="2"/>
  <c r="Q711" i="2"/>
  <c r="R711" i="2"/>
  <c r="Q712" i="2"/>
  <c r="R712" i="2"/>
  <c r="Q713" i="2"/>
  <c r="R713" i="2"/>
  <c r="Q714" i="2"/>
  <c r="R714" i="2"/>
  <c r="Q715" i="2"/>
  <c r="R715" i="2"/>
  <c r="Q716" i="2"/>
  <c r="R716" i="2"/>
  <c r="Q717" i="2"/>
  <c r="R717" i="2"/>
  <c r="Q718" i="2"/>
  <c r="R718" i="2"/>
  <c r="Q719" i="2"/>
  <c r="R719" i="2"/>
  <c r="Q720" i="2"/>
  <c r="R720" i="2"/>
  <c r="Q721" i="2"/>
  <c r="R721" i="2"/>
  <c r="Q722" i="2"/>
  <c r="R722" i="2"/>
  <c r="Q723" i="2"/>
  <c r="R723" i="2"/>
  <c r="Q724" i="2"/>
  <c r="R724" i="2"/>
  <c r="Q725" i="2"/>
  <c r="R725" i="2"/>
  <c r="Q726" i="2"/>
  <c r="R726" i="2"/>
  <c r="Q727" i="2"/>
  <c r="R727" i="2"/>
  <c r="Q728" i="2"/>
  <c r="R728" i="2"/>
  <c r="Q729" i="2"/>
  <c r="R729" i="2"/>
  <c r="Q730" i="2"/>
  <c r="R730" i="2"/>
  <c r="Q731" i="2"/>
  <c r="R731" i="2"/>
  <c r="Q732" i="2"/>
  <c r="R732" i="2"/>
  <c r="Q733" i="2"/>
  <c r="R733" i="2"/>
  <c r="Q734" i="2"/>
  <c r="R734" i="2"/>
  <c r="Q735" i="2"/>
  <c r="R735" i="2"/>
  <c r="Q736" i="2"/>
  <c r="R736" i="2"/>
  <c r="Q737" i="2"/>
  <c r="R737" i="2"/>
  <c r="Q738" i="2"/>
  <c r="R738" i="2"/>
  <c r="Q739" i="2"/>
  <c r="R739" i="2"/>
  <c r="Q740" i="2"/>
  <c r="R740" i="2"/>
  <c r="Q741" i="2"/>
  <c r="R741" i="2"/>
  <c r="Q742" i="2"/>
  <c r="R742" i="2"/>
  <c r="Q743" i="2"/>
  <c r="R743" i="2"/>
  <c r="Q744" i="2"/>
  <c r="R744" i="2"/>
  <c r="Q745" i="2"/>
  <c r="R745" i="2"/>
  <c r="Q746" i="2"/>
  <c r="R746" i="2"/>
  <c r="Q747" i="2"/>
  <c r="R747" i="2"/>
  <c r="Q748" i="2"/>
  <c r="R748" i="2"/>
  <c r="Q749" i="2"/>
  <c r="R749" i="2"/>
  <c r="Q750" i="2"/>
  <c r="R750" i="2"/>
  <c r="Q751" i="2"/>
  <c r="R751" i="2"/>
  <c r="Q752" i="2"/>
  <c r="R752" i="2"/>
  <c r="Q753" i="2"/>
  <c r="R753" i="2"/>
  <c r="Q754" i="2"/>
  <c r="R754" i="2"/>
  <c r="Q755" i="2"/>
  <c r="R755" i="2"/>
  <c r="Q756" i="2"/>
  <c r="R756" i="2"/>
  <c r="Q757" i="2"/>
  <c r="R757" i="2"/>
  <c r="Q758" i="2"/>
  <c r="R758" i="2"/>
  <c r="Q759" i="2"/>
  <c r="R759" i="2"/>
  <c r="Q760" i="2"/>
  <c r="R760" i="2"/>
  <c r="Q761" i="2"/>
  <c r="R761" i="2"/>
  <c r="Q762" i="2"/>
  <c r="R762" i="2"/>
  <c r="Q763" i="2"/>
  <c r="R763" i="2"/>
  <c r="Q764" i="2"/>
  <c r="R764" i="2"/>
  <c r="Q765" i="2"/>
  <c r="R765" i="2"/>
  <c r="Q766" i="2"/>
  <c r="R766" i="2"/>
  <c r="Q767" i="2"/>
  <c r="R767" i="2"/>
  <c r="Q768" i="2"/>
  <c r="R768" i="2"/>
  <c r="Q769" i="2"/>
  <c r="R769" i="2"/>
  <c r="Q770" i="2"/>
  <c r="R770" i="2"/>
  <c r="Q771" i="2"/>
  <c r="R771" i="2"/>
  <c r="Q772" i="2"/>
  <c r="R772" i="2"/>
  <c r="Q773" i="2"/>
  <c r="R773" i="2"/>
  <c r="Q774" i="2"/>
  <c r="R774" i="2"/>
  <c r="Q775" i="2"/>
  <c r="R775" i="2"/>
  <c r="Q776" i="2"/>
  <c r="R776" i="2"/>
  <c r="Q777" i="2"/>
  <c r="R777" i="2"/>
  <c r="Q778" i="2"/>
  <c r="R778" i="2"/>
  <c r="Q779" i="2"/>
  <c r="R779" i="2"/>
  <c r="Q780" i="2"/>
  <c r="R780" i="2"/>
  <c r="Q781" i="2"/>
  <c r="R781" i="2"/>
  <c r="Q782" i="2"/>
  <c r="R782" i="2"/>
  <c r="Q783" i="2"/>
  <c r="R783" i="2"/>
  <c r="Q784" i="2"/>
  <c r="R784" i="2"/>
  <c r="Q785" i="2"/>
  <c r="R785" i="2"/>
  <c r="Q786" i="2"/>
  <c r="R786" i="2"/>
  <c r="Q787" i="2"/>
  <c r="R787" i="2"/>
  <c r="Q788" i="2"/>
  <c r="R788" i="2"/>
  <c r="Q789" i="2"/>
  <c r="R789" i="2"/>
  <c r="Q790" i="2"/>
  <c r="R790" i="2"/>
  <c r="Q791" i="2"/>
  <c r="R791" i="2"/>
  <c r="Q792" i="2"/>
  <c r="R792" i="2"/>
  <c r="Q793" i="2"/>
  <c r="R793" i="2"/>
  <c r="Q794" i="2"/>
  <c r="R794" i="2"/>
  <c r="Q795" i="2"/>
  <c r="R795" i="2"/>
  <c r="Q796" i="2"/>
  <c r="R796" i="2"/>
  <c r="Q797" i="2"/>
  <c r="R797" i="2"/>
  <c r="Q798" i="2"/>
  <c r="R798" i="2"/>
  <c r="Q799" i="2"/>
  <c r="R799" i="2"/>
  <c r="Q800" i="2"/>
  <c r="R800" i="2"/>
  <c r="Q801" i="2"/>
  <c r="R801" i="2"/>
  <c r="Q802" i="2"/>
  <c r="R802" i="2"/>
  <c r="Q803" i="2"/>
  <c r="R803" i="2"/>
  <c r="Q804" i="2"/>
  <c r="R804" i="2"/>
  <c r="Q805" i="2"/>
  <c r="R805" i="2"/>
  <c r="Q806" i="2"/>
  <c r="R806" i="2"/>
  <c r="Q807" i="2"/>
  <c r="R807" i="2"/>
  <c r="Q808" i="2"/>
  <c r="R808" i="2"/>
  <c r="Q809" i="2"/>
  <c r="R809" i="2"/>
  <c r="Q810" i="2"/>
  <c r="R810" i="2"/>
  <c r="Q811" i="2"/>
  <c r="R811" i="2"/>
  <c r="Q812" i="2"/>
  <c r="R812" i="2"/>
  <c r="Q813" i="2"/>
  <c r="R813" i="2"/>
  <c r="Q814" i="2"/>
  <c r="R814" i="2"/>
  <c r="Q815" i="2"/>
  <c r="R815" i="2"/>
  <c r="Q816" i="2"/>
  <c r="R816" i="2"/>
  <c r="Q817" i="2"/>
  <c r="R817" i="2"/>
  <c r="Q818" i="2"/>
  <c r="R818" i="2"/>
  <c r="Q819" i="2"/>
  <c r="R819" i="2"/>
  <c r="Q820" i="2"/>
  <c r="R820" i="2"/>
  <c r="Q821" i="2"/>
  <c r="R821" i="2"/>
  <c r="Q822" i="2"/>
  <c r="R822" i="2"/>
  <c r="Q823" i="2"/>
  <c r="R823" i="2"/>
  <c r="Q824" i="2"/>
  <c r="R824" i="2"/>
  <c r="Q825" i="2"/>
  <c r="R825" i="2"/>
  <c r="Q826" i="2"/>
  <c r="R826" i="2"/>
  <c r="Q827" i="2"/>
  <c r="R827" i="2"/>
  <c r="Q828" i="2"/>
  <c r="R828" i="2"/>
  <c r="Q829" i="2"/>
  <c r="R829" i="2"/>
  <c r="Q830" i="2"/>
  <c r="R830" i="2"/>
  <c r="Q831" i="2"/>
  <c r="R831" i="2"/>
  <c r="Q832" i="2"/>
  <c r="R832" i="2"/>
  <c r="Q833" i="2"/>
  <c r="R833" i="2"/>
  <c r="Q834" i="2"/>
  <c r="R834" i="2"/>
  <c r="Q835" i="2"/>
  <c r="R835" i="2"/>
  <c r="Q836" i="2"/>
  <c r="R836" i="2"/>
  <c r="Q837" i="2"/>
  <c r="R837" i="2"/>
  <c r="Q838" i="2"/>
  <c r="R838" i="2"/>
  <c r="Q839" i="2"/>
  <c r="R839" i="2"/>
  <c r="Q840" i="2"/>
  <c r="R840" i="2"/>
  <c r="Q841" i="2"/>
  <c r="R841" i="2"/>
  <c r="Q842" i="2"/>
  <c r="R842" i="2"/>
  <c r="Q843" i="2"/>
  <c r="R843" i="2"/>
  <c r="Q844" i="2"/>
  <c r="R844" i="2"/>
  <c r="Q845" i="2"/>
  <c r="R845" i="2"/>
  <c r="Q846" i="2"/>
  <c r="R846" i="2"/>
  <c r="Q847" i="2"/>
  <c r="R847" i="2"/>
  <c r="Q848" i="2"/>
  <c r="R848" i="2"/>
  <c r="Q849" i="2"/>
  <c r="R849" i="2"/>
  <c r="Q850" i="2"/>
  <c r="R850" i="2"/>
  <c r="Q851" i="2"/>
  <c r="R851" i="2"/>
  <c r="Q852" i="2"/>
  <c r="R852" i="2"/>
  <c r="Q853" i="2"/>
  <c r="R853" i="2"/>
  <c r="Q854" i="2"/>
  <c r="R854" i="2"/>
  <c r="Q855" i="2"/>
  <c r="R855" i="2"/>
  <c r="Q856" i="2"/>
  <c r="R856" i="2"/>
  <c r="Q857" i="2"/>
  <c r="R857" i="2"/>
  <c r="Q858" i="2"/>
  <c r="R858" i="2"/>
  <c r="Q859" i="2"/>
  <c r="R859" i="2"/>
  <c r="Q860" i="2"/>
  <c r="R860" i="2"/>
  <c r="Q861" i="2"/>
  <c r="R861" i="2"/>
  <c r="Q862" i="2"/>
  <c r="R862" i="2"/>
  <c r="Q863" i="2"/>
  <c r="R863" i="2"/>
  <c r="Q864" i="2"/>
  <c r="R864" i="2"/>
  <c r="Q865" i="2"/>
  <c r="R865" i="2"/>
  <c r="Q866" i="2"/>
  <c r="R866" i="2"/>
  <c r="Q867" i="2"/>
  <c r="R867" i="2"/>
  <c r="Q868" i="2"/>
  <c r="R868" i="2"/>
  <c r="Q869" i="2"/>
  <c r="R869" i="2"/>
  <c r="Q870" i="2"/>
  <c r="R870" i="2"/>
  <c r="Q871" i="2"/>
  <c r="R871" i="2"/>
  <c r="Q872" i="2"/>
  <c r="R872" i="2"/>
  <c r="Q873" i="2"/>
  <c r="R873" i="2"/>
  <c r="Q874" i="2"/>
  <c r="R874" i="2"/>
  <c r="Q875" i="2"/>
  <c r="R875" i="2"/>
  <c r="Q876" i="2"/>
  <c r="R876" i="2"/>
  <c r="Q877" i="2"/>
  <c r="R877" i="2"/>
  <c r="Q878" i="2"/>
  <c r="R878" i="2"/>
  <c r="Q879" i="2"/>
  <c r="R879" i="2"/>
  <c r="Q880" i="2"/>
  <c r="R880" i="2"/>
  <c r="Q881" i="2"/>
  <c r="R881" i="2"/>
  <c r="Q882" i="2"/>
  <c r="R882" i="2"/>
  <c r="Q883" i="2"/>
  <c r="R883" i="2"/>
  <c r="Q884" i="2"/>
  <c r="R884" i="2"/>
  <c r="Q885" i="2"/>
  <c r="R885" i="2"/>
  <c r="Q886" i="2"/>
  <c r="R886" i="2"/>
  <c r="Q887" i="2"/>
  <c r="R887" i="2"/>
  <c r="Q888" i="2"/>
  <c r="R888" i="2"/>
  <c r="Q889" i="2"/>
  <c r="R889" i="2"/>
  <c r="Q890" i="2"/>
  <c r="R890" i="2"/>
  <c r="Q891" i="2"/>
  <c r="R891" i="2"/>
  <c r="Q892" i="2"/>
  <c r="R892" i="2"/>
  <c r="Q893" i="2"/>
  <c r="R893" i="2"/>
  <c r="Q894" i="2"/>
  <c r="R894" i="2"/>
  <c r="Q895" i="2"/>
  <c r="R895" i="2"/>
  <c r="Q896" i="2"/>
  <c r="R896" i="2"/>
  <c r="Q897" i="2"/>
  <c r="R897" i="2"/>
  <c r="Q898" i="2"/>
  <c r="R898" i="2"/>
  <c r="Q899" i="2"/>
  <c r="R899" i="2"/>
  <c r="Q900" i="2"/>
  <c r="R900" i="2"/>
  <c r="Q901" i="2"/>
  <c r="R901" i="2"/>
  <c r="Q902" i="2"/>
  <c r="R902" i="2"/>
  <c r="Q903" i="2"/>
  <c r="R903" i="2"/>
  <c r="Q904" i="2"/>
  <c r="R904" i="2"/>
  <c r="Q905" i="2"/>
  <c r="R905" i="2"/>
  <c r="Q906" i="2"/>
  <c r="R906" i="2"/>
  <c r="Q907" i="2"/>
  <c r="R907" i="2"/>
  <c r="Q908" i="2"/>
  <c r="R908" i="2"/>
  <c r="Q909" i="2"/>
  <c r="R909" i="2"/>
  <c r="Q910" i="2"/>
  <c r="R910" i="2"/>
  <c r="Q911" i="2"/>
  <c r="R911" i="2"/>
  <c r="Q912" i="2"/>
  <c r="R912" i="2"/>
  <c r="Q913" i="2"/>
  <c r="R913" i="2"/>
  <c r="Q914" i="2"/>
  <c r="R914" i="2"/>
  <c r="Q915" i="2"/>
  <c r="R915" i="2"/>
  <c r="Q916" i="2"/>
  <c r="R916" i="2"/>
  <c r="Q917" i="2"/>
  <c r="R917" i="2"/>
  <c r="Q918" i="2"/>
  <c r="R918" i="2"/>
  <c r="Q919" i="2"/>
  <c r="R919" i="2"/>
  <c r="Q920" i="2"/>
  <c r="R920" i="2"/>
  <c r="Q921" i="2"/>
  <c r="R921" i="2"/>
  <c r="Q922" i="2"/>
  <c r="R922" i="2"/>
  <c r="Q923" i="2"/>
  <c r="R923" i="2"/>
  <c r="Q924" i="2"/>
  <c r="R924" i="2"/>
  <c r="Q925" i="2"/>
  <c r="R925" i="2"/>
  <c r="Q926" i="2"/>
  <c r="R926" i="2"/>
  <c r="Q927" i="2"/>
  <c r="R927" i="2"/>
  <c r="Q928" i="2"/>
  <c r="R928" i="2"/>
  <c r="Q929" i="2"/>
  <c r="R929" i="2"/>
  <c r="Q930" i="2"/>
  <c r="R930" i="2"/>
  <c r="Q931" i="2"/>
  <c r="R931" i="2"/>
  <c r="Q932" i="2"/>
  <c r="R932" i="2"/>
  <c r="Q933" i="2"/>
  <c r="R933" i="2"/>
  <c r="Q934" i="2"/>
  <c r="R934" i="2"/>
  <c r="Q935" i="2"/>
  <c r="R935" i="2"/>
  <c r="Q936" i="2"/>
  <c r="R936" i="2"/>
  <c r="Q937" i="2"/>
  <c r="R937" i="2"/>
  <c r="Q938" i="2"/>
  <c r="R938" i="2"/>
  <c r="Q939" i="2"/>
  <c r="R939" i="2"/>
  <c r="Q940" i="2"/>
  <c r="R940" i="2"/>
  <c r="Q941" i="2"/>
  <c r="R941" i="2"/>
  <c r="Q942" i="2"/>
  <c r="R942" i="2"/>
  <c r="Q943" i="2"/>
  <c r="R943" i="2"/>
  <c r="Q944" i="2"/>
  <c r="R944" i="2"/>
  <c r="Q945" i="2"/>
  <c r="R945" i="2"/>
  <c r="Q946" i="2"/>
  <c r="R946" i="2"/>
  <c r="Q947" i="2"/>
  <c r="R947" i="2"/>
  <c r="Q948" i="2"/>
  <c r="R948" i="2"/>
  <c r="Q949" i="2"/>
  <c r="R949" i="2"/>
  <c r="Q950" i="2"/>
  <c r="R950" i="2"/>
  <c r="Q951" i="2"/>
  <c r="R951" i="2"/>
  <c r="Q952" i="2"/>
  <c r="R952" i="2"/>
  <c r="Q953" i="2"/>
  <c r="R953" i="2"/>
  <c r="Q954" i="2"/>
  <c r="R954" i="2"/>
  <c r="Q955" i="2"/>
  <c r="R955" i="2"/>
  <c r="Q956" i="2"/>
  <c r="R956" i="2"/>
  <c r="Q957" i="2"/>
  <c r="R957" i="2"/>
  <c r="Q958" i="2"/>
  <c r="R958" i="2"/>
  <c r="Q959" i="2"/>
  <c r="R959" i="2"/>
  <c r="Q960" i="2"/>
  <c r="R960" i="2"/>
  <c r="Q961" i="2"/>
  <c r="R961" i="2"/>
  <c r="Q962" i="2"/>
  <c r="R962" i="2"/>
  <c r="Q963" i="2"/>
  <c r="R963" i="2"/>
  <c r="Q964" i="2"/>
  <c r="R964" i="2"/>
  <c r="Q965" i="2"/>
  <c r="R965" i="2"/>
  <c r="Q966" i="2"/>
  <c r="R966" i="2"/>
  <c r="Q967" i="2"/>
  <c r="R967" i="2"/>
  <c r="Q968" i="2"/>
  <c r="R968" i="2"/>
  <c r="Q969" i="2"/>
  <c r="R969" i="2"/>
  <c r="Q970" i="2"/>
  <c r="R970" i="2"/>
  <c r="Q971" i="2"/>
  <c r="R971" i="2"/>
  <c r="Q972" i="2"/>
  <c r="R972" i="2"/>
  <c r="Q973" i="2"/>
  <c r="R973" i="2"/>
  <c r="Q974" i="2"/>
  <c r="R974" i="2"/>
  <c r="Q975" i="2"/>
  <c r="R975" i="2"/>
  <c r="Q976" i="2"/>
  <c r="R976" i="2"/>
  <c r="Q977" i="2"/>
  <c r="R977" i="2"/>
  <c r="Q978" i="2"/>
  <c r="R978" i="2"/>
  <c r="Q979" i="2"/>
  <c r="R979" i="2"/>
  <c r="Q980" i="2"/>
  <c r="R980" i="2"/>
  <c r="Q981" i="2"/>
  <c r="R981" i="2"/>
  <c r="Q982" i="2"/>
  <c r="R982" i="2"/>
  <c r="Q983" i="2"/>
  <c r="R983" i="2"/>
  <c r="Q984" i="2"/>
  <c r="R984" i="2"/>
  <c r="Q985" i="2"/>
  <c r="R985" i="2"/>
  <c r="Q986" i="2"/>
  <c r="R986" i="2"/>
  <c r="Q987" i="2"/>
  <c r="R987" i="2"/>
  <c r="Q988" i="2"/>
  <c r="R988" i="2"/>
  <c r="Q989" i="2"/>
  <c r="R989" i="2"/>
  <c r="Q990" i="2"/>
  <c r="R990" i="2"/>
  <c r="Q991" i="2"/>
  <c r="R991" i="2"/>
  <c r="Q992" i="2"/>
  <c r="R992" i="2"/>
  <c r="Q993" i="2"/>
  <c r="R993" i="2"/>
  <c r="Q994" i="2"/>
  <c r="R994" i="2"/>
  <c r="Q995" i="2"/>
  <c r="R995" i="2"/>
  <c r="Q996" i="2"/>
  <c r="R996" i="2"/>
  <c r="Q997" i="2"/>
  <c r="R997" i="2"/>
  <c r="Q998" i="2"/>
  <c r="R998" i="2"/>
  <c r="Q999" i="2"/>
  <c r="R999" i="2"/>
  <c r="Q1000" i="2"/>
  <c r="R1000" i="2"/>
  <c r="Q1001" i="2"/>
  <c r="R1001" i="2"/>
  <c r="Q1002" i="2"/>
  <c r="R1002" i="2"/>
  <c r="Q1003" i="2"/>
  <c r="R1003" i="2"/>
  <c r="Q1004" i="2"/>
  <c r="R1004" i="2"/>
  <c r="Q1005" i="2"/>
  <c r="R1005" i="2"/>
  <c r="Q1006" i="2"/>
  <c r="R1006" i="2"/>
  <c r="Q1007" i="2"/>
  <c r="R1007" i="2"/>
  <c r="Q1008" i="2"/>
  <c r="R1008" i="2"/>
  <c r="Q1009" i="2"/>
  <c r="R1009" i="2"/>
  <c r="Q1010" i="2"/>
  <c r="R1010" i="2"/>
  <c r="Q1011" i="2"/>
  <c r="R1011" i="2"/>
  <c r="Q1012" i="2"/>
  <c r="R1012" i="2"/>
  <c r="Q1013" i="2"/>
  <c r="R1013" i="2"/>
  <c r="Q1014" i="2"/>
  <c r="R1014" i="2"/>
  <c r="Q1015" i="2"/>
  <c r="R1015" i="2"/>
  <c r="Q1016" i="2"/>
  <c r="R1016" i="2"/>
  <c r="Q1017" i="2"/>
  <c r="R1017" i="2"/>
  <c r="Q1018" i="2"/>
  <c r="R1018" i="2"/>
  <c r="Q1019" i="2"/>
  <c r="R1019" i="2"/>
  <c r="Q1020" i="2"/>
  <c r="R1020" i="2"/>
  <c r="Q1021" i="2"/>
  <c r="R1021" i="2"/>
  <c r="Q1022" i="2"/>
  <c r="R1022" i="2"/>
  <c r="Q1023" i="2"/>
  <c r="R1023" i="2"/>
  <c r="Q1024" i="2"/>
  <c r="R1024" i="2"/>
  <c r="Q1025" i="2"/>
  <c r="R1025" i="2"/>
  <c r="Q1026" i="2"/>
  <c r="R1026" i="2"/>
  <c r="Q1027" i="2"/>
  <c r="R1027" i="2"/>
  <c r="Q1028" i="2"/>
  <c r="R1028" i="2"/>
  <c r="Q1029" i="2"/>
  <c r="R1029" i="2"/>
  <c r="Q1030" i="2"/>
  <c r="R1030" i="2"/>
  <c r="Q1031" i="2"/>
  <c r="R1031" i="2"/>
  <c r="Q1032" i="2"/>
  <c r="R1032" i="2"/>
  <c r="Q1033" i="2"/>
  <c r="R1033" i="2"/>
  <c r="Q1034" i="2"/>
  <c r="R1034" i="2"/>
  <c r="Q1035" i="2"/>
  <c r="R1035" i="2"/>
  <c r="Q1036" i="2"/>
  <c r="R1036" i="2"/>
  <c r="Q1037" i="2"/>
  <c r="R1037" i="2"/>
  <c r="Q1038" i="2"/>
  <c r="R1038" i="2"/>
  <c r="Q1039" i="2"/>
  <c r="R1039" i="2"/>
  <c r="Q1040" i="2"/>
  <c r="R1040" i="2"/>
  <c r="Q1041" i="2"/>
  <c r="R1041" i="2"/>
  <c r="Q1042" i="2"/>
  <c r="R1042" i="2"/>
  <c r="Q1043" i="2"/>
  <c r="R1043" i="2"/>
  <c r="Q1044" i="2"/>
  <c r="R1044" i="2"/>
  <c r="Q1045" i="2"/>
  <c r="R1045" i="2"/>
  <c r="Q1046" i="2"/>
  <c r="R1046" i="2"/>
  <c r="Q1047" i="2"/>
  <c r="R1047" i="2"/>
  <c r="Q1048" i="2"/>
  <c r="R1048" i="2"/>
  <c r="Q1049" i="2"/>
  <c r="R1049" i="2"/>
  <c r="Q1050" i="2"/>
  <c r="R1050" i="2"/>
  <c r="Q1051" i="2"/>
  <c r="R1051" i="2"/>
  <c r="Q1052" i="2"/>
  <c r="R1052" i="2"/>
  <c r="Q1053" i="2"/>
  <c r="R1053" i="2"/>
  <c r="Q1054" i="2"/>
  <c r="R1054" i="2"/>
  <c r="Q1055" i="2"/>
  <c r="R1055" i="2"/>
  <c r="Q1056" i="2"/>
  <c r="R1056" i="2"/>
  <c r="Q1057" i="2"/>
  <c r="R1057" i="2"/>
  <c r="Q1058" i="2"/>
  <c r="R1058" i="2"/>
  <c r="Q1059" i="2"/>
  <c r="R1059" i="2"/>
  <c r="Q1060" i="2"/>
  <c r="R1060" i="2"/>
  <c r="Q1061" i="2"/>
  <c r="R1061" i="2"/>
  <c r="Q1062" i="2"/>
  <c r="R1062" i="2"/>
  <c r="Q1063" i="2"/>
  <c r="R1063" i="2"/>
  <c r="Q1064" i="2"/>
  <c r="R1064" i="2"/>
  <c r="Q1065" i="2"/>
  <c r="R1065" i="2"/>
  <c r="Q1066" i="2"/>
  <c r="R1066" i="2"/>
  <c r="Q1067" i="2"/>
  <c r="R1067" i="2"/>
  <c r="Q1068" i="2"/>
  <c r="R1068" i="2"/>
  <c r="Q1069" i="2"/>
  <c r="R1069" i="2"/>
  <c r="Q1070" i="2"/>
  <c r="R1070" i="2"/>
  <c r="Q1071" i="2"/>
  <c r="R1071" i="2"/>
  <c r="Q1072" i="2"/>
  <c r="R1072" i="2"/>
  <c r="Q1073" i="2"/>
  <c r="R1073" i="2"/>
  <c r="Q1074" i="2"/>
  <c r="R1074" i="2"/>
  <c r="Q1075" i="2"/>
  <c r="R1075" i="2"/>
  <c r="Q1076" i="2"/>
  <c r="R1076" i="2"/>
  <c r="Q1077" i="2"/>
  <c r="R1077" i="2"/>
  <c r="Q1078" i="2"/>
  <c r="R1078" i="2"/>
  <c r="Q1079" i="2"/>
  <c r="R1079" i="2"/>
  <c r="Q1080" i="2"/>
  <c r="R1080" i="2"/>
  <c r="Q1081" i="2"/>
  <c r="R1081" i="2"/>
  <c r="Q1082" i="2"/>
  <c r="R1082" i="2"/>
  <c r="Q1083" i="2"/>
  <c r="R1083" i="2"/>
  <c r="Q1084" i="2"/>
  <c r="R1084" i="2"/>
  <c r="Q1085" i="2"/>
  <c r="R1085" i="2"/>
  <c r="Q1086" i="2"/>
  <c r="R1086" i="2"/>
  <c r="Q1087" i="2"/>
  <c r="R1087" i="2"/>
  <c r="Q1088" i="2"/>
  <c r="R1088" i="2"/>
  <c r="Q1089" i="2"/>
  <c r="R1089" i="2"/>
  <c r="Q1090" i="2"/>
  <c r="R1090" i="2"/>
  <c r="Q1091" i="2"/>
  <c r="R1091" i="2"/>
  <c r="Q1092" i="2"/>
  <c r="R1092" i="2"/>
  <c r="Q1093" i="2"/>
  <c r="R1093" i="2"/>
  <c r="Q1094" i="2"/>
  <c r="R1094" i="2"/>
  <c r="Q1095" i="2"/>
  <c r="R1095" i="2"/>
  <c r="Q1096" i="2"/>
  <c r="R1096" i="2"/>
  <c r="Q1097" i="2"/>
  <c r="R1097" i="2"/>
  <c r="Q1098" i="2"/>
  <c r="R1098" i="2"/>
  <c r="Q1099" i="2"/>
  <c r="R1099" i="2"/>
  <c r="Q1100" i="2"/>
  <c r="R1100" i="2"/>
  <c r="Q1101" i="2"/>
  <c r="R1101" i="2"/>
  <c r="Q1102" i="2"/>
  <c r="R1102" i="2"/>
  <c r="Q1103" i="2"/>
  <c r="R1103" i="2"/>
  <c r="Q1104" i="2"/>
  <c r="R1104" i="2"/>
  <c r="Q1105" i="2"/>
  <c r="R1105" i="2"/>
  <c r="Q1106" i="2"/>
  <c r="R1106" i="2"/>
  <c r="Q1107" i="2"/>
  <c r="R1107" i="2"/>
  <c r="Q1108" i="2"/>
  <c r="R1108" i="2"/>
  <c r="Q1109" i="2"/>
  <c r="R1109" i="2"/>
  <c r="Q1110" i="2"/>
  <c r="R1110" i="2"/>
  <c r="Q1111" i="2"/>
  <c r="R1111" i="2"/>
  <c r="Q1112" i="2"/>
  <c r="R1112" i="2"/>
  <c r="Q1113" i="2"/>
  <c r="R1113" i="2"/>
  <c r="Q1114" i="2"/>
  <c r="R1114" i="2"/>
  <c r="Q1115" i="2"/>
  <c r="R1115" i="2"/>
  <c r="Q1116" i="2"/>
  <c r="R1116" i="2"/>
  <c r="Q1117" i="2"/>
  <c r="R1117" i="2"/>
  <c r="Q1118" i="2"/>
  <c r="R1118" i="2"/>
  <c r="Q1119" i="2"/>
  <c r="R1119" i="2"/>
  <c r="Q1120" i="2"/>
  <c r="R1120" i="2"/>
  <c r="Q1121" i="2"/>
  <c r="R1121" i="2"/>
  <c r="Q1122" i="2"/>
  <c r="R1122" i="2"/>
  <c r="Q1123" i="2"/>
  <c r="R1123" i="2"/>
  <c r="Q1124" i="2"/>
  <c r="R1124" i="2"/>
  <c r="Q1125" i="2"/>
  <c r="R1125" i="2"/>
  <c r="Q1126" i="2"/>
  <c r="R1126" i="2"/>
  <c r="Q1127" i="2"/>
  <c r="R1127" i="2"/>
  <c r="Q1128" i="2"/>
  <c r="R1128" i="2"/>
  <c r="Q1129" i="2"/>
  <c r="R1129" i="2"/>
  <c r="Q1130" i="2"/>
  <c r="R1130" i="2"/>
  <c r="Q1131" i="2"/>
  <c r="R1131" i="2"/>
  <c r="Q1132" i="2"/>
  <c r="R1132" i="2"/>
  <c r="Q1133" i="2"/>
  <c r="R1133" i="2"/>
  <c r="Q1134" i="2"/>
  <c r="R1134" i="2"/>
  <c r="Q1135" i="2"/>
  <c r="R1135" i="2"/>
  <c r="Q1136" i="2"/>
  <c r="R1136" i="2"/>
  <c r="Q1137" i="2"/>
  <c r="R1137" i="2"/>
  <c r="Q1138" i="2"/>
  <c r="R1138" i="2"/>
  <c r="Q1139" i="2"/>
  <c r="R1139" i="2"/>
  <c r="Q1140" i="2"/>
  <c r="R1140" i="2"/>
  <c r="Q1141" i="2"/>
  <c r="R1141" i="2"/>
  <c r="Q1142" i="2"/>
  <c r="R1142" i="2"/>
  <c r="Q1143" i="2"/>
  <c r="R1143" i="2"/>
  <c r="Q1144" i="2"/>
  <c r="R1144" i="2"/>
  <c r="Q1145" i="2"/>
  <c r="R1145" i="2"/>
  <c r="Q1146" i="2"/>
  <c r="R1146" i="2"/>
  <c r="Q1147" i="2"/>
  <c r="R1147" i="2"/>
  <c r="Q1148" i="2"/>
  <c r="R1148" i="2"/>
  <c r="Q1149" i="2"/>
  <c r="R1149" i="2"/>
  <c r="Q1150" i="2"/>
  <c r="R1150" i="2"/>
  <c r="Q1151" i="2"/>
  <c r="R1151" i="2"/>
  <c r="Q1152" i="2"/>
  <c r="R1152" i="2"/>
  <c r="Q1153" i="2"/>
  <c r="R1153" i="2"/>
  <c r="Q1154" i="2"/>
  <c r="R1154" i="2"/>
  <c r="Q1155" i="2"/>
  <c r="R1155" i="2"/>
  <c r="Q1156" i="2"/>
  <c r="R1156" i="2"/>
  <c r="Q1157" i="2"/>
  <c r="R1157" i="2"/>
  <c r="Q1158" i="2"/>
  <c r="R1158" i="2"/>
  <c r="Q1159" i="2"/>
  <c r="R1159" i="2"/>
  <c r="Q1160" i="2"/>
  <c r="R1160" i="2"/>
  <c r="Q1161" i="2"/>
  <c r="R1161" i="2"/>
  <c r="Q1162" i="2"/>
  <c r="R1162" i="2"/>
  <c r="Q1163" i="2"/>
  <c r="R1163" i="2"/>
  <c r="Q1164" i="2"/>
  <c r="R1164" i="2"/>
  <c r="Q1165" i="2"/>
  <c r="R1165" i="2"/>
  <c r="Q1166" i="2"/>
  <c r="R1166" i="2"/>
  <c r="Q1167" i="2"/>
  <c r="R1167" i="2"/>
  <c r="Q1168" i="2"/>
  <c r="R1168" i="2"/>
  <c r="Q1169" i="2"/>
  <c r="R1169" i="2"/>
  <c r="Q1170" i="2"/>
  <c r="R1170" i="2"/>
  <c r="Q1171" i="2"/>
  <c r="R1171" i="2"/>
  <c r="Q1172" i="2"/>
  <c r="R1172" i="2"/>
  <c r="Q1173" i="2"/>
  <c r="R1173" i="2"/>
  <c r="Q1174" i="2"/>
  <c r="R1174" i="2"/>
  <c r="Q1175" i="2"/>
  <c r="R1175" i="2"/>
  <c r="Q1176" i="2"/>
  <c r="R1176" i="2"/>
  <c r="Q1177" i="2"/>
  <c r="R1177" i="2"/>
  <c r="Q1178" i="2"/>
  <c r="R1178" i="2"/>
  <c r="Q1179" i="2"/>
  <c r="R1179" i="2"/>
  <c r="Q1180" i="2"/>
  <c r="R1180" i="2"/>
  <c r="Q1181" i="2"/>
  <c r="R1181" i="2"/>
  <c r="Q1182" i="2"/>
  <c r="R1182" i="2"/>
  <c r="Q1183" i="2"/>
  <c r="R1183" i="2"/>
  <c r="Q1184" i="2"/>
  <c r="R1184" i="2"/>
  <c r="Q1185" i="2"/>
  <c r="R1185" i="2"/>
  <c r="Q1186" i="2"/>
  <c r="R1186" i="2"/>
  <c r="Q1187" i="2"/>
  <c r="R1187" i="2"/>
  <c r="Q1188" i="2"/>
  <c r="R1188" i="2"/>
  <c r="Q1189" i="2"/>
  <c r="R1189" i="2"/>
  <c r="Q1190" i="2"/>
  <c r="R1190" i="2"/>
  <c r="Q1191" i="2"/>
  <c r="R1191" i="2"/>
  <c r="Q1192" i="2"/>
  <c r="R1192" i="2"/>
  <c r="Q1193" i="2"/>
  <c r="R1193" i="2"/>
  <c r="Q1194" i="2"/>
  <c r="R1194" i="2"/>
  <c r="Q1195" i="2"/>
  <c r="R1195" i="2"/>
  <c r="Q1196" i="2"/>
  <c r="R1196" i="2"/>
  <c r="Q1197" i="2"/>
  <c r="R1197" i="2"/>
  <c r="Q1198" i="2"/>
  <c r="R1198" i="2"/>
  <c r="Q1199" i="2"/>
  <c r="R1199" i="2"/>
  <c r="Q1200" i="2"/>
  <c r="R1200" i="2"/>
  <c r="Q1201" i="2"/>
  <c r="R1201" i="2"/>
  <c r="Q1202" i="2"/>
  <c r="R1202" i="2"/>
  <c r="Q1203" i="2"/>
  <c r="R1203" i="2"/>
  <c r="Q1204" i="2"/>
  <c r="R1204" i="2"/>
  <c r="Q1205" i="2"/>
  <c r="R1205" i="2"/>
  <c r="Q1206" i="2"/>
  <c r="R1206" i="2"/>
  <c r="Q1207" i="2"/>
  <c r="R1207" i="2"/>
  <c r="Q1208" i="2"/>
  <c r="R1208" i="2"/>
  <c r="Q1209" i="2"/>
  <c r="R1209" i="2"/>
  <c r="Q1210" i="2"/>
  <c r="R1210" i="2"/>
  <c r="Q1211" i="2"/>
  <c r="R1211" i="2"/>
  <c r="Q1212" i="2"/>
  <c r="R1212" i="2"/>
  <c r="Q1213" i="2"/>
  <c r="R1213" i="2"/>
  <c r="Q1214" i="2"/>
  <c r="R1214" i="2"/>
  <c r="Q1215" i="2"/>
  <c r="R1215" i="2"/>
  <c r="Q1216" i="2"/>
  <c r="R1216" i="2"/>
  <c r="Q1217" i="2"/>
  <c r="R1217" i="2"/>
  <c r="Q1218" i="2"/>
  <c r="R1218" i="2"/>
  <c r="Q1219" i="2"/>
  <c r="R1219" i="2"/>
  <c r="Q1220" i="2"/>
  <c r="R1220" i="2"/>
  <c r="Q1221" i="2"/>
  <c r="R1221" i="2"/>
  <c r="Q1222" i="2"/>
  <c r="R1222" i="2"/>
  <c r="Q1223" i="2"/>
  <c r="R1223" i="2"/>
  <c r="Q1224" i="2"/>
  <c r="R1224" i="2"/>
  <c r="Q1225" i="2"/>
  <c r="R1225" i="2"/>
  <c r="Q1226" i="2"/>
  <c r="R1226" i="2"/>
  <c r="Q1227" i="2"/>
  <c r="R1227" i="2"/>
  <c r="Q1228" i="2"/>
  <c r="R1228" i="2"/>
  <c r="Q1229" i="2"/>
  <c r="R1229" i="2"/>
  <c r="Q1230" i="2"/>
  <c r="R1230" i="2"/>
  <c r="Q1231" i="2"/>
  <c r="R1231" i="2"/>
  <c r="Q1232" i="2"/>
  <c r="R1232" i="2"/>
  <c r="Q1233" i="2"/>
  <c r="R1233" i="2"/>
  <c r="Q1234" i="2"/>
  <c r="R1234" i="2"/>
  <c r="Q1235" i="2"/>
  <c r="R1235" i="2"/>
  <c r="Q1236" i="2"/>
  <c r="R1236" i="2"/>
  <c r="Q1237" i="2"/>
  <c r="R1237" i="2"/>
  <c r="Q1238" i="2"/>
  <c r="R1238" i="2"/>
  <c r="Q1239" i="2"/>
  <c r="R1239" i="2"/>
  <c r="Q1240" i="2"/>
  <c r="R1240" i="2"/>
  <c r="Q1241" i="2"/>
  <c r="R1241" i="2"/>
  <c r="Q1242" i="2"/>
  <c r="R1242" i="2"/>
  <c r="Q1243" i="2"/>
  <c r="R1243" i="2"/>
  <c r="Q1244" i="2"/>
  <c r="R1244" i="2"/>
  <c r="Q1245" i="2"/>
  <c r="R1245" i="2"/>
  <c r="Q1246" i="2"/>
  <c r="R1246" i="2"/>
  <c r="Q1247" i="2"/>
  <c r="R1247" i="2"/>
  <c r="Q1248" i="2"/>
  <c r="R1248" i="2"/>
  <c r="Q1249" i="2"/>
  <c r="R1249" i="2"/>
  <c r="Q1250" i="2"/>
  <c r="R1250" i="2"/>
  <c r="Q1251" i="2"/>
  <c r="R1251" i="2"/>
  <c r="Q1252" i="2"/>
  <c r="R1252" i="2"/>
  <c r="Q1253" i="2"/>
  <c r="R1253" i="2"/>
  <c r="Q1254" i="2"/>
  <c r="R1254" i="2"/>
  <c r="Q1255" i="2"/>
  <c r="R1255" i="2"/>
  <c r="Q1256" i="2"/>
  <c r="R1256" i="2"/>
  <c r="Q1257" i="2"/>
  <c r="R1257" i="2"/>
  <c r="Q1258" i="2"/>
  <c r="R1258" i="2"/>
  <c r="Q1259" i="2"/>
  <c r="R1259" i="2"/>
  <c r="Q1260" i="2"/>
  <c r="R1260" i="2"/>
  <c r="Q1261" i="2"/>
  <c r="R1261" i="2"/>
  <c r="Q1262" i="2"/>
  <c r="R1262" i="2"/>
  <c r="Q1263" i="2"/>
  <c r="R1263" i="2"/>
  <c r="Q1264" i="2"/>
  <c r="R1264" i="2"/>
  <c r="Q1265" i="2"/>
  <c r="R1265" i="2"/>
  <c r="Q1266" i="2"/>
  <c r="R1266" i="2"/>
  <c r="Q1267" i="2"/>
  <c r="R1267" i="2"/>
  <c r="Q1268" i="2"/>
  <c r="R1268" i="2"/>
  <c r="Q1269" i="2"/>
  <c r="R1269" i="2"/>
  <c r="Q1270" i="2"/>
  <c r="R1270" i="2"/>
  <c r="Q1271" i="2"/>
  <c r="R1271" i="2"/>
  <c r="Q1272" i="2"/>
  <c r="R1272" i="2"/>
  <c r="Q1273" i="2"/>
  <c r="R1273" i="2"/>
  <c r="Q1274" i="2"/>
  <c r="R1274" i="2"/>
  <c r="Q1275" i="2"/>
  <c r="R1275" i="2"/>
  <c r="Q1276" i="2"/>
  <c r="R1276" i="2"/>
  <c r="Q1277" i="2"/>
  <c r="R1277" i="2"/>
  <c r="Q1278" i="2"/>
  <c r="R1278" i="2"/>
  <c r="Q1279" i="2"/>
  <c r="R1279" i="2"/>
  <c r="Q1280" i="2"/>
  <c r="R1280" i="2"/>
  <c r="Q1281" i="2"/>
  <c r="R1281" i="2"/>
  <c r="Q1282" i="2"/>
  <c r="R1282" i="2"/>
  <c r="Q1283" i="2"/>
  <c r="R1283" i="2"/>
  <c r="Q1284" i="2"/>
  <c r="R1284" i="2"/>
  <c r="Q1285" i="2"/>
  <c r="R1285" i="2"/>
  <c r="Q1286" i="2"/>
  <c r="R1286" i="2"/>
  <c r="Q1287" i="2"/>
  <c r="R1287" i="2"/>
  <c r="Q1288" i="2"/>
  <c r="R1288" i="2"/>
  <c r="Q1289" i="2"/>
  <c r="R1289" i="2"/>
  <c r="Q1290" i="2"/>
  <c r="R1290" i="2"/>
  <c r="Q1291" i="2"/>
  <c r="R1291" i="2"/>
  <c r="Q1292" i="2"/>
  <c r="R1292" i="2"/>
  <c r="Q1293" i="2"/>
  <c r="R1293" i="2"/>
  <c r="Q1294" i="2"/>
  <c r="R1294" i="2"/>
  <c r="Q1295" i="2"/>
  <c r="R1295" i="2"/>
  <c r="Q1296" i="2"/>
  <c r="R1296" i="2"/>
  <c r="Q1297" i="2"/>
  <c r="R1297" i="2"/>
  <c r="Q1298" i="2"/>
  <c r="R1298" i="2"/>
  <c r="Q1299" i="2"/>
  <c r="R1299" i="2"/>
  <c r="Q1300" i="2"/>
  <c r="R1300" i="2"/>
  <c r="Q1301" i="2"/>
  <c r="R1301" i="2"/>
  <c r="Q1302" i="2"/>
  <c r="R1302" i="2"/>
  <c r="Q1303" i="2"/>
  <c r="R1303" i="2"/>
  <c r="Q1304" i="2"/>
  <c r="R1304" i="2"/>
  <c r="Q1305" i="2"/>
  <c r="R1305" i="2"/>
  <c r="Q1306" i="2"/>
  <c r="R1306" i="2"/>
  <c r="Q1307" i="2"/>
  <c r="R1307" i="2"/>
  <c r="Q1308" i="2"/>
  <c r="R1308" i="2"/>
  <c r="Q1309" i="2"/>
  <c r="R1309" i="2"/>
  <c r="Q1310" i="2"/>
  <c r="R1310" i="2"/>
  <c r="Q1311" i="2"/>
  <c r="R1311" i="2"/>
  <c r="Q1312" i="2"/>
  <c r="R1312" i="2"/>
  <c r="Q1313" i="2"/>
  <c r="R1313" i="2"/>
  <c r="Q1314" i="2"/>
  <c r="R1314" i="2"/>
  <c r="Q1315" i="2"/>
  <c r="R1315" i="2"/>
  <c r="Q1316" i="2"/>
  <c r="R1316" i="2"/>
  <c r="Q1317" i="2"/>
  <c r="R1317" i="2"/>
  <c r="Q1318" i="2"/>
  <c r="R1318" i="2"/>
  <c r="Q1319" i="2"/>
  <c r="R1319" i="2"/>
  <c r="Q1320" i="2"/>
  <c r="R1320" i="2"/>
  <c r="Q1321" i="2"/>
  <c r="R1321" i="2"/>
  <c r="Q1322" i="2"/>
  <c r="R1322" i="2"/>
  <c r="Q1323" i="2"/>
  <c r="R1323" i="2"/>
  <c r="Q1324" i="2"/>
  <c r="R1324" i="2"/>
  <c r="Q1325" i="2"/>
  <c r="R1325" i="2"/>
  <c r="Q1326" i="2"/>
  <c r="R1326" i="2"/>
  <c r="Q1327" i="2"/>
  <c r="R1327" i="2"/>
  <c r="Q1328" i="2"/>
  <c r="R1328" i="2"/>
  <c r="Q1329" i="2"/>
  <c r="R1329" i="2"/>
  <c r="Q1330" i="2"/>
  <c r="R1330" i="2"/>
  <c r="Q1331" i="2"/>
  <c r="R1331" i="2"/>
  <c r="Q1332" i="2"/>
  <c r="R1332" i="2"/>
  <c r="Q1333" i="2"/>
  <c r="R1333" i="2"/>
  <c r="Q1334" i="2"/>
  <c r="R1334" i="2"/>
  <c r="Q1335" i="2"/>
  <c r="R1335" i="2"/>
  <c r="Q1336" i="2"/>
  <c r="R1336" i="2"/>
  <c r="Q1337" i="2"/>
  <c r="R1337" i="2"/>
  <c r="Q1338" i="2"/>
  <c r="R1338" i="2"/>
  <c r="Q1339" i="2"/>
  <c r="R1339" i="2"/>
  <c r="Q1340" i="2"/>
  <c r="R1340" i="2"/>
  <c r="Q1341" i="2"/>
  <c r="R1341" i="2"/>
  <c r="Q1342" i="2"/>
  <c r="R1342" i="2"/>
  <c r="Q1343" i="2"/>
  <c r="R1343" i="2"/>
  <c r="Q1344" i="2"/>
  <c r="R1344" i="2"/>
  <c r="Q1345" i="2"/>
  <c r="R1345" i="2"/>
  <c r="Q1346" i="2"/>
  <c r="R1346" i="2"/>
  <c r="Q1347" i="2"/>
  <c r="R1347" i="2"/>
  <c r="Q1348" i="2"/>
  <c r="R1348" i="2"/>
  <c r="Q1349" i="2"/>
  <c r="R1349" i="2"/>
  <c r="Q1350" i="2"/>
  <c r="R1350" i="2"/>
  <c r="Q1351" i="2"/>
  <c r="R1351" i="2"/>
  <c r="Q1352" i="2"/>
  <c r="R1352" i="2"/>
  <c r="Q1353" i="2"/>
  <c r="R1353" i="2"/>
  <c r="Q1354" i="2"/>
  <c r="R1354" i="2"/>
  <c r="Q1355" i="2"/>
  <c r="R1355" i="2"/>
  <c r="Q1356" i="2"/>
  <c r="R1356" i="2"/>
  <c r="Q1357" i="2"/>
  <c r="R1357" i="2"/>
  <c r="Q1358" i="2"/>
  <c r="R1358" i="2"/>
  <c r="Q1359" i="2"/>
  <c r="R1359" i="2"/>
  <c r="Q1360" i="2"/>
  <c r="R1360" i="2"/>
  <c r="Q1361" i="2"/>
  <c r="R1361" i="2"/>
  <c r="Q1362" i="2"/>
  <c r="R1362" i="2"/>
  <c r="Q1363" i="2"/>
  <c r="R1363" i="2"/>
  <c r="Q1364" i="2"/>
  <c r="R1364" i="2"/>
  <c r="Q1365" i="2"/>
  <c r="R1365" i="2"/>
  <c r="Q1366" i="2"/>
  <c r="R1366" i="2"/>
  <c r="Q1367" i="2"/>
  <c r="R1367" i="2"/>
  <c r="Q1368" i="2"/>
  <c r="R1368" i="2"/>
  <c r="Q1369" i="2"/>
  <c r="R1369" i="2"/>
  <c r="Q1370" i="2"/>
  <c r="R1370" i="2"/>
  <c r="Q1371" i="2"/>
  <c r="R1371" i="2"/>
  <c r="Q1372" i="2"/>
  <c r="R1372" i="2"/>
  <c r="Q1373" i="2"/>
  <c r="R1373" i="2"/>
  <c r="Q1374" i="2"/>
  <c r="R1374" i="2"/>
  <c r="Q1375" i="2"/>
  <c r="R1375" i="2"/>
  <c r="Q1376" i="2"/>
  <c r="R1376" i="2"/>
  <c r="Q1377" i="2"/>
  <c r="R1377" i="2"/>
  <c r="Q1378" i="2"/>
  <c r="R1378" i="2"/>
  <c r="Q1379" i="2"/>
  <c r="R1379" i="2"/>
  <c r="Q1380" i="2"/>
  <c r="R1380" i="2"/>
  <c r="Q1381" i="2"/>
  <c r="R1381" i="2"/>
  <c r="Q1382" i="2"/>
  <c r="R1382" i="2"/>
  <c r="Q1383" i="2"/>
  <c r="R1383" i="2"/>
  <c r="Q1384" i="2"/>
  <c r="R1384" i="2"/>
  <c r="Q1385" i="2"/>
  <c r="R1385" i="2"/>
  <c r="Q1386" i="2"/>
  <c r="R1386" i="2"/>
  <c r="Q1387" i="2"/>
  <c r="R1387" i="2"/>
  <c r="Q1388" i="2"/>
  <c r="R1388" i="2"/>
  <c r="Q1389" i="2"/>
  <c r="R1389" i="2"/>
  <c r="Q1390" i="2"/>
  <c r="R1390" i="2"/>
  <c r="Q1391" i="2"/>
  <c r="R1391" i="2"/>
  <c r="Q1392" i="2"/>
  <c r="R1392" i="2"/>
  <c r="Q1393" i="2"/>
  <c r="R1393" i="2"/>
  <c r="Q1394" i="2"/>
  <c r="R1394" i="2"/>
  <c r="Q1395" i="2"/>
  <c r="R1395" i="2"/>
  <c r="Q1396" i="2"/>
  <c r="R1396" i="2"/>
  <c r="Q1397" i="2"/>
  <c r="R1397" i="2"/>
  <c r="Q1398" i="2"/>
  <c r="R1398" i="2"/>
  <c r="Q1399" i="2"/>
  <c r="R1399" i="2"/>
  <c r="Q1400" i="2"/>
  <c r="R1400" i="2"/>
  <c r="Q1401" i="2"/>
  <c r="R1401" i="2"/>
  <c r="Q1402" i="2"/>
  <c r="R1402" i="2"/>
  <c r="Q1403" i="2"/>
  <c r="R1403" i="2"/>
  <c r="Q1404" i="2"/>
  <c r="R1404" i="2"/>
  <c r="Q1405" i="2"/>
  <c r="R1405" i="2"/>
  <c r="Q1406" i="2"/>
  <c r="R1406" i="2"/>
  <c r="Q1407" i="2"/>
  <c r="R1407" i="2"/>
  <c r="Q1408" i="2"/>
  <c r="R1408" i="2"/>
  <c r="Q1409" i="2"/>
  <c r="R1409" i="2"/>
  <c r="Q1410" i="2"/>
  <c r="R1410" i="2"/>
  <c r="Q1411" i="2"/>
  <c r="R1411" i="2"/>
  <c r="Q1412" i="2"/>
  <c r="R1412" i="2"/>
  <c r="Q1413" i="2"/>
  <c r="R1413" i="2"/>
  <c r="Q1414" i="2"/>
  <c r="R1414" i="2"/>
  <c r="Q1415" i="2"/>
  <c r="R1415" i="2"/>
  <c r="Q1416" i="2"/>
  <c r="R1416" i="2"/>
  <c r="Q1417" i="2"/>
  <c r="R1417" i="2"/>
  <c r="Q1418" i="2"/>
  <c r="R1418" i="2"/>
  <c r="Q1419" i="2"/>
  <c r="R1419" i="2"/>
  <c r="Q1420" i="2"/>
  <c r="R1420" i="2"/>
  <c r="Q1421" i="2"/>
  <c r="R1421" i="2"/>
  <c r="Q1422" i="2"/>
  <c r="R1422" i="2"/>
  <c r="Q1423" i="2"/>
  <c r="R1423" i="2"/>
  <c r="Q1424" i="2"/>
  <c r="R1424" i="2"/>
  <c r="Q1425" i="2"/>
  <c r="R1425" i="2"/>
  <c r="Q1426" i="2"/>
  <c r="R1426" i="2"/>
  <c r="Q1427" i="2"/>
  <c r="R1427" i="2"/>
  <c r="Q1428" i="2"/>
  <c r="R1428" i="2"/>
  <c r="Q1429" i="2"/>
  <c r="R1429" i="2"/>
  <c r="Q1430" i="2"/>
  <c r="R1430" i="2"/>
  <c r="Q1431" i="2"/>
  <c r="R1431" i="2"/>
  <c r="Q1432" i="2"/>
  <c r="R1432" i="2"/>
  <c r="Q1433" i="2"/>
  <c r="R1433" i="2"/>
  <c r="Q1434" i="2"/>
  <c r="R1434" i="2"/>
  <c r="Q1435" i="2"/>
  <c r="R1435" i="2"/>
  <c r="Q1436" i="2"/>
  <c r="R1436" i="2"/>
  <c r="Q1437" i="2"/>
  <c r="R1437" i="2"/>
  <c r="Q1438" i="2"/>
  <c r="R1438" i="2"/>
  <c r="Q1439" i="2"/>
  <c r="R1439" i="2"/>
  <c r="Q1440" i="2"/>
  <c r="R1440" i="2"/>
  <c r="Q1441" i="2"/>
  <c r="R1441" i="2"/>
  <c r="Q1442" i="2"/>
  <c r="R1442" i="2"/>
  <c r="Q1443" i="2"/>
  <c r="R1443" i="2"/>
  <c r="Q1444" i="2"/>
  <c r="R1444" i="2"/>
  <c r="Q1445" i="2"/>
  <c r="R1445" i="2"/>
  <c r="Q1446" i="2"/>
  <c r="R1446" i="2"/>
  <c r="Q1447" i="2"/>
  <c r="R1447" i="2"/>
  <c r="Q1448" i="2"/>
  <c r="R1448" i="2"/>
  <c r="Q1449" i="2"/>
  <c r="R1449" i="2"/>
  <c r="Q1450" i="2"/>
  <c r="R1450" i="2"/>
  <c r="Q1451" i="2"/>
  <c r="R1451" i="2"/>
  <c r="Q1452" i="2"/>
  <c r="R1452" i="2"/>
  <c r="Q1453" i="2"/>
  <c r="R1453" i="2"/>
  <c r="Q1454" i="2"/>
  <c r="R1454" i="2"/>
  <c r="Q1455" i="2"/>
  <c r="R1455" i="2"/>
  <c r="Q1456" i="2"/>
  <c r="R1456" i="2"/>
  <c r="Q1457" i="2"/>
  <c r="R1457" i="2"/>
  <c r="Q1458" i="2"/>
  <c r="R1458" i="2"/>
  <c r="Q1459" i="2"/>
  <c r="R1459" i="2"/>
  <c r="Q1460" i="2"/>
  <c r="R1460" i="2"/>
  <c r="Q1461" i="2"/>
  <c r="R1461" i="2"/>
  <c r="Q1462" i="2"/>
  <c r="R1462" i="2"/>
  <c r="Q1463" i="2"/>
  <c r="R1463" i="2"/>
  <c r="Q1464" i="2"/>
  <c r="R1464" i="2"/>
  <c r="Q1465" i="2"/>
  <c r="R1465" i="2"/>
  <c r="Q1466" i="2"/>
  <c r="R1466" i="2"/>
  <c r="Q1467" i="2"/>
  <c r="R1467" i="2"/>
  <c r="Q1468" i="2"/>
  <c r="R1468" i="2"/>
  <c r="Q1469" i="2"/>
  <c r="R1469" i="2"/>
  <c r="Q1470" i="2"/>
  <c r="R1470" i="2"/>
  <c r="Q1471" i="2"/>
  <c r="R1471" i="2"/>
  <c r="Q1472" i="2"/>
  <c r="R1472" i="2"/>
  <c r="Q1473" i="2"/>
  <c r="R1473" i="2"/>
  <c r="Q1474" i="2"/>
  <c r="R1474" i="2"/>
  <c r="Q1475" i="2"/>
  <c r="R1475" i="2"/>
  <c r="Q1476" i="2"/>
  <c r="R1476" i="2"/>
  <c r="Q1477" i="2"/>
  <c r="R1477" i="2"/>
  <c r="Q1478" i="2"/>
  <c r="R1478" i="2"/>
  <c r="Q1479" i="2"/>
  <c r="R1479" i="2"/>
  <c r="Q1480" i="2"/>
  <c r="R1480" i="2"/>
  <c r="Q1481" i="2"/>
  <c r="R1481" i="2"/>
  <c r="Q1482" i="2"/>
  <c r="R1482" i="2"/>
  <c r="Q1483" i="2"/>
  <c r="R1483" i="2"/>
  <c r="Q1484" i="2"/>
  <c r="R1484" i="2"/>
  <c r="Q1485" i="2"/>
  <c r="R1485" i="2"/>
  <c r="Q1486" i="2"/>
  <c r="R1486" i="2"/>
  <c r="Q1487" i="2"/>
  <c r="R1487" i="2"/>
  <c r="Q1488" i="2"/>
  <c r="R1488" i="2"/>
  <c r="Q1489" i="2"/>
  <c r="R1489" i="2"/>
  <c r="Q1490" i="2"/>
  <c r="R1490" i="2"/>
  <c r="Q1491" i="2"/>
  <c r="R1491" i="2"/>
  <c r="Q1492" i="2"/>
  <c r="R1492" i="2"/>
  <c r="Q1493" i="2"/>
  <c r="R1493" i="2"/>
  <c r="Q1494" i="2"/>
  <c r="R1494" i="2"/>
  <c r="Q1495" i="2"/>
  <c r="R1495" i="2"/>
  <c r="Q1496" i="2"/>
  <c r="R1496" i="2"/>
  <c r="Q1497" i="2"/>
  <c r="R1497" i="2"/>
  <c r="Q1498" i="2"/>
  <c r="R1498" i="2"/>
  <c r="Q1499" i="2"/>
  <c r="R1499" i="2"/>
  <c r="Q1500" i="2"/>
  <c r="R1500" i="2"/>
  <c r="Q1501" i="2"/>
  <c r="R1501" i="2"/>
  <c r="Q1502" i="2"/>
  <c r="R1502" i="2"/>
  <c r="Q1503" i="2"/>
  <c r="R1503" i="2"/>
  <c r="Q1504" i="2"/>
  <c r="R1504" i="2"/>
  <c r="Q1505" i="2"/>
  <c r="R1505" i="2"/>
  <c r="Q1506" i="2"/>
  <c r="R1506" i="2"/>
  <c r="Q1507" i="2"/>
  <c r="R1507" i="2"/>
  <c r="Q1508" i="2"/>
  <c r="R1508" i="2"/>
  <c r="Q1509" i="2"/>
  <c r="R1509" i="2"/>
  <c r="Q1510" i="2"/>
  <c r="R1510" i="2"/>
  <c r="Q1511" i="2"/>
  <c r="R1511" i="2"/>
  <c r="Q1512" i="2"/>
  <c r="R1512" i="2"/>
  <c r="Q1513" i="2"/>
  <c r="R1513" i="2"/>
  <c r="Q1514" i="2"/>
  <c r="R1514" i="2"/>
  <c r="Q1515" i="2"/>
  <c r="R1515" i="2"/>
  <c r="Q1516" i="2"/>
  <c r="R1516" i="2"/>
  <c r="Q1517" i="2"/>
  <c r="R1517" i="2"/>
  <c r="Q1518" i="2"/>
  <c r="R1518" i="2"/>
  <c r="Q1519" i="2"/>
  <c r="R1519" i="2"/>
  <c r="Q1520" i="2"/>
  <c r="R1520" i="2"/>
  <c r="Q1521" i="2"/>
  <c r="R1521" i="2"/>
  <c r="Q1522" i="2"/>
  <c r="R1522" i="2"/>
  <c r="Q1523" i="2"/>
  <c r="R1523" i="2"/>
  <c r="Q1524" i="2"/>
  <c r="R1524" i="2"/>
  <c r="Q1525" i="2"/>
  <c r="R1525" i="2"/>
  <c r="Q1526" i="2"/>
  <c r="R1526" i="2"/>
  <c r="Q1527" i="2"/>
  <c r="R1527" i="2"/>
  <c r="Q1528" i="2"/>
  <c r="R1528" i="2"/>
  <c r="Q1529" i="2"/>
  <c r="R1529" i="2"/>
  <c r="Q1530" i="2"/>
  <c r="R1530" i="2"/>
  <c r="Q1531" i="2"/>
  <c r="R1531" i="2"/>
  <c r="Q1532" i="2"/>
  <c r="R1532" i="2"/>
  <c r="Q1533" i="2"/>
  <c r="R1533" i="2"/>
  <c r="Q1534" i="2"/>
  <c r="R1534" i="2"/>
  <c r="Q1535" i="2"/>
  <c r="R1535" i="2"/>
  <c r="Q1536" i="2"/>
  <c r="R1536" i="2"/>
  <c r="Q1537" i="2"/>
  <c r="R1537" i="2"/>
  <c r="Q1538" i="2"/>
  <c r="R1538" i="2"/>
  <c r="Q1539" i="2"/>
  <c r="R1539" i="2"/>
  <c r="Q1540" i="2"/>
  <c r="R1540" i="2"/>
  <c r="Q1541" i="2"/>
  <c r="R1541" i="2"/>
  <c r="Q1542" i="2"/>
  <c r="R1542" i="2"/>
  <c r="Q1543" i="2"/>
  <c r="R1543" i="2"/>
  <c r="Q1544" i="2"/>
  <c r="R1544" i="2"/>
  <c r="Q1545" i="2"/>
  <c r="R1545" i="2"/>
  <c r="Q1546" i="2"/>
  <c r="R1546" i="2"/>
  <c r="Q1547" i="2"/>
  <c r="R1547" i="2"/>
  <c r="Q1548" i="2"/>
  <c r="R1548" i="2"/>
  <c r="Q1549" i="2"/>
  <c r="R1549" i="2"/>
  <c r="Q1550" i="2"/>
  <c r="R1550" i="2"/>
  <c r="Q1551" i="2"/>
  <c r="R1551" i="2"/>
  <c r="Q1552" i="2"/>
  <c r="R1552" i="2"/>
  <c r="Q1553" i="2"/>
  <c r="R1553" i="2"/>
  <c r="Q1554" i="2"/>
  <c r="R1554" i="2"/>
  <c r="Q1555" i="2"/>
  <c r="R1555" i="2"/>
  <c r="Q1556" i="2"/>
  <c r="R1556" i="2"/>
  <c r="Q1557" i="2"/>
  <c r="R1557" i="2"/>
  <c r="Q1558" i="2"/>
  <c r="R1558" i="2"/>
  <c r="Q1559" i="2"/>
  <c r="R1559" i="2"/>
  <c r="Q1560" i="2"/>
  <c r="R1560" i="2"/>
  <c r="Q1561" i="2"/>
  <c r="R1561" i="2"/>
  <c r="Q1562" i="2"/>
  <c r="R1562" i="2"/>
  <c r="Q1563" i="2"/>
  <c r="R1563" i="2"/>
  <c r="Q1564" i="2"/>
  <c r="R1564" i="2"/>
  <c r="Q1565" i="2"/>
  <c r="R1565" i="2"/>
  <c r="Q1566" i="2"/>
  <c r="R1566" i="2"/>
  <c r="Q1567" i="2"/>
  <c r="R1567" i="2"/>
  <c r="Q1568" i="2"/>
  <c r="R1568" i="2"/>
  <c r="Q1569" i="2"/>
  <c r="R1569" i="2"/>
  <c r="Q1570" i="2"/>
  <c r="R1570" i="2"/>
  <c r="Q1571" i="2"/>
  <c r="R1571" i="2"/>
  <c r="Q1572" i="2"/>
  <c r="R1572" i="2"/>
  <c r="Q1573" i="2"/>
  <c r="R1573" i="2"/>
  <c r="Q1574" i="2"/>
  <c r="R1574" i="2"/>
  <c r="Q1575" i="2"/>
  <c r="R1575" i="2"/>
  <c r="Q1576" i="2"/>
  <c r="R1576" i="2"/>
  <c r="Q1577" i="2"/>
  <c r="R1577" i="2"/>
  <c r="Q1578" i="2"/>
  <c r="R1578" i="2"/>
  <c r="Q1579" i="2"/>
  <c r="R1579" i="2"/>
  <c r="Q1580" i="2"/>
  <c r="R1580" i="2"/>
  <c r="Q1581" i="2"/>
  <c r="R1581" i="2"/>
  <c r="Q1582" i="2"/>
  <c r="R1582" i="2"/>
  <c r="Q1583" i="2"/>
  <c r="R1583" i="2"/>
  <c r="Q1584" i="2"/>
  <c r="R1584" i="2"/>
  <c r="Q1585" i="2"/>
  <c r="R1585" i="2"/>
  <c r="Q1586" i="2"/>
  <c r="R1586" i="2"/>
  <c r="Q1587" i="2"/>
  <c r="R1587" i="2"/>
  <c r="Q1588" i="2"/>
  <c r="R1588" i="2"/>
  <c r="Q1589" i="2"/>
  <c r="R1589" i="2"/>
  <c r="Q1590" i="2"/>
  <c r="R1590" i="2"/>
  <c r="Q1591" i="2"/>
  <c r="R1591" i="2"/>
  <c r="Q1592" i="2"/>
  <c r="R1592" i="2"/>
  <c r="Q1593" i="2"/>
  <c r="R1593" i="2"/>
  <c r="Q1594" i="2"/>
  <c r="R1594" i="2"/>
  <c r="Q1595" i="2"/>
  <c r="R1595" i="2"/>
  <c r="Q1596" i="2"/>
  <c r="R1596" i="2"/>
  <c r="Q1597" i="2"/>
  <c r="R1597" i="2"/>
  <c r="Q1598" i="2"/>
  <c r="R1598" i="2"/>
  <c r="Q1599" i="2"/>
  <c r="R1599" i="2"/>
  <c r="Q1600" i="2"/>
  <c r="R1600" i="2"/>
  <c r="Q1601" i="2"/>
  <c r="R1601" i="2"/>
  <c r="Q1602" i="2"/>
  <c r="R1602" i="2"/>
  <c r="Q1603" i="2"/>
  <c r="R1603" i="2"/>
  <c r="Q1604" i="2"/>
  <c r="R1604" i="2"/>
  <c r="Q1605" i="2"/>
  <c r="R1605" i="2"/>
  <c r="Q1606" i="2"/>
  <c r="R1606" i="2"/>
  <c r="Q1607" i="2"/>
  <c r="R1607" i="2"/>
  <c r="Q1608" i="2"/>
  <c r="R1608" i="2"/>
  <c r="Q1609" i="2"/>
  <c r="R1609" i="2"/>
  <c r="Q1610" i="2"/>
  <c r="R1610" i="2"/>
  <c r="Q1611" i="2"/>
  <c r="R1611" i="2"/>
  <c r="Q1612" i="2"/>
  <c r="R1612" i="2"/>
  <c r="Q1613" i="2"/>
  <c r="R1613" i="2"/>
  <c r="Q1614" i="2"/>
  <c r="R1614" i="2"/>
  <c r="Q1615" i="2"/>
  <c r="R1615" i="2"/>
  <c r="Q1616" i="2"/>
  <c r="R1616" i="2"/>
  <c r="Q1617" i="2"/>
  <c r="R1617" i="2"/>
  <c r="Q1618" i="2"/>
  <c r="R1618" i="2"/>
  <c r="Q1619" i="2"/>
  <c r="R1619" i="2"/>
  <c r="Q1620" i="2"/>
  <c r="R1620" i="2"/>
  <c r="Q1621" i="2"/>
  <c r="R1621" i="2"/>
  <c r="Q1622" i="2"/>
  <c r="R1622" i="2"/>
  <c r="Q1623" i="2"/>
  <c r="R1623" i="2"/>
  <c r="Q1624" i="2"/>
  <c r="R1624" i="2"/>
  <c r="Q1625" i="2"/>
  <c r="R1625" i="2"/>
  <c r="Q1626" i="2"/>
  <c r="R1626" i="2"/>
  <c r="Q1627" i="2"/>
  <c r="R1627" i="2"/>
  <c r="Q1628" i="2"/>
  <c r="R1628" i="2"/>
  <c r="Q1629" i="2"/>
  <c r="R1629" i="2"/>
  <c r="Q1630" i="2"/>
  <c r="R1630" i="2"/>
  <c r="Q1631" i="2"/>
  <c r="R1631" i="2"/>
  <c r="Q1632" i="2"/>
  <c r="R1632" i="2"/>
  <c r="Q1633" i="2"/>
  <c r="R1633" i="2"/>
  <c r="Q1634" i="2"/>
  <c r="R1634" i="2"/>
  <c r="Q1635" i="2"/>
  <c r="R1635" i="2"/>
  <c r="Q1636" i="2"/>
  <c r="R1636" i="2"/>
  <c r="Q1637" i="2"/>
  <c r="R1637" i="2"/>
  <c r="Q1638" i="2"/>
  <c r="R1638" i="2"/>
  <c r="Q1639" i="2"/>
  <c r="R1639" i="2"/>
  <c r="Q1640" i="2"/>
  <c r="R1640" i="2"/>
  <c r="Q1641" i="2"/>
  <c r="R1641" i="2"/>
  <c r="Q1642" i="2"/>
  <c r="R1642" i="2"/>
  <c r="Q1643" i="2"/>
  <c r="R1643" i="2"/>
  <c r="Q1644" i="2"/>
  <c r="R1644" i="2"/>
  <c r="Q1645" i="2"/>
  <c r="R1645" i="2"/>
  <c r="Q1646" i="2"/>
  <c r="R1646" i="2"/>
  <c r="Q1647" i="2"/>
  <c r="R1647" i="2"/>
  <c r="Q1648" i="2"/>
  <c r="R1648" i="2"/>
  <c r="Q1649" i="2"/>
  <c r="R1649" i="2"/>
  <c r="Q1650" i="2"/>
  <c r="R1650" i="2"/>
  <c r="Q1651" i="2"/>
  <c r="R1651" i="2"/>
  <c r="Q1652" i="2"/>
  <c r="R1652" i="2"/>
  <c r="Q1653" i="2"/>
  <c r="R1653" i="2"/>
  <c r="Q1654" i="2"/>
  <c r="R1654" i="2"/>
  <c r="Q1655" i="2"/>
  <c r="R1655" i="2"/>
  <c r="Q1656" i="2"/>
  <c r="R1656" i="2"/>
  <c r="Q1657" i="2"/>
  <c r="R1657" i="2"/>
  <c r="Q1658" i="2"/>
  <c r="R1658" i="2"/>
  <c r="Q1659" i="2"/>
  <c r="R1659" i="2"/>
  <c r="Q1660" i="2"/>
  <c r="R1660" i="2"/>
  <c r="Q1661" i="2"/>
  <c r="R1661" i="2"/>
  <c r="Q1662" i="2"/>
  <c r="R1662" i="2"/>
  <c r="Q1663" i="2"/>
  <c r="R1663" i="2"/>
  <c r="Q1664" i="2"/>
  <c r="R1664" i="2"/>
  <c r="Q1665" i="2"/>
  <c r="R1665" i="2"/>
  <c r="Q1666" i="2"/>
  <c r="R1666" i="2"/>
  <c r="Q1667" i="2"/>
  <c r="R1667" i="2"/>
  <c r="Q1668" i="2"/>
  <c r="R1668" i="2"/>
  <c r="Q1669" i="2"/>
  <c r="R1669" i="2"/>
  <c r="Q1670" i="2"/>
  <c r="R1670" i="2"/>
  <c r="Q1671" i="2"/>
  <c r="R1671" i="2"/>
  <c r="Q1672" i="2"/>
  <c r="R1672" i="2"/>
  <c r="Q1673" i="2"/>
  <c r="R1673" i="2"/>
  <c r="Q1674" i="2"/>
  <c r="R1674" i="2"/>
  <c r="Q1675" i="2"/>
  <c r="R1675" i="2"/>
  <c r="Q1676" i="2"/>
  <c r="R1676" i="2"/>
  <c r="Q1677" i="2"/>
  <c r="R1677" i="2"/>
  <c r="Q1678" i="2"/>
  <c r="R1678" i="2"/>
  <c r="Q1679" i="2"/>
  <c r="R1679" i="2"/>
  <c r="Q1680" i="2"/>
  <c r="R1680" i="2"/>
  <c r="Q1681" i="2"/>
  <c r="R1681" i="2"/>
  <c r="Q1682" i="2"/>
  <c r="R1682" i="2"/>
  <c r="Q1683" i="2"/>
  <c r="R1683" i="2"/>
  <c r="Q1684" i="2"/>
  <c r="R1684" i="2"/>
  <c r="Q1685" i="2"/>
  <c r="R1685" i="2"/>
  <c r="Q1686" i="2"/>
  <c r="R1686" i="2"/>
  <c r="Q1687" i="2"/>
  <c r="R1687" i="2"/>
  <c r="Q1688" i="2"/>
  <c r="R1688" i="2"/>
  <c r="Q1689" i="2"/>
  <c r="R1689" i="2"/>
  <c r="Q1690" i="2"/>
  <c r="R1690" i="2"/>
  <c r="Q1691" i="2"/>
  <c r="R1691" i="2"/>
  <c r="Q1692" i="2"/>
  <c r="R1692" i="2"/>
  <c r="Q1693" i="2"/>
  <c r="R1693" i="2"/>
  <c r="Q1694" i="2"/>
  <c r="R1694" i="2"/>
  <c r="Q1695" i="2"/>
  <c r="R1695" i="2"/>
  <c r="Q1696" i="2"/>
  <c r="R1696" i="2"/>
  <c r="Q1697" i="2"/>
  <c r="R1697" i="2"/>
  <c r="Q1698" i="2"/>
  <c r="R1698" i="2"/>
  <c r="Q1699" i="2"/>
  <c r="R1699" i="2"/>
  <c r="Q1700" i="2"/>
  <c r="R1700" i="2"/>
  <c r="Q1701" i="2"/>
  <c r="R1701" i="2"/>
  <c r="Q1702" i="2"/>
  <c r="R1702" i="2"/>
  <c r="Q1703" i="2"/>
  <c r="R1703" i="2"/>
  <c r="Q1704" i="2"/>
  <c r="R1704" i="2"/>
  <c r="Q1705" i="2"/>
  <c r="R1705" i="2"/>
  <c r="Q1706" i="2"/>
  <c r="R1706" i="2"/>
  <c r="Q1707" i="2"/>
  <c r="R1707" i="2"/>
  <c r="Q1708" i="2"/>
  <c r="R1708" i="2"/>
  <c r="Q1709" i="2"/>
  <c r="R1709" i="2"/>
  <c r="Q1710" i="2"/>
  <c r="R1710" i="2"/>
  <c r="Q1711" i="2"/>
  <c r="R1711" i="2"/>
  <c r="Q1712" i="2"/>
  <c r="R1712" i="2"/>
  <c r="Q1713" i="2"/>
  <c r="R1713" i="2"/>
  <c r="Q1714" i="2"/>
  <c r="R1714" i="2"/>
  <c r="Q1715" i="2"/>
  <c r="R1715" i="2"/>
  <c r="Q1716" i="2"/>
  <c r="R1716" i="2"/>
  <c r="Q1717" i="2"/>
  <c r="R1717" i="2"/>
  <c r="Q1718" i="2"/>
  <c r="R1718" i="2"/>
  <c r="Q1719" i="2"/>
  <c r="R1719" i="2"/>
  <c r="Q1720" i="2"/>
  <c r="R1720" i="2"/>
  <c r="Q1721" i="2"/>
  <c r="R1721" i="2"/>
  <c r="Q1722" i="2"/>
  <c r="R1722" i="2"/>
  <c r="Q1723" i="2"/>
  <c r="R1723" i="2"/>
  <c r="Q1724" i="2"/>
  <c r="R1724" i="2"/>
  <c r="Q1725" i="2"/>
  <c r="R1725" i="2"/>
  <c r="Q1726" i="2"/>
  <c r="R1726" i="2"/>
  <c r="Q1727" i="2"/>
  <c r="R1727" i="2"/>
  <c r="Q1728" i="2"/>
  <c r="R1728" i="2"/>
  <c r="Q1729" i="2"/>
  <c r="R1729" i="2"/>
  <c r="Q1730" i="2"/>
  <c r="R1730" i="2"/>
  <c r="Q1731" i="2"/>
  <c r="R1731" i="2"/>
  <c r="Q1732" i="2"/>
  <c r="R1732" i="2"/>
  <c r="Q1733" i="2"/>
  <c r="R1733" i="2"/>
  <c r="Q1734" i="2"/>
  <c r="R1734" i="2"/>
  <c r="Q1735" i="2"/>
  <c r="R1735" i="2"/>
  <c r="Q1736" i="2"/>
  <c r="R1736" i="2"/>
  <c r="Q1737" i="2"/>
  <c r="R1737" i="2"/>
  <c r="Q1738" i="2"/>
  <c r="R1738" i="2"/>
  <c r="Q1739" i="2"/>
  <c r="R1739" i="2"/>
  <c r="Q1740" i="2"/>
  <c r="R1740" i="2"/>
  <c r="Q1741" i="2"/>
  <c r="R1741" i="2"/>
  <c r="Q1742" i="2"/>
  <c r="R1742" i="2"/>
  <c r="Q1743" i="2"/>
  <c r="R1743" i="2"/>
  <c r="Q1744" i="2"/>
  <c r="R1744" i="2"/>
  <c r="Q1745" i="2"/>
  <c r="R1745" i="2"/>
  <c r="Q1746" i="2"/>
  <c r="R1746" i="2"/>
  <c r="Q1747" i="2"/>
  <c r="R1747" i="2"/>
  <c r="Q1748" i="2"/>
  <c r="R1748" i="2"/>
  <c r="Q1749" i="2"/>
  <c r="R1749" i="2"/>
  <c r="Q1750" i="2"/>
  <c r="R1750" i="2"/>
  <c r="Q1751" i="2"/>
  <c r="R1751" i="2"/>
  <c r="Q1752" i="2"/>
  <c r="R1752" i="2"/>
  <c r="Q1753" i="2"/>
  <c r="R1753" i="2"/>
  <c r="Q1754" i="2"/>
  <c r="R1754" i="2"/>
  <c r="Q1755" i="2"/>
  <c r="R1755" i="2"/>
  <c r="Q1756" i="2"/>
  <c r="R1756" i="2"/>
  <c r="Q1757" i="2"/>
  <c r="R1757" i="2"/>
  <c r="Q1758" i="2"/>
  <c r="R1758" i="2"/>
  <c r="Q1759" i="2"/>
  <c r="R1759" i="2"/>
  <c r="Q1760" i="2"/>
  <c r="R1760" i="2"/>
  <c r="Q1761" i="2"/>
  <c r="R1761" i="2"/>
  <c r="Q1762" i="2"/>
  <c r="R1762" i="2"/>
  <c r="Q1763" i="2"/>
  <c r="R1763" i="2"/>
  <c r="Q1764" i="2"/>
  <c r="R1764" i="2"/>
  <c r="Q1765" i="2"/>
  <c r="R1765" i="2"/>
  <c r="Q1766" i="2"/>
  <c r="R1766" i="2"/>
  <c r="Q1767" i="2"/>
  <c r="R1767" i="2"/>
  <c r="Q1768" i="2"/>
  <c r="R1768" i="2"/>
  <c r="Q1769" i="2"/>
  <c r="R1769" i="2"/>
  <c r="Q1770" i="2"/>
  <c r="R1770" i="2"/>
  <c r="Q1771" i="2"/>
  <c r="R1771" i="2"/>
  <c r="Q1772" i="2"/>
  <c r="R1772" i="2"/>
  <c r="Q1773" i="2"/>
  <c r="R1773" i="2"/>
  <c r="Q1774" i="2"/>
  <c r="R1774" i="2"/>
  <c r="Q1775" i="2"/>
  <c r="R1775" i="2"/>
  <c r="Q1776" i="2"/>
  <c r="R1776" i="2"/>
  <c r="Q1777" i="2"/>
  <c r="R1777" i="2"/>
  <c r="Q1778" i="2"/>
  <c r="R1778" i="2"/>
  <c r="Q1779" i="2"/>
  <c r="R1779" i="2"/>
  <c r="Q1780" i="2"/>
  <c r="R1780" i="2"/>
  <c r="Q1781" i="2"/>
  <c r="R1781" i="2"/>
  <c r="Q1782" i="2"/>
  <c r="R1782" i="2"/>
  <c r="Q1783" i="2"/>
  <c r="R1783" i="2"/>
  <c r="Q1784" i="2"/>
  <c r="R1784" i="2"/>
  <c r="Q1785" i="2"/>
  <c r="R1785" i="2"/>
  <c r="Q1786" i="2"/>
  <c r="R1786" i="2"/>
  <c r="Q1787" i="2"/>
  <c r="R1787" i="2"/>
  <c r="Q1788" i="2"/>
  <c r="R1788" i="2"/>
  <c r="Q1789" i="2"/>
  <c r="R1789" i="2"/>
  <c r="Q1790" i="2"/>
  <c r="R1790" i="2"/>
  <c r="Q1791" i="2"/>
  <c r="R1791" i="2"/>
  <c r="Q1792" i="2"/>
  <c r="R1792" i="2"/>
  <c r="Q1793" i="2"/>
  <c r="R1793" i="2"/>
  <c r="Q1794" i="2"/>
  <c r="R1794" i="2"/>
  <c r="Q1795" i="2"/>
  <c r="R1795" i="2"/>
  <c r="Q1796" i="2"/>
  <c r="R1796" i="2"/>
  <c r="Q1797" i="2"/>
  <c r="R1797" i="2"/>
  <c r="Q1798" i="2"/>
  <c r="R1798" i="2"/>
  <c r="Q1799" i="2"/>
  <c r="R1799" i="2"/>
  <c r="Q1800" i="2"/>
  <c r="R1800" i="2"/>
  <c r="Q1801" i="2"/>
  <c r="R1801" i="2"/>
  <c r="Q1802" i="2"/>
  <c r="R1802" i="2"/>
  <c r="Q1803" i="2"/>
  <c r="R1803" i="2"/>
  <c r="Q1804" i="2"/>
  <c r="R1804" i="2"/>
  <c r="Q1805" i="2"/>
  <c r="R1805" i="2"/>
  <c r="Q1806" i="2"/>
  <c r="R1806" i="2"/>
  <c r="Q1807" i="2"/>
  <c r="R1807" i="2"/>
  <c r="Q1808" i="2"/>
  <c r="R1808" i="2"/>
  <c r="Q1809" i="2"/>
  <c r="R1809" i="2"/>
  <c r="Q1810" i="2"/>
  <c r="R1810" i="2"/>
  <c r="Q1811" i="2"/>
  <c r="R1811" i="2"/>
  <c r="Q1812" i="2"/>
  <c r="R1812" i="2"/>
  <c r="Q1813" i="2"/>
  <c r="R1813" i="2"/>
  <c r="Q1814" i="2"/>
  <c r="R1814" i="2"/>
  <c r="Q1815" i="2"/>
  <c r="R1815" i="2"/>
  <c r="Q1816" i="2"/>
  <c r="R1816" i="2"/>
  <c r="Q1817" i="2"/>
  <c r="R1817" i="2"/>
  <c r="Q1818" i="2"/>
  <c r="R1818" i="2"/>
  <c r="Q1819" i="2"/>
  <c r="R1819" i="2"/>
  <c r="Q1820" i="2"/>
  <c r="R1820" i="2"/>
  <c r="Q1821" i="2"/>
  <c r="R1821" i="2"/>
  <c r="Q1822" i="2"/>
  <c r="R1822" i="2"/>
  <c r="Q1823" i="2"/>
  <c r="R1823" i="2"/>
  <c r="Q1824" i="2"/>
  <c r="R1824" i="2"/>
  <c r="Q1825" i="2"/>
  <c r="R1825" i="2"/>
  <c r="Q1826" i="2"/>
  <c r="R1826" i="2"/>
  <c r="Q1827" i="2"/>
  <c r="R1827" i="2"/>
  <c r="Q1828" i="2"/>
  <c r="R1828" i="2"/>
  <c r="Q1829" i="2"/>
  <c r="R1829" i="2"/>
  <c r="Q1830" i="2"/>
  <c r="R1830" i="2"/>
  <c r="Q1831" i="2"/>
  <c r="R1831" i="2"/>
  <c r="Q1832" i="2"/>
  <c r="R1832" i="2"/>
  <c r="Q1833" i="2"/>
  <c r="R1833" i="2"/>
  <c r="Q1834" i="2"/>
  <c r="R1834" i="2"/>
  <c r="Q1835" i="2"/>
  <c r="R1835" i="2"/>
  <c r="Q1836" i="2"/>
  <c r="R1836" i="2"/>
  <c r="Q1837" i="2"/>
  <c r="R1837" i="2"/>
  <c r="Q1838" i="2"/>
  <c r="R1838" i="2"/>
  <c r="Q1839" i="2"/>
  <c r="R1839" i="2"/>
  <c r="Q1840" i="2"/>
  <c r="R1840" i="2"/>
  <c r="Q1841" i="2"/>
  <c r="R1841" i="2"/>
  <c r="Q1842" i="2"/>
  <c r="R1842" i="2"/>
  <c r="Q1843" i="2"/>
  <c r="R1843" i="2"/>
  <c r="Q1844" i="2"/>
  <c r="R1844" i="2"/>
  <c r="Q1845" i="2"/>
  <c r="R1845" i="2"/>
  <c r="Q1846" i="2"/>
  <c r="R1846" i="2"/>
  <c r="Q1847" i="2"/>
  <c r="R1847" i="2"/>
  <c r="Q1848" i="2"/>
  <c r="R1848" i="2"/>
  <c r="Q1849" i="2"/>
  <c r="R1849" i="2"/>
  <c r="Q1850" i="2"/>
  <c r="R1850" i="2"/>
  <c r="Q1851" i="2"/>
  <c r="R1851" i="2"/>
  <c r="Q1852" i="2"/>
  <c r="R1852" i="2"/>
  <c r="Q1853" i="2"/>
  <c r="R1853" i="2"/>
  <c r="Q1854" i="2"/>
  <c r="R1854" i="2"/>
  <c r="Q1855" i="2"/>
  <c r="R1855" i="2"/>
  <c r="Q1856" i="2"/>
  <c r="R1856" i="2"/>
  <c r="Q1857" i="2"/>
  <c r="R1857" i="2"/>
  <c r="Q1858" i="2"/>
  <c r="R1858" i="2"/>
  <c r="Q1859" i="2"/>
  <c r="R1859" i="2"/>
  <c r="Q1860" i="2"/>
  <c r="R1860" i="2"/>
  <c r="Q1861" i="2"/>
  <c r="R1861" i="2"/>
  <c r="Q1862" i="2"/>
  <c r="R1862" i="2"/>
  <c r="Q1863" i="2"/>
  <c r="R1863" i="2"/>
  <c r="Q1864" i="2"/>
  <c r="R1864" i="2"/>
  <c r="Q1865" i="2"/>
  <c r="R1865" i="2"/>
  <c r="Q1866" i="2"/>
  <c r="R1866" i="2"/>
  <c r="Q1867" i="2"/>
  <c r="R1867" i="2"/>
  <c r="Q1868" i="2"/>
  <c r="R1868" i="2"/>
  <c r="Q1869" i="2"/>
  <c r="R1869" i="2"/>
  <c r="Q1870" i="2"/>
  <c r="R1870" i="2"/>
  <c r="Q1871" i="2"/>
  <c r="R1871" i="2"/>
  <c r="Q1872" i="2"/>
  <c r="R1872" i="2"/>
  <c r="Q1873" i="2"/>
  <c r="R1873" i="2"/>
  <c r="Q1874" i="2"/>
  <c r="R1874" i="2"/>
  <c r="Q1875" i="2"/>
  <c r="R1875" i="2"/>
  <c r="Q1876" i="2"/>
  <c r="R1876" i="2"/>
  <c r="Q1877" i="2"/>
  <c r="R1877" i="2"/>
  <c r="Q1878" i="2"/>
  <c r="R1878" i="2"/>
  <c r="Q1879" i="2"/>
  <c r="R1879" i="2"/>
  <c r="Q1880" i="2"/>
  <c r="R1880" i="2"/>
  <c r="Q1881" i="2"/>
  <c r="R1881" i="2"/>
  <c r="Q1882" i="2"/>
  <c r="R1882" i="2"/>
  <c r="Q1883" i="2"/>
  <c r="R1883" i="2"/>
  <c r="Q1884" i="2"/>
  <c r="R1884" i="2"/>
  <c r="Q1885" i="2"/>
  <c r="R1885" i="2"/>
  <c r="Q1886" i="2"/>
  <c r="R1886" i="2"/>
  <c r="Q1887" i="2"/>
  <c r="R1887" i="2"/>
  <c r="Q1888" i="2"/>
  <c r="R1888" i="2"/>
  <c r="Q1889" i="2"/>
  <c r="R1889" i="2"/>
  <c r="Q1890" i="2"/>
  <c r="R1890" i="2"/>
  <c r="Q1891" i="2"/>
  <c r="R1891" i="2"/>
  <c r="Q1892" i="2"/>
  <c r="R1892" i="2"/>
  <c r="Q1893" i="2"/>
  <c r="R1893" i="2"/>
  <c r="Q1894" i="2"/>
  <c r="R1894" i="2"/>
  <c r="Q1895" i="2"/>
  <c r="R1895" i="2"/>
  <c r="Q1896" i="2"/>
  <c r="R1896" i="2"/>
  <c r="Q1897" i="2"/>
  <c r="R1897" i="2"/>
  <c r="Q1898" i="2"/>
  <c r="R1898" i="2"/>
  <c r="Q1899" i="2"/>
  <c r="R1899" i="2"/>
  <c r="Q1900" i="2"/>
  <c r="R1900" i="2"/>
  <c r="Q1901" i="2"/>
  <c r="R1901" i="2"/>
  <c r="Q1902" i="2"/>
  <c r="R1902" i="2"/>
  <c r="Q1903" i="2"/>
  <c r="R1903" i="2"/>
  <c r="Q1904" i="2"/>
  <c r="R1904" i="2"/>
  <c r="Q1905" i="2"/>
  <c r="R1905" i="2"/>
  <c r="Q1906" i="2"/>
  <c r="R1906" i="2"/>
  <c r="Q1907" i="2"/>
  <c r="R1907" i="2"/>
  <c r="Q1908" i="2"/>
  <c r="R1908" i="2"/>
  <c r="Q1909" i="2"/>
  <c r="R1909" i="2"/>
  <c r="Q1910" i="2"/>
  <c r="R1910" i="2"/>
  <c r="Q1911" i="2"/>
  <c r="R1911" i="2"/>
  <c r="Q1912" i="2"/>
  <c r="R1912" i="2"/>
  <c r="Q1913" i="2"/>
  <c r="R1913" i="2"/>
  <c r="Q1914" i="2"/>
  <c r="R1914" i="2"/>
  <c r="Q1915" i="2"/>
  <c r="R1915" i="2"/>
  <c r="Q1916" i="2"/>
  <c r="R1916" i="2"/>
  <c r="Q1917" i="2"/>
  <c r="R1917" i="2"/>
  <c r="Q1918" i="2"/>
  <c r="R1918" i="2"/>
  <c r="Q1919" i="2"/>
  <c r="R1919" i="2"/>
  <c r="Q1920" i="2"/>
  <c r="R1920" i="2"/>
  <c r="Q1921" i="2"/>
  <c r="R1921" i="2"/>
  <c r="Q1922" i="2"/>
  <c r="R1922" i="2"/>
  <c r="Q1923" i="2"/>
  <c r="R1923" i="2"/>
  <c r="Q1924" i="2"/>
  <c r="R1924" i="2"/>
  <c r="Q1925" i="2"/>
  <c r="R1925" i="2"/>
  <c r="Q1926" i="2"/>
  <c r="R1926" i="2"/>
  <c r="Q1927" i="2"/>
  <c r="R1927" i="2"/>
  <c r="Q1928" i="2"/>
  <c r="R1928" i="2"/>
  <c r="Q1929" i="2"/>
  <c r="R1929" i="2"/>
  <c r="Q1930" i="2"/>
  <c r="R1930" i="2"/>
  <c r="Q1931" i="2"/>
  <c r="R1931" i="2"/>
  <c r="Q1932" i="2"/>
  <c r="R1932" i="2"/>
  <c r="Q1933" i="2"/>
  <c r="R1933" i="2"/>
  <c r="Q1934" i="2"/>
  <c r="R1934" i="2"/>
  <c r="Q1935" i="2"/>
  <c r="R1935" i="2"/>
  <c r="Q1936" i="2"/>
  <c r="R1936" i="2"/>
  <c r="Q1937" i="2"/>
  <c r="R1937" i="2"/>
  <c r="Q1938" i="2"/>
  <c r="R1938" i="2"/>
  <c r="Q1939" i="2"/>
  <c r="R1939" i="2"/>
  <c r="Q1940" i="2"/>
  <c r="R1940" i="2"/>
  <c r="Q1941" i="2"/>
  <c r="R1941" i="2"/>
  <c r="Q1942" i="2"/>
  <c r="R1942" i="2"/>
  <c r="Q1943" i="2"/>
  <c r="R1943" i="2"/>
  <c r="Q1944" i="2"/>
  <c r="R1944" i="2"/>
  <c r="Q1945" i="2"/>
  <c r="R1945" i="2"/>
  <c r="Q1946" i="2"/>
  <c r="R1946" i="2"/>
  <c r="Q1947" i="2"/>
  <c r="R1947" i="2"/>
  <c r="Q1948" i="2"/>
  <c r="R1948" i="2"/>
  <c r="Q1949" i="2"/>
  <c r="R1949" i="2"/>
  <c r="Q1950" i="2"/>
  <c r="R1950" i="2"/>
  <c r="Q1951" i="2"/>
  <c r="R1951" i="2"/>
  <c r="Q1952" i="2"/>
  <c r="R1952" i="2"/>
  <c r="Q1953" i="2"/>
  <c r="R1953" i="2"/>
  <c r="Q1954" i="2"/>
  <c r="R1954" i="2"/>
  <c r="Q1955" i="2"/>
  <c r="R1955" i="2"/>
  <c r="Q1956" i="2"/>
  <c r="R1956" i="2"/>
  <c r="Q1957" i="2"/>
  <c r="R1957" i="2"/>
  <c r="Q1958" i="2"/>
  <c r="R1958" i="2"/>
  <c r="Q1959" i="2"/>
  <c r="R1959" i="2"/>
  <c r="Q1960" i="2"/>
  <c r="R1960" i="2"/>
  <c r="Q1961" i="2"/>
  <c r="R1961" i="2"/>
  <c r="Q1962" i="2"/>
  <c r="R1962" i="2"/>
  <c r="Q1963" i="2"/>
  <c r="R1963" i="2"/>
  <c r="Q1964" i="2"/>
  <c r="R1964" i="2"/>
  <c r="Q1965" i="2"/>
  <c r="R1965" i="2"/>
  <c r="Q1966" i="2"/>
  <c r="R1966" i="2"/>
  <c r="Q1967" i="2"/>
  <c r="R1967" i="2"/>
  <c r="Q1968" i="2"/>
  <c r="R1968" i="2"/>
  <c r="Q1969" i="2"/>
  <c r="R1969" i="2"/>
  <c r="Q1970" i="2"/>
  <c r="R1970" i="2"/>
  <c r="Q1971" i="2"/>
  <c r="R1971" i="2"/>
  <c r="Q1972" i="2"/>
  <c r="R1972" i="2"/>
  <c r="Q1973" i="2"/>
  <c r="R1973" i="2"/>
  <c r="Q1974" i="2"/>
  <c r="R1974" i="2"/>
  <c r="Q1975" i="2"/>
  <c r="R1975" i="2"/>
  <c r="Q1976" i="2"/>
  <c r="R1976" i="2"/>
  <c r="Q1977" i="2"/>
  <c r="R1977" i="2"/>
  <c r="Q1978" i="2"/>
  <c r="R1978" i="2"/>
  <c r="Q1979" i="2"/>
  <c r="R1979" i="2"/>
  <c r="Q1980" i="2"/>
  <c r="R1980" i="2"/>
  <c r="Q1981" i="2"/>
  <c r="R1981" i="2"/>
  <c r="Q1982" i="2"/>
  <c r="R1982" i="2"/>
  <c r="Q1983" i="2"/>
  <c r="R1983" i="2"/>
  <c r="Q1984" i="2"/>
  <c r="R1984" i="2"/>
  <c r="Q1985" i="2"/>
  <c r="R1985" i="2"/>
  <c r="Q1986" i="2"/>
  <c r="R1986" i="2"/>
  <c r="Q1987" i="2"/>
  <c r="R1987" i="2"/>
  <c r="Q1988" i="2"/>
  <c r="R1988" i="2"/>
  <c r="Q1989" i="2"/>
  <c r="R1989" i="2"/>
  <c r="Q1990" i="2"/>
  <c r="R1990" i="2"/>
  <c r="Q1991" i="2"/>
  <c r="R1991" i="2"/>
  <c r="Q1992" i="2"/>
  <c r="R1992" i="2"/>
  <c r="Q1993" i="2"/>
  <c r="R1993" i="2"/>
  <c r="Q1994" i="2"/>
  <c r="R1994" i="2"/>
  <c r="Q1995" i="2"/>
  <c r="R1995" i="2"/>
  <c r="Q1996" i="2"/>
  <c r="R1996" i="2"/>
  <c r="Q1997" i="2"/>
  <c r="R1997" i="2"/>
  <c r="Q1998" i="2"/>
  <c r="R1998" i="2"/>
  <c r="Q1999" i="2"/>
  <c r="R1999" i="2"/>
  <c r="Q2000" i="2"/>
  <c r="R2000" i="2"/>
  <c r="Q2001" i="2"/>
  <c r="R2001" i="2"/>
  <c r="Q2002" i="2"/>
  <c r="R2002" i="2"/>
  <c r="Q2003" i="2"/>
  <c r="R2003" i="2"/>
  <c r="Q2004" i="2"/>
  <c r="R2004" i="2"/>
  <c r="Q2005" i="2"/>
  <c r="R2005" i="2"/>
  <c r="Q2006" i="2"/>
  <c r="R2006" i="2"/>
  <c r="Q2007" i="2"/>
  <c r="R2007" i="2"/>
  <c r="Q2008" i="2"/>
  <c r="R2008" i="2"/>
  <c r="Q2009" i="2"/>
  <c r="R2009" i="2"/>
  <c r="Q2010" i="2"/>
  <c r="R2010" i="2"/>
  <c r="Q2011" i="2"/>
  <c r="R2011" i="2"/>
  <c r="Q2012" i="2"/>
  <c r="R2012" i="2"/>
  <c r="Q2013" i="2"/>
  <c r="R2013" i="2"/>
  <c r="Q2014" i="2"/>
  <c r="R2014" i="2"/>
  <c r="Q2015" i="2"/>
  <c r="R2015" i="2"/>
  <c r="Q2016" i="2"/>
  <c r="R2016" i="2"/>
  <c r="Q2017" i="2"/>
  <c r="R2017" i="2"/>
  <c r="Q2018" i="2"/>
  <c r="R2018" i="2"/>
  <c r="Q2019" i="2"/>
  <c r="R2019" i="2"/>
  <c r="Q2020" i="2"/>
  <c r="R2020" i="2"/>
  <c r="Q2021" i="2"/>
  <c r="R2021" i="2"/>
  <c r="Q2022" i="2"/>
  <c r="R2022" i="2"/>
  <c r="Q2023" i="2"/>
  <c r="R2023" i="2"/>
  <c r="Q2024" i="2"/>
  <c r="R2024" i="2"/>
  <c r="Q2025" i="2"/>
  <c r="R2025" i="2"/>
  <c r="Q2026" i="2"/>
  <c r="R2026" i="2"/>
  <c r="Q2027" i="2"/>
  <c r="R2027" i="2"/>
  <c r="Q2028" i="2"/>
  <c r="R2028" i="2"/>
  <c r="Q2029" i="2"/>
  <c r="R2029" i="2"/>
  <c r="Q2030" i="2"/>
  <c r="R2030" i="2"/>
  <c r="Q2031" i="2"/>
  <c r="R2031" i="2"/>
  <c r="Q2032" i="2"/>
  <c r="R2032" i="2"/>
  <c r="Q2033" i="2"/>
  <c r="R2033" i="2"/>
  <c r="Q2034" i="2"/>
  <c r="R2034" i="2"/>
  <c r="Q2035" i="2"/>
  <c r="R2035" i="2"/>
  <c r="Q2036" i="2"/>
  <c r="R2036" i="2"/>
  <c r="Q2037" i="2"/>
  <c r="R2037" i="2"/>
  <c r="Q2038" i="2"/>
  <c r="R2038" i="2"/>
  <c r="Q2039" i="2"/>
  <c r="R2039" i="2"/>
  <c r="Q2040" i="2"/>
  <c r="R2040" i="2"/>
  <c r="Q2041" i="2"/>
  <c r="R2041" i="2"/>
  <c r="Q2042" i="2"/>
  <c r="R2042" i="2"/>
  <c r="Q2043" i="2"/>
  <c r="R2043" i="2"/>
  <c r="Q2044" i="2"/>
  <c r="R2044" i="2"/>
  <c r="Q2045" i="2"/>
  <c r="R2045" i="2"/>
  <c r="Q2046" i="2"/>
  <c r="R2046" i="2"/>
  <c r="Q2047" i="2"/>
  <c r="R2047" i="2"/>
  <c r="Q2048" i="2"/>
  <c r="R2048" i="2"/>
  <c r="Q2049" i="2"/>
  <c r="R2049" i="2"/>
  <c r="Q2050" i="2"/>
  <c r="R2050" i="2"/>
  <c r="Q2051" i="2"/>
  <c r="R2051" i="2"/>
  <c r="Q2052" i="2"/>
  <c r="R2052" i="2"/>
  <c r="Q2053" i="2"/>
  <c r="R2053" i="2"/>
  <c r="Q2054" i="2"/>
  <c r="R2054" i="2"/>
  <c r="Q2055" i="2"/>
  <c r="R2055" i="2"/>
  <c r="Q2056" i="2"/>
  <c r="R2056" i="2"/>
  <c r="Q2057" i="2"/>
  <c r="R2057" i="2"/>
  <c r="Q2058" i="2"/>
  <c r="R2058" i="2"/>
  <c r="Q2059" i="2"/>
  <c r="R2059" i="2"/>
  <c r="Q2060" i="2"/>
  <c r="R2060" i="2"/>
  <c r="Q2061" i="2"/>
  <c r="R2061" i="2"/>
  <c r="Q2062" i="2"/>
  <c r="R2062" i="2"/>
  <c r="Q2063" i="2"/>
  <c r="R2063" i="2"/>
  <c r="Q2064" i="2"/>
  <c r="R2064" i="2"/>
  <c r="Q2065" i="2"/>
  <c r="R2065" i="2"/>
  <c r="Q2066" i="2"/>
  <c r="R2066" i="2"/>
  <c r="Q2067" i="2"/>
  <c r="R2067" i="2"/>
  <c r="Q2068" i="2"/>
  <c r="R2068" i="2"/>
  <c r="Q2069" i="2"/>
  <c r="R2069" i="2"/>
  <c r="Q2070" i="2"/>
  <c r="R2070" i="2"/>
  <c r="Q2071" i="2"/>
  <c r="R2071" i="2"/>
  <c r="Q2072" i="2"/>
  <c r="R2072" i="2"/>
  <c r="Q2073" i="2"/>
  <c r="R2073" i="2"/>
  <c r="Q2074" i="2"/>
  <c r="R2074" i="2"/>
  <c r="Q2075" i="2"/>
  <c r="R2075" i="2"/>
  <c r="Q2076" i="2"/>
  <c r="R2076" i="2"/>
  <c r="Q2077" i="2"/>
  <c r="R2077" i="2"/>
  <c r="Q2078" i="2"/>
  <c r="R2078" i="2"/>
  <c r="Q2079" i="2"/>
  <c r="R2079" i="2"/>
  <c r="Q2080" i="2"/>
  <c r="R2080" i="2"/>
  <c r="Q2081" i="2"/>
  <c r="R2081" i="2"/>
  <c r="Q2082" i="2"/>
  <c r="R2082" i="2"/>
  <c r="Q2083" i="2"/>
  <c r="R2083" i="2"/>
  <c r="Q2084" i="2"/>
  <c r="R2084" i="2"/>
  <c r="Q2085" i="2"/>
  <c r="R2085" i="2"/>
  <c r="Q2086" i="2"/>
  <c r="R2086" i="2"/>
  <c r="Q2087" i="2"/>
  <c r="R2087" i="2"/>
  <c r="Q2088" i="2"/>
  <c r="R2088" i="2"/>
  <c r="Q2089" i="2"/>
  <c r="R2089" i="2"/>
  <c r="Q2090" i="2"/>
  <c r="R2090" i="2"/>
  <c r="Q2091" i="2"/>
  <c r="R2091" i="2"/>
  <c r="Q2092" i="2"/>
  <c r="R2092" i="2"/>
  <c r="Q2093" i="2"/>
  <c r="R2093" i="2"/>
  <c r="Q2094" i="2"/>
  <c r="R2094" i="2"/>
  <c r="Q2095" i="2"/>
  <c r="R2095" i="2"/>
  <c r="Q2096" i="2"/>
  <c r="R2096" i="2"/>
  <c r="Q2097" i="2"/>
  <c r="R2097" i="2"/>
  <c r="Q2098" i="2"/>
  <c r="R2098" i="2"/>
  <c r="Q2099" i="2"/>
  <c r="R2099" i="2"/>
  <c r="Q2100" i="2"/>
  <c r="R2100" i="2"/>
  <c r="Q2101" i="2"/>
  <c r="R2101" i="2"/>
  <c r="Q2102" i="2"/>
  <c r="R2102" i="2"/>
  <c r="Q2103" i="2"/>
  <c r="R2103" i="2"/>
  <c r="Q2104" i="2"/>
  <c r="R2104" i="2"/>
  <c r="Q2105" i="2"/>
  <c r="R2105" i="2"/>
  <c r="Q2106" i="2"/>
  <c r="R2106" i="2"/>
  <c r="Q2107" i="2"/>
  <c r="R2107" i="2"/>
  <c r="Q2108" i="2"/>
  <c r="R2108" i="2"/>
  <c r="Q2109" i="2"/>
  <c r="R2109" i="2"/>
  <c r="Q2110" i="2"/>
  <c r="R2110" i="2"/>
  <c r="Q2111" i="2"/>
  <c r="R2111" i="2"/>
  <c r="Q2112" i="2"/>
  <c r="R2112" i="2"/>
  <c r="Q2113" i="2"/>
  <c r="R2113" i="2"/>
  <c r="Q2114" i="2"/>
  <c r="R2114" i="2"/>
  <c r="Q2115" i="2"/>
  <c r="R2115" i="2"/>
  <c r="Q2116" i="2"/>
  <c r="R2116" i="2"/>
  <c r="Q2117" i="2"/>
  <c r="R2117" i="2"/>
  <c r="Q2118" i="2"/>
  <c r="R2118" i="2"/>
  <c r="Q2119" i="2"/>
  <c r="R2119" i="2"/>
  <c r="Q2120" i="2"/>
  <c r="R2120" i="2"/>
  <c r="Q2121" i="2"/>
  <c r="R2121" i="2"/>
  <c r="Q2122" i="2"/>
  <c r="R2122" i="2"/>
  <c r="Q2123" i="2"/>
  <c r="R2123" i="2"/>
  <c r="Q2124" i="2"/>
  <c r="R2124" i="2"/>
  <c r="Q2125" i="2"/>
  <c r="R2125" i="2"/>
  <c r="Q2126" i="2"/>
  <c r="R2126" i="2"/>
  <c r="Q2127" i="2"/>
  <c r="R2127" i="2"/>
  <c r="Q2128" i="2"/>
  <c r="R2128" i="2"/>
  <c r="Q2129" i="2"/>
  <c r="R2129" i="2"/>
  <c r="Q2130" i="2"/>
  <c r="R2130" i="2"/>
  <c r="Q2131" i="2"/>
  <c r="R2131" i="2"/>
  <c r="Q2132" i="2"/>
  <c r="R2132" i="2"/>
  <c r="Q2133" i="2"/>
  <c r="R2133" i="2"/>
  <c r="Q2134" i="2"/>
  <c r="R2134" i="2"/>
  <c r="Q2135" i="2"/>
  <c r="R2135" i="2"/>
  <c r="Q2136" i="2"/>
  <c r="R2136" i="2"/>
  <c r="Q2137" i="2"/>
  <c r="R2137" i="2"/>
  <c r="Q2138" i="2"/>
  <c r="R2138" i="2"/>
  <c r="Q2139" i="2"/>
  <c r="R2139" i="2"/>
  <c r="Q2140" i="2"/>
  <c r="R2140" i="2"/>
  <c r="Q2141" i="2"/>
  <c r="R2141" i="2"/>
  <c r="Q2142" i="2"/>
  <c r="R2142" i="2"/>
  <c r="Q2143" i="2"/>
  <c r="R2143" i="2"/>
  <c r="Q2144" i="2"/>
  <c r="R2144" i="2"/>
  <c r="Q2145" i="2"/>
  <c r="R2145" i="2"/>
  <c r="Q2146" i="2"/>
  <c r="R2146" i="2"/>
  <c r="Q2147" i="2"/>
  <c r="R2147" i="2"/>
  <c r="Q2148" i="2"/>
  <c r="R2148" i="2"/>
  <c r="Q2149" i="2"/>
  <c r="R2149" i="2"/>
  <c r="Q2150" i="2"/>
  <c r="R2150" i="2"/>
  <c r="Q2151" i="2"/>
  <c r="R2151" i="2"/>
  <c r="Q2152" i="2"/>
  <c r="R2152" i="2"/>
  <c r="Q2153" i="2"/>
  <c r="R2153" i="2"/>
  <c r="Q2154" i="2"/>
  <c r="R2154" i="2"/>
  <c r="Q2155" i="2"/>
  <c r="R2155" i="2"/>
  <c r="Q2156" i="2"/>
  <c r="R2156" i="2"/>
  <c r="Q2157" i="2"/>
  <c r="R2157" i="2"/>
  <c r="Q2158" i="2"/>
  <c r="R2158" i="2"/>
  <c r="Q2159" i="2"/>
  <c r="R2159" i="2"/>
  <c r="Q2160" i="2"/>
  <c r="R2160" i="2"/>
  <c r="Q2161" i="2"/>
  <c r="R2161" i="2"/>
  <c r="Q2162" i="2"/>
  <c r="R2162" i="2"/>
  <c r="Q2163" i="2"/>
  <c r="R2163" i="2"/>
  <c r="Q2164" i="2"/>
  <c r="R2164" i="2"/>
  <c r="Q2165" i="2"/>
  <c r="R2165" i="2"/>
  <c r="Q2166" i="2"/>
  <c r="R2166" i="2"/>
  <c r="Q2167" i="2"/>
  <c r="R2167" i="2"/>
  <c r="Q2168" i="2"/>
  <c r="R2168" i="2"/>
  <c r="Q2169" i="2"/>
  <c r="R2169" i="2"/>
  <c r="Q2170" i="2"/>
  <c r="R2170" i="2"/>
  <c r="Q2171" i="2"/>
  <c r="R2171" i="2"/>
  <c r="Q2172" i="2"/>
  <c r="R2172" i="2"/>
  <c r="Q2173" i="2"/>
  <c r="R2173" i="2"/>
  <c r="Q2174" i="2"/>
  <c r="R2174" i="2"/>
  <c r="Q2175" i="2"/>
  <c r="R2175" i="2"/>
  <c r="Q2176" i="2"/>
  <c r="R2176" i="2"/>
  <c r="Q2177" i="2"/>
  <c r="R2177" i="2"/>
  <c r="Q2178" i="2"/>
  <c r="R2178" i="2"/>
  <c r="Q2179" i="2"/>
  <c r="R2179" i="2"/>
  <c r="Q2180" i="2"/>
  <c r="R2180" i="2"/>
  <c r="Q2181" i="2"/>
  <c r="R2181" i="2"/>
  <c r="Q2182" i="2"/>
  <c r="R2182" i="2"/>
  <c r="Q2183" i="2"/>
  <c r="R2183" i="2"/>
  <c r="Q2184" i="2"/>
  <c r="R2184" i="2"/>
  <c r="Q2185" i="2"/>
  <c r="R2185" i="2"/>
  <c r="Q2186" i="2"/>
  <c r="R2186" i="2"/>
  <c r="Q2187" i="2"/>
  <c r="R2187" i="2"/>
  <c r="Q2188" i="2"/>
  <c r="R2188" i="2"/>
  <c r="Q2189" i="2"/>
  <c r="R2189" i="2"/>
  <c r="Q2190" i="2"/>
  <c r="R2190" i="2"/>
  <c r="Q2191" i="2"/>
  <c r="R2191" i="2"/>
  <c r="Q2192" i="2"/>
  <c r="R2192" i="2"/>
  <c r="Q2193" i="2"/>
  <c r="R2193" i="2"/>
  <c r="Q2194" i="2"/>
  <c r="R2194" i="2"/>
  <c r="Q2195" i="2"/>
  <c r="R2195" i="2"/>
  <c r="Q2196" i="2"/>
  <c r="R2196" i="2"/>
  <c r="Q2197" i="2"/>
  <c r="R2197" i="2"/>
  <c r="Q2198" i="2"/>
  <c r="R2198" i="2"/>
  <c r="Q2199" i="2"/>
  <c r="R2199" i="2"/>
  <c r="Q2200" i="2"/>
  <c r="R2200" i="2"/>
  <c r="Q2201" i="2"/>
  <c r="R2201" i="2"/>
  <c r="Q2202" i="2"/>
  <c r="R2202" i="2"/>
  <c r="Q2203" i="2"/>
  <c r="R2203" i="2"/>
  <c r="Q2204" i="2"/>
  <c r="R2204" i="2"/>
  <c r="Q2205" i="2"/>
  <c r="R2205" i="2"/>
  <c r="Q2206" i="2"/>
  <c r="R2206" i="2"/>
  <c r="Q2207" i="2"/>
  <c r="R2207" i="2"/>
  <c r="Q2208" i="2"/>
  <c r="R2208" i="2"/>
  <c r="Q2209" i="2"/>
  <c r="R2209" i="2"/>
  <c r="Q2210" i="2"/>
  <c r="R2210" i="2"/>
  <c r="Q2211" i="2"/>
  <c r="R2211" i="2"/>
  <c r="Q2212" i="2"/>
  <c r="R2212" i="2"/>
  <c r="Q2213" i="2"/>
  <c r="R2213" i="2"/>
  <c r="Q2214" i="2"/>
  <c r="R2214" i="2"/>
  <c r="Q2215" i="2"/>
  <c r="R2215" i="2"/>
  <c r="Q2216" i="2"/>
  <c r="R2216" i="2"/>
  <c r="Q2217" i="2"/>
  <c r="R2217" i="2"/>
  <c r="Q2218" i="2"/>
  <c r="R2218" i="2"/>
  <c r="Q2219" i="2"/>
  <c r="R2219" i="2"/>
  <c r="Q2220" i="2"/>
  <c r="R2220" i="2"/>
  <c r="Q2221" i="2"/>
  <c r="R2221" i="2"/>
  <c r="Q2222" i="2"/>
  <c r="R2222" i="2"/>
  <c r="Q2223" i="2"/>
  <c r="R2223" i="2"/>
  <c r="Q2224" i="2"/>
  <c r="R2224" i="2"/>
  <c r="Q2225" i="2"/>
  <c r="R2225" i="2"/>
  <c r="Q2226" i="2"/>
  <c r="R2226" i="2"/>
  <c r="Q2227" i="2"/>
  <c r="R2227" i="2"/>
  <c r="Q2228" i="2"/>
  <c r="R2228" i="2"/>
  <c r="Q2229" i="2"/>
  <c r="R2229" i="2"/>
  <c r="Q2230" i="2"/>
  <c r="R2230" i="2"/>
  <c r="Q2231" i="2"/>
  <c r="R2231" i="2"/>
  <c r="Q2232" i="2"/>
  <c r="R2232" i="2"/>
  <c r="Q2233" i="2"/>
  <c r="R2233" i="2"/>
  <c r="Q2234" i="2"/>
  <c r="R2234" i="2"/>
  <c r="Q2235" i="2"/>
  <c r="R2235" i="2"/>
  <c r="Q2236" i="2"/>
  <c r="R2236" i="2"/>
  <c r="Q2237" i="2"/>
  <c r="R2237" i="2"/>
  <c r="Q2238" i="2"/>
  <c r="R2238" i="2"/>
  <c r="Q2239" i="2"/>
  <c r="R2239" i="2"/>
  <c r="Q2240" i="2"/>
  <c r="R2240" i="2"/>
  <c r="Q2241" i="2"/>
  <c r="R2241" i="2"/>
  <c r="Q2242" i="2"/>
  <c r="R2242" i="2"/>
  <c r="Q2243" i="2"/>
  <c r="R2243" i="2"/>
  <c r="Q2244" i="2"/>
  <c r="R2244" i="2"/>
  <c r="Q2245" i="2"/>
  <c r="R2245" i="2"/>
  <c r="Q2246" i="2"/>
  <c r="R2246" i="2"/>
  <c r="Q2247" i="2"/>
  <c r="R2247" i="2"/>
  <c r="Q2248" i="2"/>
  <c r="R2248" i="2"/>
  <c r="Q2249" i="2"/>
  <c r="R2249" i="2"/>
  <c r="Q2250" i="2"/>
  <c r="R2250" i="2"/>
  <c r="Q2251" i="2"/>
  <c r="R2251" i="2"/>
  <c r="Q2252" i="2"/>
  <c r="R2252" i="2"/>
  <c r="Q2253" i="2"/>
  <c r="R2253" i="2"/>
  <c r="Q2254" i="2"/>
  <c r="R2254" i="2"/>
  <c r="Q2255" i="2"/>
  <c r="R2255" i="2"/>
  <c r="Q2256" i="2"/>
  <c r="R2256" i="2"/>
  <c r="Q2257" i="2"/>
  <c r="R2257" i="2"/>
  <c r="Q2258" i="2"/>
  <c r="R2258" i="2"/>
  <c r="Q2259" i="2"/>
  <c r="R2259" i="2"/>
  <c r="Q2260" i="2"/>
  <c r="R2260" i="2"/>
  <c r="Q2261" i="2"/>
  <c r="R2261" i="2"/>
  <c r="Q2262" i="2"/>
  <c r="R2262" i="2"/>
  <c r="Q2263" i="2"/>
  <c r="R2263" i="2"/>
  <c r="Q2264" i="2"/>
  <c r="R2264" i="2"/>
  <c r="Q2265" i="2"/>
  <c r="R2265" i="2"/>
  <c r="Q2266" i="2"/>
  <c r="R2266" i="2"/>
  <c r="Q2267" i="2"/>
  <c r="R2267" i="2"/>
  <c r="Q2268" i="2"/>
  <c r="R2268" i="2"/>
  <c r="Q2269" i="2"/>
  <c r="R2269" i="2"/>
  <c r="Q2270" i="2"/>
  <c r="R2270" i="2"/>
  <c r="Q2271" i="2"/>
  <c r="R2271" i="2"/>
  <c r="Q2272" i="2"/>
  <c r="R2272" i="2"/>
  <c r="Q2273" i="2"/>
  <c r="R2273" i="2"/>
  <c r="Q2274" i="2"/>
  <c r="R2274" i="2"/>
  <c r="Q2275" i="2"/>
  <c r="R2275" i="2"/>
  <c r="Q2276" i="2"/>
  <c r="R2276" i="2"/>
  <c r="Q2277" i="2"/>
  <c r="R2277" i="2"/>
  <c r="Q2278" i="2"/>
  <c r="R2278" i="2"/>
  <c r="Q2279" i="2"/>
  <c r="R2279" i="2"/>
  <c r="Q2280" i="2"/>
  <c r="R2280" i="2"/>
  <c r="Q2281" i="2"/>
  <c r="R2281" i="2"/>
  <c r="Q2282" i="2"/>
  <c r="R2282" i="2"/>
  <c r="Q2283" i="2"/>
  <c r="R2283" i="2"/>
  <c r="Q2284" i="2"/>
  <c r="R2284" i="2"/>
  <c r="Q2285" i="2"/>
  <c r="R2285" i="2"/>
  <c r="Q2286" i="2"/>
  <c r="R2286" i="2"/>
  <c r="Q2287" i="2"/>
  <c r="R2287" i="2"/>
  <c r="Q2288" i="2"/>
  <c r="R2288" i="2"/>
  <c r="Q2289" i="2"/>
  <c r="R2289" i="2"/>
  <c r="Q2290" i="2"/>
  <c r="R2290" i="2"/>
  <c r="Q2291" i="2"/>
  <c r="R2291" i="2"/>
  <c r="Q2292" i="2"/>
  <c r="R2292" i="2"/>
  <c r="Q2293" i="2"/>
  <c r="R2293" i="2"/>
  <c r="Q2294" i="2"/>
  <c r="R2294" i="2"/>
  <c r="Q2295" i="2"/>
  <c r="R2295" i="2"/>
  <c r="Q2296" i="2"/>
  <c r="R2296" i="2"/>
  <c r="Q2297" i="2"/>
  <c r="R2297" i="2"/>
  <c r="Q2298" i="2"/>
  <c r="R2298" i="2"/>
  <c r="Q2299" i="2"/>
  <c r="R2299" i="2"/>
  <c r="Q2300" i="2"/>
  <c r="R2300" i="2"/>
  <c r="Q2301" i="2"/>
  <c r="R2301" i="2"/>
  <c r="Q2302" i="2"/>
  <c r="R2302" i="2"/>
  <c r="Q2303" i="2"/>
  <c r="R2303" i="2"/>
  <c r="Q2304" i="2"/>
  <c r="R2304" i="2"/>
  <c r="Q2305" i="2"/>
  <c r="R2305" i="2"/>
  <c r="Q2306" i="2"/>
  <c r="R2306" i="2"/>
  <c r="Q2307" i="2"/>
  <c r="R2307" i="2"/>
  <c r="Q2308" i="2"/>
  <c r="R2308" i="2"/>
  <c r="Q2309" i="2"/>
  <c r="R2309" i="2"/>
  <c r="Q2310" i="2"/>
  <c r="R2310" i="2"/>
  <c r="Q2311" i="2"/>
  <c r="R2311" i="2"/>
  <c r="Q2312" i="2"/>
  <c r="R2312" i="2"/>
  <c r="Q2313" i="2"/>
  <c r="R2313" i="2"/>
  <c r="Q2314" i="2"/>
  <c r="R2314" i="2"/>
  <c r="Q2315" i="2"/>
  <c r="R2315" i="2"/>
  <c r="Q2316" i="2"/>
  <c r="R2316" i="2"/>
  <c r="Q2317" i="2"/>
  <c r="R2317" i="2"/>
  <c r="Q2318" i="2"/>
  <c r="R2318" i="2"/>
  <c r="Q2319" i="2"/>
  <c r="R2319" i="2"/>
  <c r="Q2320" i="2"/>
  <c r="R2320" i="2"/>
  <c r="Q2321" i="2"/>
  <c r="R2321" i="2"/>
  <c r="Q2322" i="2"/>
  <c r="R2322" i="2"/>
  <c r="Q2323" i="2"/>
  <c r="R2323" i="2"/>
  <c r="Q2324" i="2"/>
  <c r="R2324" i="2"/>
  <c r="Q2325" i="2"/>
  <c r="R2325" i="2"/>
  <c r="Q2326" i="2"/>
  <c r="R2326" i="2"/>
  <c r="Q2327" i="2"/>
  <c r="R2327" i="2"/>
  <c r="Q2328" i="2"/>
  <c r="R2328" i="2"/>
  <c r="Q2329" i="2"/>
  <c r="R2329" i="2"/>
  <c r="Q2330" i="2"/>
  <c r="R2330" i="2"/>
  <c r="Q2331" i="2"/>
  <c r="R2331" i="2"/>
  <c r="Q2332" i="2"/>
  <c r="R2332" i="2"/>
  <c r="Q2333" i="2"/>
  <c r="R2333" i="2"/>
  <c r="Q2334" i="2"/>
  <c r="R2334" i="2"/>
  <c r="Q2335" i="2"/>
  <c r="R2335" i="2"/>
  <c r="Q2336" i="2"/>
  <c r="R2336" i="2"/>
  <c r="Q2337" i="2"/>
  <c r="R2337" i="2"/>
  <c r="Q2338" i="2"/>
  <c r="R2338" i="2"/>
  <c r="Q2339" i="2"/>
  <c r="R2339" i="2"/>
  <c r="Q2340" i="2"/>
  <c r="R2340" i="2"/>
  <c r="Q2341" i="2"/>
  <c r="R2341" i="2"/>
  <c r="Q2342" i="2"/>
  <c r="R2342" i="2"/>
  <c r="Q2343" i="2"/>
  <c r="R2343" i="2"/>
  <c r="Q2344" i="2"/>
  <c r="R2344" i="2"/>
  <c r="Q2345" i="2"/>
  <c r="R2345" i="2"/>
  <c r="Q2346" i="2"/>
  <c r="R2346" i="2"/>
  <c r="Q2347" i="2"/>
  <c r="R2347" i="2"/>
  <c r="Q2348" i="2"/>
  <c r="R2348" i="2"/>
  <c r="Q2349" i="2"/>
  <c r="R2349" i="2"/>
  <c r="Q2350" i="2"/>
  <c r="R2350" i="2"/>
  <c r="Q2351" i="2"/>
  <c r="R2351" i="2"/>
  <c r="Q2352" i="2"/>
  <c r="R2352" i="2"/>
  <c r="Q2353" i="2"/>
  <c r="R2353" i="2"/>
  <c r="Q2354" i="2"/>
  <c r="R2354" i="2"/>
  <c r="Q2355" i="2"/>
  <c r="R2355" i="2"/>
  <c r="Q2356" i="2"/>
  <c r="R2356" i="2"/>
  <c r="Q2357" i="2"/>
  <c r="R2357" i="2"/>
  <c r="Q2358" i="2"/>
  <c r="R2358" i="2"/>
  <c r="Q2359" i="2"/>
  <c r="R2359" i="2"/>
  <c r="Q2360" i="2"/>
  <c r="R2360" i="2"/>
  <c r="Q2361" i="2"/>
  <c r="R2361" i="2"/>
  <c r="Q2362" i="2"/>
  <c r="R2362" i="2"/>
  <c r="Q2363" i="2"/>
  <c r="R2363" i="2"/>
  <c r="Q2364" i="2"/>
  <c r="R2364" i="2"/>
  <c r="Q2365" i="2"/>
  <c r="R2365" i="2"/>
  <c r="Q2366" i="2"/>
  <c r="R2366" i="2"/>
  <c r="Q2367" i="2"/>
  <c r="R2367" i="2"/>
  <c r="Q2368" i="2"/>
  <c r="R2368" i="2"/>
  <c r="Q2369" i="2"/>
  <c r="R2369" i="2"/>
  <c r="Q2370" i="2"/>
  <c r="R2370" i="2"/>
  <c r="Q2371" i="2"/>
  <c r="R2371" i="2"/>
  <c r="Q2372" i="2"/>
  <c r="R2372" i="2"/>
  <c r="Q2373" i="2"/>
  <c r="R2373" i="2"/>
  <c r="Q2374" i="2"/>
  <c r="R2374" i="2"/>
  <c r="Q2375" i="2"/>
  <c r="R2375" i="2"/>
  <c r="Q2376" i="2"/>
  <c r="R2376" i="2"/>
  <c r="Q2377" i="2"/>
  <c r="R2377" i="2"/>
  <c r="Q2378" i="2"/>
  <c r="R2378" i="2"/>
  <c r="Q2379" i="2"/>
  <c r="R2379" i="2"/>
  <c r="Q2380" i="2"/>
  <c r="R2380" i="2"/>
  <c r="Q2381" i="2"/>
  <c r="R2381" i="2"/>
  <c r="Q2382" i="2"/>
  <c r="R2382" i="2"/>
  <c r="Q2383" i="2"/>
  <c r="R2383" i="2"/>
  <c r="Q2384" i="2"/>
  <c r="R2384" i="2"/>
  <c r="Q2385" i="2"/>
  <c r="R2385" i="2"/>
  <c r="Q2386" i="2"/>
  <c r="R2386" i="2"/>
  <c r="Q2387" i="2"/>
  <c r="R2387" i="2"/>
  <c r="Q2388" i="2"/>
  <c r="R2388" i="2"/>
  <c r="Q2389" i="2"/>
  <c r="R2389" i="2"/>
  <c r="Q2390" i="2"/>
  <c r="R2390" i="2"/>
  <c r="Q2391" i="2"/>
  <c r="R2391" i="2"/>
  <c r="Q2392" i="2"/>
  <c r="R2392" i="2"/>
  <c r="Q2393" i="2"/>
  <c r="R2393" i="2"/>
  <c r="Q2394" i="2"/>
  <c r="R2394" i="2"/>
  <c r="Q2395" i="2"/>
  <c r="R2395" i="2"/>
  <c r="Q2396" i="2"/>
  <c r="R2396" i="2"/>
  <c r="Q2397" i="2"/>
  <c r="R2397" i="2"/>
  <c r="Q2398" i="2"/>
  <c r="R2398" i="2"/>
  <c r="Q2399" i="2"/>
  <c r="R2399" i="2"/>
  <c r="Q2400" i="2"/>
  <c r="R2400" i="2"/>
  <c r="Q2401" i="2"/>
  <c r="R2401" i="2"/>
  <c r="Q2402" i="2"/>
  <c r="R2402" i="2"/>
  <c r="Q2403" i="2"/>
  <c r="R2403" i="2"/>
  <c r="Q2404" i="2"/>
  <c r="R2404" i="2"/>
  <c r="Q2405" i="2"/>
  <c r="R2405" i="2"/>
  <c r="Q2406" i="2"/>
  <c r="R2406" i="2"/>
  <c r="Q2407" i="2"/>
  <c r="R2407" i="2"/>
  <c r="Q2408" i="2"/>
  <c r="R2408" i="2"/>
  <c r="Q2409" i="2"/>
  <c r="R2409" i="2"/>
  <c r="Q2410" i="2"/>
  <c r="R2410" i="2"/>
  <c r="Q2411" i="2"/>
  <c r="R2411" i="2"/>
  <c r="Q2412" i="2"/>
  <c r="R2412" i="2"/>
  <c r="Q2413" i="2"/>
  <c r="R2413" i="2"/>
  <c r="Q2414" i="2"/>
  <c r="R2414" i="2"/>
  <c r="Q2415" i="2"/>
  <c r="R2415" i="2"/>
  <c r="Q2416" i="2"/>
  <c r="R2416" i="2"/>
  <c r="Q2417" i="2"/>
  <c r="R2417" i="2"/>
  <c r="Q2418" i="2"/>
  <c r="R2418" i="2"/>
  <c r="Q2419" i="2"/>
  <c r="R2419" i="2"/>
  <c r="Q2420" i="2"/>
  <c r="R2420" i="2"/>
  <c r="Q2421" i="2"/>
  <c r="R2421" i="2"/>
  <c r="Q2422" i="2"/>
  <c r="R2422" i="2"/>
  <c r="Q2423" i="2"/>
  <c r="R2423" i="2"/>
  <c r="Q2424" i="2"/>
  <c r="R2424" i="2"/>
  <c r="Q2425" i="2"/>
  <c r="R2425" i="2"/>
  <c r="Q2426" i="2"/>
  <c r="R2426" i="2"/>
  <c r="Q2427" i="2"/>
  <c r="R2427" i="2"/>
  <c r="Q2428" i="2"/>
  <c r="R2428" i="2"/>
  <c r="Q2429" i="2"/>
  <c r="R2429" i="2"/>
  <c r="Q2430" i="2"/>
  <c r="R2430" i="2"/>
  <c r="Q2431" i="2"/>
  <c r="R2431" i="2"/>
  <c r="Q2432" i="2"/>
  <c r="R2432" i="2"/>
  <c r="Q2433" i="2"/>
  <c r="R2433" i="2"/>
  <c r="Q2434" i="2"/>
  <c r="R2434" i="2"/>
  <c r="Q2435" i="2"/>
  <c r="R2435" i="2"/>
  <c r="Q2436" i="2"/>
  <c r="R2436" i="2"/>
  <c r="Q2437" i="2"/>
  <c r="R2437" i="2"/>
  <c r="Q2438" i="2"/>
  <c r="R2438" i="2"/>
  <c r="Q2439" i="2"/>
  <c r="R2439" i="2"/>
  <c r="Q2440" i="2"/>
  <c r="R2440" i="2"/>
  <c r="Q2441" i="2"/>
  <c r="R2441" i="2"/>
  <c r="Q2442" i="2"/>
  <c r="R2442" i="2"/>
  <c r="Q2443" i="2"/>
  <c r="R2443" i="2"/>
  <c r="Q2444" i="2"/>
  <c r="R2444" i="2"/>
  <c r="Q2445" i="2"/>
  <c r="R2445" i="2"/>
  <c r="Q2446" i="2"/>
  <c r="R2446" i="2"/>
  <c r="Q2447" i="2"/>
  <c r="R2447" i="2"/>
  <c r="Q2448" i="2"/>
  <c r="R2448" i="2"/>
  <c r="Q2449" i="2"/>
  <c r="R2449" i="2"/>
  <c r="Q2450" i="2"/>
  <c r="R2450" i="2"/>
  <c r="Q2451" i="2"/>
  <c r="R2451" i="2"/>
  <c r="Q2452" i="2"/>
  <c r="R2452" i="2"/>
  <c r="Q2453" i="2"/>
  <c r="R2453" i="2"/>
  <c r="Q2454" i="2"/>
  <c r="R2454" i="2"/>
  <c r="Q2455" i="2"/>
  <c r="R2455" i="2"/>
  <c r="Q2456" i="2"/>
  <c r="R2456" i="2"/>
  <c r="Q2457" i="2"/>
  <c r="R2457" i="2"/>
  <c r="Q2458" i="2"/>
  <c r="R2458" i="2"/>
  <c r="Q2459" i="2"/>
  <c r="R2459" i="2"/>
  <c r="Q2460" i="2"/>
  <c r="R2460" i="2"/>
  <c r="Q2461" i="2"/>
  <c r="R2461" i="2"/>
  <c r="Q2462" i="2"/>
  <c r="R2462" i="2"/>
  <c r="Q2463" i="2"/>
  <c r="R2463" i="2"/>
  <c r="Q2464" i="2"/>
  <c r="R2464" i="2"/>
  <c r="Q2465" i="2"/>
  <c r="R2465" i="2"/>
  <c r="Q2466" i="2"/>
  <c r="R2466" i="2"/>
  <c r="Q2467" i="2"/>
  <c r="R2467" i="2"/>
  <c r="Q2468" i="2"/>
  <c r="R2468" i="2"/>
  <c r="Q2469" i="2"/>
  <c r="R2469" i="2"/>
  <c r="Q2470" i="2"/>
  <c r="R2470" i="2"/>
  <c r="Q2471" i="2"/>
  <c r="R2471" i="2"/>
  <c r="Q2472" i="2"/>
  <c r="R2472" i="2"/>
  <c r="Q2473" i="2"/>
  <c r="R2473" i="2"/>
  <c r="Q2474" i="2"/>
  <c r="R2474" i="2"/>
  <c r="Q2475" i="2"/>
  <c r="R2475" i="2"/>
  <c r="Q2476" i="2"/>
  <c r="R2476" i="2"/>
  <c r="Q2477" i="2"/>
  <c r="R2477" i="2"/>
  <c r="Q2478" i="2"/>
  <c r="R2478" i="2"/>
  <c r="Q2479" i="2"/>
  <c r="R2479" i="2"/>
  <c r="Q2480" i="2"/>
  <c r="R2480" i="2"/>
  <c r="Q2481" i="2"/>
  <c r="R2481" i="2"/>
  <c r="Q2482" i="2"/>
  <c r="R2482" i="2"/>
  <c r="Q2483" i="2"/>
  <c r="R2483" i="2"/>
  <c r="Q2484" i="2"/>
  <c r="R2484" i="2"/>
  <c r="Q2485" i="2"/>
  <c r="R2485" i="2"/>
  <c r="Q2486" i="2"/>
  <c r="R2486" i="2"/>
  <c r="Q2487" i="2"/>
  <c r="R2487" i="2"/>
  <c r="Q2488" i="2"/>
  <c r="R2488" i="2"/>
  <c r="Q2489" i="2"/>
  <c r="R2489" i="2"/>
  <c r="Q2490" i="2"/>
  <c r="R2490" i="2"/>
  <c r="Q2491" i="2"/>
  <c r="R2491" i="2"/>
  <c r="Q2492" i="2"/>
  <c r="R2492" i="2"/>
  <c r="Q2493" i="2"/>
  <c r="R2493" i="2"/>
  <c r="Q2494" i="2"/>
  <c r="R2494" i="2"/>
  <c r="Q2495" i="2"/>
  <c r="R2495" i="2"/>
  <c r="Q2496" i="2"/>
  <c r="R2496" i="2"/>
  <c r="Q2497" i="2"/>
  <c r="R2497" i="2"/>
  <c r="Q2498" i="2"/>
  <c r="R2498" i="2"/>
  <c r="Q2499" i="2"/>
  <c r="R2499" i="2"/>
  <c r="Q2500" i="2"/>
  <c r="R2500" i="2"/>
  <c r="Q2501" i="2"/>
  <c r="R2501" i="2"/>
  <c r="Q2502" i="2"/>
  <c r="R2502" i="2"/>
  <c r="Q2503" i="2"/>
  <c r="R2503" i="2"/>
  <c r="Q2504" i="2"/>
  <c r="R2504" i="2"/>
  <c r="Q2505" i="2"/>
  <c r="R2505" i="2"/>
  <c r="Q2506" i="2"/>
  <c r="R2506" i="2"/>
  <c r="Q2507" i="2"/>
  <c r="R2507" i="2"/>
  <c r="Q2508" i="2"/>
  <c r="R2508" i="2"/>
  <c r="Q2509" i="2"/>
  <c r="R2509" i="2"/>
  <c r="Q2510" i="2"/>
  <c r="R2510" i="2"/>
  <c r="Q2511" i="2"/>
  <c r="R2511" i="2"/>
  <c r="Q2512" i="2"/>
  <c r="R2512" i="2"/>
  <c r="Q2513" i="2"/>
  <c r="R2513" i="2"/>
  <c r="Q2514" i="2"/>
  <c r="R2514" i="2"/>
  <c r="Q2515" i="2"/>
  <c r="R2515" i="2"/>
  <c r="Q2516" i="2"/>
  <c r="R2516" i="2"/>
  <c r="Q2517" i="2"/>
  <c r="R2517" i="2"/>
  <c r="Q2518" i="2"/>
  <c r="R2518" i="2"/>
  <c r="Q2519" i="2"/>
  <c r="R2519" i="2"/>
  <c r="Q2520" i="2"/>
  <c r="R2520" i="2"/>
  <c r="Q2521" i="2"/>
  <c r="R2521" i="2"/>
  <c r="Q2522" i="2"/>
  <c r="R2522" i="2"/>
  <c r="Q2523" i="2"/>
  <c r="R2523" i="2"/>
  <c r="Q2524" i="2"/>
  <c r="R2524" i="2"/>
  <c r="Q2525" i="2"/>
  <c r="R2525" i="2"/>
  <c r="Q2526" i="2"/>
  <c r="R2526" i="2"/>
  <c r="Q2527" i="2"/>
  <c r="R2527" i="2"/>
  <c r="Q2528" i="2"/>
  <c r="R2528" i="2"/>
  <c r="Q2529" i="2"/>
  <c r="R2529" i="2"/>
  <c r="Q2530" i="2"/>
  <c r="R2530" i="2"/>
  <c r="Q2531" i="2"/>
  <c r="R2531" i="2"/>
  <c r="Q2532" i="2"/>
  <c r="R2532" i="2"/>
  <c r="Q2533" i="2"/>
  <c r="R2533" i="2"/>
  <c r="Q2534" i="2"/>
  <c r="R2534" i="2"/>
  <c r="Q2535" i="2"/>
  <c r="R2535" i="2"/>
  <c r="Q2536" i="2"/>
  <c r="R2536" i="2"/>
  <c r="Q2537" i="2"/>
  <c r="R2537" i="2"/>
  <c r="Q2538" i="2"/>
  <c r="R2538" i="2"/>
  <c r="Q2539" i="2"/>
  <c r="R2539" i="2"/>
  <c r="Q2540" i="2"/>
  <c r="R2540" i="2"/>
  <c r="Q2541" i="2"/>
  <c r="R2541" i="2"/>
  <c r="Q2542" i="2"/>
  <c r="R2542" i="2"/>
  <c r="Q2543" i="2"/>
  <c r="R2543" i="2"/>
  <c r="Q2544" i="2"/>
  <c r="R2544" i="2"/>
  <c r="Q2545" i="2"/>
  <c r="R2545" i="2"/>
  <c r="Q2546" i="2"/>
  <c r="R2546" i="2"/>
  <c r="Q2547" i="2"/>
  <c r="R2547" i="2"/>
  <c r="Q2548" i="2"/>
  <c r="R2548" i="2"/>
  <c r="Q2549" i="2"/>
  <c r="R2549" i="2"/>
  <c r="Q2550" i="2"/>
  <c r="R2550" i="2"/>
  <c r="Q2551" i="2"/>
  <c r="R2551" i="2"/>
  <c r="Q2552" i="2"/>
  <c r="R2552" i="2"/>
  <c r="Q2553" i="2"/>
  <c r="R2553" i="2"/>
  <c r="Q2554" i="2"/>
  <c r="R2554" i="2"/>
  <c r="Q2555" i="2"/>
  <c r="R2555" i="2"/>
  <c r="Q2556" i="2"/>
  <c r="R2556" i="2"/>
  <c r="Q2557" i="2"/>
  <c r="R2557" i="2"/>
  <c r="Q2558" i="2"/>
  <c r="R2558" i="2"/>
  <c r="Q2559" i="2"/>
  <c r="R2559" i="2"/>
  <c r="Q2560" i="2"/>
  <c r="R2560" i="2"/>
  <c r="Q2561" i="2"/>
  <c r="R2561" i="2"/>
  <c r="Q2562" i="2"/>
  <c r="R2562" i="2"/>
  <c r="Q2563" i="2"/>
  <c r="R2563" i="2"/>
  <c r="Q2564" i="2"/>
  <c r="R2564" i="2"/>
  <c r="Q2565" i="2"/>
  <c r="R2565" i="2"/>
  <c r="Q2566" i="2"/>
  <c r="R2566" i="2"/>
  <c r="Q2567" i="2"/>
  <c r="R2567" i="2"/>
  <c r="Q2568" i="2"/>
  <c r="R2568" i="2"/>
  <c r="Q2569" i="2"/>
  <c r="R2569" i="2"/>
  <c r="Q2570" i="2"/>
  <c r="R2570" i="2"/>
  <c r="Q2571" i="2"/>
  <c r="R2571" i="2"/>
  <c r="Q2572" i="2"/>
  <c r="R2572" i="2"/>
  <c r="Q2573" i="2"/>
  <c r="R2573" i="2"/>
  <c r="Q2574" i="2"/>
  <c r="R2574" i="2"/>
  <c r="Q2575" i="2"/>
  <c r="R2575" i="2"/>
  <c r="Q2576" i="2"/>
  <c r="R2576" i="2"/>
  <c r="Q2577" i="2"/>
  <c r="R2577" i="2"/>
  <c r="Q2578" i="2"/>
  <c r="R2578" i="2"/>
  <c r="Q2579" i="2"/>
  <c r="R2579" i="2"/>
  <c r="Q2580" i="2"/>
  <c r="R2580" i="2"/>
  <c r="Q2581" i="2"/>
  <c r="R2581" i="2"/>
  <c r="Q2582" i="2"/>
  <c r="R2582" i="2"/>
  <c r="Q2583" i="2"/>
  <c r="R2583" i="2"/>
  <c r="Q2584" i="2"/>
  <c r="R2584" i="2"/>
  <c r="Q2585" i="2"/>
  <c r="R2585" i="2"/>
  <c r="Q2586" i="2"/>
  <c r="R2586" i="2"/>
  <c r="Q2587" i="2"/>
  <c r="R2587" i="2"/>
  <c r="Q2588" i="2"/>
  <c r="R2588" i="2"/>
  <c r="Q2589" i="2"/>
  <c r="R2589" i="2"/>
  <c r="Q2590" i="2"/>
  <c r="R2590" i="2"/>
  <c r="Q2591" i="2"/>
  <c r="R2591" i="2"/>
  <c r="Q2592" i="2"/>
  <c r="R2592" i="2"/>
  <c r="Q2593" i="2"/>
  <c r="R2593" i="2"/>
  <c r="Q2594" i="2"/>
  <c r="R2594" i="2"/>
  <c r="Q2595" i="2"/>
  <c r="R2595" i="2"/>
  <c r="Q2596" i="2"/>
  <c r="R2596" i="2"/>
  <c r="Q2597" i="2"/>
  <c r="R2597" i="2"/>
  <c r="Q2598" i="2"/>
  <c r="R2598" i="2"/>
  <c r="Q2599" i="2"/>
  <c r="R2599" i="2"/>
  <c r="Q2600" i="2"/>
  <c r="R2600" i="2"/>
  <c r="Q2601" i="2"/>
  <c r="R2601" i="2"/>
  <c r="Q2602" i="2"/>
  <c r="R2602" i="2"/>
  <c r="Q2603" i="2"/>
  <c r="R2603" i="2"/>
  <c r="Q2604" i="2"/>
  <c r="R2604" i="2"/>
  <c r="Q2605" i="2"/>
  <c r="R2605" i="2"/>
  <c r="Q2606" i="2"/>
  <c r="R2606" i="2"/>
  <c r="Q2607" i="2"/>
  <c r="R2607" i="2"/>
  <c r="Q2608" i="2"/>
  <c r="R2608" i="2"/>
  <c r="Q2609" i="2"/>
  <c r="R2609" i="2"/>
  <c r="Q2610" i="2"/>
  <c r="R2610" i="2"/>
  <c r="Q2611" i="2"/>
  <c r="R2611" i="2"/>
  <c r="Q2612" i="2"/>
  <c r="R2612" i="2"/>
  <c r="Q2613" i="2"/>
  <c r="R2613" i="2"/>
  <c r="Q2614" i="2"/>
  <c r="R2614" i="2"/>
  <c r="Q2615" i="2"/>
  <c r="R2615" i="2"/>
  <c r="Q2616" i="2"/>
  <c r="R2616" i="2"/>
  <c r="Q2617" i="2"/>
  <c r="R2617" i="2"/>
  <c r="Q2618" i="2"/>
  <c r="R2618" i="2"/>
  <c r="Q2619" i="2"/>
  <c r="R2619" i="2"/>
  <c r="Q2620" i="2"/>
  <c r="R2620" i="2"/>
  <c r="Q2621" i="2"/>
  <c r="R2621" i="2"/>
  <c r="Q2622" i="2"/>
  <c r="R2622" i="2"/>
  <c r="Q2623" i="2"/>
  <c r="R2623" i="2"/>
  <c r="Q2624" i="2"/>
  <c r="R2624" i="2"/>
  <c r="Q2625" i="2"/>
  <c r="R2625" i="2"/>
  <c r="Q2626" i="2"/>
  <c r="R2626" i="2"/>
  <c r="Q2627" i="2"/>
  <c r="R2627" i="2"/>
  <c r="Q2628" i="2"/>
  <c r="R2628" i="2"/>
  <c r="Q2629" i="2"/>
  <c r="R2629" i="2"/>
  <c r="Q2630" i="2"/>
  <c r="R2630" i="2"/>
  <c r="Q2631" i="2"/>
  <c r="R2631" i="2"/>
  <c r="Q2632" i="2"/>
  <c r="R2632" i="2"/>
  <c r="Q2633" i="2"/>
  <c r="R2633" i="2"/>
  <c r="Q2634" i="2"/>
  <c r="R2634" i="2"/>
  <c r="Q2635" i="2"/>
  <c r="R2635" i="2"/>
  <c r="Q2636" i="2"/>
  <c r="R2636" i="2"/>
  <c r="Q2637" i="2"/>
  <c r="R2637" i="2"/>
  <c r="Q2638" i="2"/>
  <c r="R2638" i="2"/>
  <c r="Q2639" i="2"/>
  <c r="R2639" i="2"/>
  <c r="Q2640" i="2"/>
  <c r="R2640" i="2"/>
  <c r="Q2641" i="2"/>
  <c r="R2641" i="2"/>
  <c r="Q2642" i="2"/>
  <c r="R2642" i="2"/>
  <c r="Q2643" i="2"/>
  <c r="R2643" i="2"/>
  <c r="Q2644" i="2"/>
  <c r="R2644" i="2"/>
  <c r="Q2645" i="2"/>
  <c r="R2645" i="2"/>
  <c r="Q2646" i="2"/>
  <c r="R2646" i="2"/>
  <c r="Q2647" i="2"/>
  <c r="R2647" i="2"/>
  <c r="Q2648" i="2"/>
  <c r="R2648" i="2"/>
  <c r="Q2649" i="2"/>
  <c r="R2649" i="2"/>
  <c r="Q2650" i="2"/>
  <c r="R2650" i="2"/>
  <c r="Q2651" i="2"/>
  <c r="R2651" i="2"/>
  <c r="Q2652" i="2"/>
  <c r="R2652" i="2"/>
  <c r="Q2653" i="2"/>
  <c r="R2653" i="2"/>
  <c r="Q2654" i="2"/>
  <c r="R2654" i="2"/>
  <c r="Q2655" i="2"/>
  <c r="R2655" i="2"/>
  <c r="Q2656" i="2"/>
  <c r="R2656" i="2"/>
  <c r="Q2657" i="2"/>
  <c r="R2657" i="2"/>
  <c r="Q2658" i="2"/>
  <c r="R2658" i="2"/>
  <c r="Q2659" i="2"/>
  <c r="R2659" i="2"/>
  <c r="Q2660" i="2"/>
  <c r="R2660" i="2"/>
  <c r="Q2661" i="2"/>
  <c r="R2661" i="2"/>
  <c r="Q2662" i="2"/>
  <c r="R2662" i="2"/>
  <c r="Q2663" i="2"/>
  <c r="R2663" i="2"/>
  <c r="Q2664" i="2"/>
  <c r="R2664" i="2"/>
  <c r="Q2665" i="2"/>
  <c r="R2665" i="2"/>
  <c r="Q2666" i="2"/>
  <c r="R2666" i="2"/>
  <c r="Q2667" i="2"/>
  <c r="R2667" i="2"/>
  <c r="Q2668" i="2"/>
  <c r="R2668" i="2"/>
  <c r="Q2669" i="2"/>
  <c r="R2669" i="2"/>
  <c r="Q2670" i="2"/>
  <c r="R2670" i="2"/>
  <c r="Q2671" i="2"/>
  <c r="R2671" i="2"/>
  <c r="Q2672" i="2"/>
  <c r="R2672" i="2"/>
  <c r="Q2673" i="2"/>
  <c r="R2673" i="2"/>
  <c r="Q2674" i="2"/>
  <c r="R2674" i="2"/>
  <c r="Q2675" i="2"/>
  <c r="R2675" i="2"/>
  <c r="Q2676" i="2"/>
  <c r="R2676" i="2"/>
  <c r="Q2677" i="2"/>
  <c r="R2677" i="2"/>
  <c r="Q2678" i="2"/>
  <c r="R2678" i="2"/>
  <c r="Q2679" i="2"/>
  <c r="R2679" i="2"/>
  <c r="Q2680" i="2"/>
  <c r="R2680" i="2"/>
  <c r="Q2681" i="2"/>
  <c r="R2681" i="2"/>
  <c r="Q2682" i="2"/>
  <c r="R2682" i="2"/>
  <c r="Q2683" i="2"/>
  <c r="R2683" i="2"/>
  <c r="Q2684" i="2"/>
  <c r="R2684" i="2"/>
  <c r="Q2685" i="2"/>
  <c r="R2685" i="2"/>
  <c r="Q2686" i="2"/>
  <c r="R2686" i="2"/>
  <c r="Q2687" i="2"/>
  <c r="R2687" i="2"/>
  <c r="Q2688" i="2"/>
  <c r="R2688" i="2"/>
  <c r="Q2689" i="2"/>
  <c r="R2689" i="2"/>
  <c r="Q2690" i="2"/>
  <c r="R2690" i="2"/>
  <c r="Q2691" i="2"/>
  <c r="R2691" i="2"/>
  <c r="Q2692" i="2"/>
  <c r="R2692" i="2"/>
  <c r="Q2693" i="2"/>
  <c r="R2693" i="2"/>
  <c r="Q2694" i="2"/>
  <c r="R2694" i="2"/>
  <c r="Q2695" i="2"/>
  <c r="R2695" i="2"/>
  <c r="Q2696" i="2"/>
  <c r="R2696" i="2"/>
  <c r="Q2697" i="2"/>
  <c r="R2697" i="2"/>
  <c r="Q2698" i="2"/>
  <c r="R2698" i="2"/>
  <c r="Q2699" i="2"/>
  <c r="R2699" i="2"/>
  <c r="Q2700" i="2"/>
  <c r="R2700" i="2"/>
  <c r="Q2701" i="2"/>
  <c r="R2701" i="2"/>
  <c r="Q2702" i="2"/>
  <c r="R2702" i="2"/>
  <c r="Q2703" i="2"/>
  <c r="R2703" i="2"/>
  <c r="Q2704" i="2"/>
  <c r="R2704" i="2"/>
  <c r="Q2705" i="2"/>
  <c r="R2705" i="2"/>
  <c r="Q2706" i="2"/>
  <c r="R2706" i="2"/>
  <c r="Q2707" i="2"/>
  <c r="R2707" i="2"/>
  <c r="Q2708" i="2"/>
  <c r="R2708" i="2"/>
  <c r="Q2709" i="2"/>
  <c r="R2709" i="2"/>
  <c r="Q2710" i="2"/>
  <c r="R2710" i="2"/>
  <c r="Q2711" i="2"/>
  <c r="R2711" i="2"/>
  <c r="Q2712" i="2"/>
  <c r="R2712" i="2"/>
  <c r="Q2713" i="2"/>
  <c r="R2713" i="2"/>
  <c r="Q2714" i="2"/>
  <c r="R2714" i="2"/>
  <c r="Q2715" i="2"/>
  <c r="R2715" i="2"/>
  <c r="Q2716" i="2"/>
  <c r="R2716" i="2"/>
  <c r="Q2717" i="2"/>
  <c r="R2717" i="2"/>
  <c r="Q2718" i="2"/>
  <c r="R2718" i="2"/>
  <c r="Q2719" i="2"/>
  <c r="R2719" i="2"/>
  <c r="Q2720" i="2"/>
  <c r="R2720" i="2"/>
  <c r="Q2721" i="2"/>
  <c r="R2721" i="2"/>
  <c r="Q2722" i="2"/>
  <c r="R2722" i="2"/>
  <c r="Q2723" i="2"/>
  <c r="R2723" i="2"/>
  <c r="Q2724" i="2"/>
  <c r="R2724" i="2"/>
  <c r="Q2725" i="2"/>
  <c r="R2725" i="2"/>
  <c r="Q2726" i="2"/>
  <c r="R2726" i="2"/>
  <c r="Q2727" i="2"/>
  <c r="R2727" i="2"/>
  <c r="Q2728" i="2"/>
  <c r="R2728" i="2"/>
  <c r="Q2729" i="2"/>
  <c r="R2729" i="2"/>
  <c r="Q2730" i="2"/>
  <c r="R2730" i="2"/>
  <c r="Q2731" i="2"/>
  <c r="R2731" i="2"/>
  <c r="Q2732" i="2"/>
  <c r="R2732" i="2"/>
  <c r="Q2733" i="2"/>
  <c r="R2733" i="2"/>
  <c r="Q2734" i="2"/>
  <c r="R2734" i="2"/>
  <c r="Q2735" i="2"/>
  <c r="R2735" i="2"/>
  <c r="Q2736" i="2"/>
  <c r="R2736" i="2"/>
  <c r="Q2737" i="2"/>
  <c r="R2737" i="2"/>
  <c r="Q2738" i="2"/>
  <c r="R2738" i="2"/>
  <c r="Q2739" i="2"/>
  <c r="R2739" i="2"/>
  <c r="Q2740" i="2"/>
  <c r="R2740" i="2"/>
  <c r="Q2741" i="2"/>
  <c r="R2741" i="2"/>
  <c r="Q2742" i="2"/>
  <c r="R2742" i="2"/>
  <c r="Q2743" i="2"/>
  <c r="R2743" i="2"/>
  <c r="Q2744" i="2"/>
  <c r="R2744" i="2"/>
  <c r="Q2745" i="2"/>
  <c r="R2745" i="2"/>
  <c r="Q2746" i="2"/>
  <c r="R2746" i="2"/>
  <c r="Q2747" i="2"/>
  <c r="R2747" i="2"/>
  <c r="Q2748" i="2"/>
  <c r="R2748" i="2"/>
  <c r="Q2749" i="2"/>
  <c r="R2749" i="2"/>
  <c r="Q2750" i="2"/>
  <c r="R2750" i="2"/>
  <c r="Q2751" i="2"/>
  <c r="R2751" i="2"/>
  <c r="Q2752" i="2"/>
  <c r="R2752" i="2"/>
  <c r="Q2753" i="2"/>
  <c r="R2753" i="2"/>
  <c r="Q2754" i="2"/>
  <c r="R2754" i="2"/>
  <c r="Q2755" i="2"/>
  <c r="R2755" i="2"/>
  <c r="Q2756" i="2"/>
  <c r="R2756" i="2"/>
  <c r="Q2757" i="2"/>
  <c r="R2757" i="2"/>
  <c r="Q2758" i="2"/>
  <c r="R2758" i="2"/>
  <c r="Q2759" i="2"/>
  <c r="R2759" i="2"/>
  <c r="Q2760" i="2"/>
  <c r="R2760" i="2"/>
  <c r="Q2761" i="2"/>
  <c r="R2761" i="2"/>
  <c r="Q2762" i="2"/>
  <c r="R2762" i="2"/>
  <c r="Q2763" i="2"/>
  <c r="R2763" i="2"/>
  <c r="Q2764" i="2"/>
  <c r="R2764" i="2"/>
  <c r="Q2765" i="2"/>
  <c r="R2765" i="2"/>
  <c r="Q2766" i="2"/>
  <c r="R2766" i="2"/>
  <c r="Q2767" i="2"/>
  <c r="R2767" i="2"/>
  <c r="Q2768" i="2"/>
  <c r="R2768" i="2"/>
  <c r="Q2769" i="2"/>
  <c r="R2769" i="2"/>
  <c r="Q2770" i="2"/>
  <c r="R2770" i="2"/>
  <c r="Q2771" i="2"/>
  <c r="R2771" i="2"/>
  <c r="Q2772" i="2"/>
  <c r="R2772" i="2"/>
  <c r="Q2773" i="2"/>
  <c r="R2773" i="2"/>
  <c r="Q2774" i="2"/>
  <c r="R2774" i="2"/>
  <c r="Q2775" i="2"/>
  <c r="R2775" i="2"/>
  <c r="Q2776" i="2"/>
  <c r="R2776" i="2"/>
  <c r="Q2777" i="2"/>
  <c r="R2777" i="2"/>
  <c r="Q2778" i="2"/>
  <c r="R2778" i="2"/>
  <c r="Q2779" i="2"/>
  <c r="R2779" i="2"/>
  <c r="Q2780" i="2"/>
  <c r="R2780" i="2"/>
  <c r="Q2781" i="2"/>
  <c r="R2781" i="2"/>
  <c r="Q2782" i="2"/>
  <c r="R2782" i="2"/>
  <c r="Q2783" i="2"/>
  <c r="R2783" i="2"/>
  <c r="Q2784" i="2"/>
  <c r="R2784" i="2"/>
  <c r="Q2785" i="2"/>
  <c r="R2785" i="2"/>
  <c r="Q2786" i="2"/>
  <c r="R2786" i="2"/>
  <c r="Q2787" i="2"/>
  <c r="R2787" i="2"/>
  <c r="Q2788" i="2"/>
  <c r="R2788" i="2"/>
  <c r="Q2789" i="2"/>
  <c r="R2789" i="2"/>
  <c r="Q2790" i="2"/>
  <c r="R2790" i="2"/>
  <c r="Q2791" i="2"/>
  <c r="R2791" i="2"/>
  <c r="Q2792" i="2"/>
  <c r="R2792" i="2"/>
  <c r="Q2793" i="2"/>
  <c r="R2793" i="2"/>
  <c r="Q2794" i="2"/>
  <c r="R2794" i="2"/>
  <c r="Q2795" i="2"/>
  <c r="R2795" i="2"/>
  <c r="Q2796" i="2"/>
  <c r="R2796" i="2"/>
  <c r="Q2797" i="2"/>
  <c r="R2797" i="2"/>
  <c r="Q2798" i="2"/>
  <c r="R2798" i="2"/>
  <c r="Q2799" i="2"/>
  <c r="R2799" i="2"/>
  <c r="Q2800" i="2"/>
  <c r="R2800" i="2"/>
  <c r="Q2801" i="2"/>
  <c r="R2801" i="2"/>
  <c r="Q2802" i="2"/>
  <c r="R2802" i="2"/>
  <c r="Q2803" i="2"/>
  <c r="R2803" i="2"/>
  <c r="Q2804" i="2"/>
  <c r="R2804" i="2"/>
  <c r="Q2805" i="2"/>
  <c r="R2805" i="2"/>
  <c r="Q2806" i="2"/>
  <c r="R2806" i="2"/>
  <c r="Q2807" i="2"/>
  <c r="R2807" i="2"/>
  <c r="Q2808" i="2"/>
  <c r="R2808" i="2"/>
  <c r="Q2809" i="2"/>
  <c r="R2809" i="2"/>
  <c r="Q2810" i="2"/>
  <c r="R2810" i="2"/>
  <c r="Q2811" i="2"/>
  <c r="R2811" i="2"/>
  <c r="Q2812" i="2"/>
  <c r="R2812" i="2"/>
  <c r="Q2813" i="2"/>
  <c r="R2813" i="2"/>
  <c r="Q2814" i="2"/>
  <c r="R2814" i="2"/>
  <c r="Q2815" i="2"/>
  <c r="R2815" i="2"/>
  <c r="Q2816" i="2"/>
  <c r="R2816" i="2"/>
  <c r="Q2817" i="2"/>
  <c r="R2817" i="2"/>
  <c r="Q2818" i="2"/>
  <c r="R2818" i="2"/>
  <c r="Q2819" i="2"/>
  <c r="R2819" i="2"/>
  <c r="Q2820" i="2"/>
  <c r="R2820" i="2"/>
  <c r="Q2821" i="2"/>
  <c r="R2821" i="2"/>
  <c r="Q2822" i="2"/>
  <c r="R2822" i="2"/>
  <c r="Q2823" i="2"/>
  <c r="R2823" i="2"/>
  <c r="Q2824" i="2"/>
  <c r="R2824" i="2"/>
  <c r="Q2825" i="2"/>
  <c r="R2825" i="2"/>
  <c r="Q2826" i="2"/>
  <c r="R2826" i="2"/>
  <c r="Q2827" i="2"/>
  <c r="R2827" i="2"/>
  <c r="Q2828" i="2"/>
  <c r="R2828" i="2"/>
  <c r="Q2829" i="2"/>
  <c r="R2829" i="2"/>
  <c r="Q2830" i="2"/>
  <c r="R2830" i="2"/>
  <c r="Q2831" i="2"/>
  <c r="R2831" i="2"/>
  <c r="Q2832" i="2"/>
  <c r="R2832" i="2"/>
  <c r="Q2833" i="2"/>
  <c r="R2833" i="2"/>
  <c r="Q2834" i="2"/>
  <c r="R2834" i="2"/>
  <c r="Q2835" i="2"/>
  <c r="R2835" i="2"/>
  <c r="Q2836" i="2"/>
  <c r="R2836" i="2"/>
  <c r="Q2837" i="2"/>
  <c r="R2837" i="2"/>
  <c r="Q2838" i="2"/>
  <c r="R2838" i="2"/>
  <c r="Q2839" i="2"/>
  <c r="R2839" i="2"/>
  <c r="Q2840" i="2"/>
  <c r="R2840" i="2"/>
  <c r="Q2841" i="2"/>
  <c r="R2841" i="2"/>
  <c r="Q2842" i="2"/>
  <c r="R2842" i="2"/>
  <c r="Q2843" i="2"/>
  <c r="R2843" i="2"/>
  <c r="Q2844" i="2"/>
  <c r="R2844" i="2"/>
  <c r="Q2845" i="2"/>
  <c r="R2845" i="2"/>
  <c r="Q2846" i="2"/>
  <c r="R2846" i="2"/>
  <c r="Q2847" i="2"/>
  <c r="R2847" i="2"/>
  <c r="Q2848" i="2"/>
  <c r="R2848" i="2"/>
  <c r="Q2849" i="2"/>
  <c r="R2849" i="2"/>
  <c r="Q2850" i="2"/>
  <c r="R2850" i="2"/>
  <c r="Q2851" i="2"/>
  <c r="R2851" i="2"/>
  <c r="Q2852" i="2"/>
  <c r="R2852" i="2"/>
  <c r="Q2853" i="2"/>
  <c r="R2853" i="2"/>
  <c r="Q2854" i="2"/>
  <c r="R2854" i="2"/>
  <c r="Q2855" i="2"/>
  <c r="R2855" i="2"/>
  <c r="Q2856" i="2"/>
  <c r="R2856" i="2"/>
  <c r="Q2857" i="2"/>
  <c r="R2857" i="2"/>
  <c r="Q2858" i="2"/>
  <c r="R2858" i="2"/>
  <c r="Q2859" i="2"/>
  <c r="R2859" i="2"/>
  <c r="Q2860" i="2"/>
  <c r="R2860" i="2"/>
  <c r="Q2861" i="2"/>
  <c r="R2861" i="2"/>
  <c r="Q2862" i="2"/>
  <c r="R2862" i="2"/>
  <c r="Q2863" i="2"/>
  <c r="R2863" i="2"/>
  <c r="Q2864" i="2"/>
  <c r="R2864" i="2"/>
  <c r="Q2865" i="2"/>
  <c r="R2865" i="2"/>
  <c r="Q2866" i="2"/>
  <c r="R2866" i="2"/>
  <c r="Q2867" i="2"/>
  <c r="R2867" i="2"/>
  <c r="Q2868" i="2"/>
  <c r="R2868" i="2"/>
  <c r="Q2869" i="2"/>
  <c r="R2869" i="2"/>
  <c r="Q2870" i="2"/>
  <c r="R2870" i="2"/>
  <c r="Q2871" i="2"/>
  <c r="R2871" i="2"/>
  <c r="Q2872" i="2"/>
  <c r="R2872" i="2"/>
  <c r="Q2873" i="2"/>
  <c r="R2873" i="2"/>
  <c r="Q2874" i="2"/>
  <c r="R2874" i="2"/>
  <c r="Q2875" i="2"/>
  <c r="R2875" i="2"/>
  <c r="Q2876" i="2"/>
  <c r="R2876" i="2"/>
  <c r="Q2877" i="2"/>
  <c r="R2877" i="2"/>
  <c r="Q2878" i="2"/>
  <c r="R2878" i="2"/>
  <c r="Q2879" i="2"/>
  <c r="R2879" i="2"/>
  <c r="Q2880" i="2"/>
  <c r="R2880" i="2"/>
  <c r="Q2881" i="2"/>
  <c r="R2881" i="2"/>
  <c r="Q2882" i="2"/>
  <c r="R2882" i="2"/>
  <c r="Q2883" i="2"/>
  <c r="R2883" i="2"/>
  <c r="Q2884" i="2"/>
  <c r="R2884" i="2"/>
  <c r="Q2885" i="2"/>
  <c r="R2885" i="2"/>
  <c r="Q2886" i="2"/>
  <c r="R2886" i="2"/>
  <c r="Q2887" i="2"/>
  <c r="R2887" i="2"/>
  <c r="Q2888" i="2"/>
  <c r="R2888" i="2"/>
  <c r="Q2889" i="2"/>
  <c r="R2889" i="2"/>
  <c r="Q2890" i="2"/>
  <c r="R2890" i="2"/>
  <c r="Q2891" i="2"/>
  <c r="R2891" i="2"/>
  <c r="Q2892" i="2"/>
  <c r="R2892" i="2"/>
  <c r="Q2893" i="2"/>
  <c r="R2893" i="2"/>
  <c r="Q2894" i="2"/>
  <c r="R2894" i="2"/>
  <c r="Q2895" i="2"/>
  <c r="R2895" i="2"/>
  <c r="Q2896" i="2"/>
  <c r="R2896" i="2"/>
  <c r="Q2897" i="2"/>
  <c r="R2897" i="2"/>
  <c r="Q2898" i="2"/>
  <c r="R2898" i="2"/>
  <c r="Q2899" i="2"/>
  <c r="R2899" i="2"/>
  <c r="Q2900" i="2"/>
  <c r="R2900" i="2"/>
  <c r="Q2901" i="2"/>
  <c r="R2901" i="2"/>
  <c r="Q2902" i="2"/>
  <c r="R2902" i="2"/>
  <c r="Q2903" i="2"/>
  <c r="R2903" i="2"/>
  <c r="Q2904" i="2"/>
  <c r="R2904" i="2"/>
  <c r="Q2905" i="2"/>
  <c r="R2905" i="2"/>
  <c r="Q2906" i="2"/>
  <c r="R2906" i="2"/>
  <c r="Q2907" i="2"/>
  <c r="R2907" i="2"/>
  <c r="Q2908" i="2"/>
  <c r="R2908" i="2"/>
  <c r="Q2909" i="2"/>
  <c r="R2909" i="2"/>
  <c r="Q2910" i="2"/>
  <c r="R2910" i="2"/>
  <c r="Q2911" i="2"/>
  <c r="R2911" i="2"/>
  <c r="Q2912" i="2"/>
  <c r="R2912" i="2"/>
  <c r="Q2913" i="2"/>
  <c r="R2913" i="2"/>
  <c r="Q2914" i="2"/>
  <c r="R2914" i="2"/>
  <c r="Q2915" i="2"/>
  <c r="R2915" i="2"/>
  <c r="Q2916" i="2"/>
  <c r="R2916" i="2"/>
  <c r="Q2917" i="2"/>
  <c r="R2917" i="2"/>
  <c r="Q2918" i="2"/>
  <c r="R2918" i="2"/>
  <c r="Q2919" i="2"/>
  <c r="R2919" i="2"/>
  <c r="Q2920" i="2"/>
  <c r="R2920" i="2"/>
  <c r="Q2921" i="2"/>
  <c r="R2921" i="2"/>
  <c r="Q2922" i="2"/>
  <c r="R2922" i="2"/>
  <c r="Q2923" i="2"/>
  <c r="R2923" i="2"/>
  <c r="Q2924" i="2"/>
  <c r="R2924" i="2"/>
  <c r="Q2925" i="2"/>
  <c r="R2925" i="2"/>
  <c r="Q2926" i="2"/>
  <c r="R2926" i="2"/>
  <c r="Q2927" i="2"/>
  <c r="R2927" i="2"/>
  <c r="Q2928" i="2"/>
  <c r="R2928" i="2"/>
  <c r="Q2929" i="2"/>
  <c r="R2929" i="2"/>
  <c r="Q2930" i="2"/>
  <c r="R2930" i="2"/>
  <c r="Q2931" i="2"/>
  <c r="R2931" i="2"/>
  <c r="Q2932" i="2"/>
  <c r="R2932" i="2"/>
  <c r="Q2933" i="2"/>
  <c r="R2933" i="2"/>
  <c r="Q2934" i="2"/>
  <c r="R2934" i="2"/>
  <c r="Q2935" i="2"/>
  <c r="R2935" i="2"/>
  <c r="Q2936" i="2"/>
  <c r="R2936" i="2"/>
  <c r="Q2937" i="2"/>
  <c r="R2937" i="2"/>
  <c r="Q2938" i="2"/>
  <c r="R2938" i="2"/>
  <c r="Q2939" i="2"/>
  <c r="R2939" i="2"/>
  <c r="Q2940" i="2"/>
  <c r="R2940" i="2"/>
  <c r="Q2941" i="2"/>
  <c r="R2941" i="2"/>
  <c r="Q2942" i="2"/>
  <c r="R2942" i="2"/>
  <c r="Q2943" i="2"/>
  <c r="R2943" i="2"/>
  <c r="Q2944" i="2"/>
  <c r="R2944" i="2"/>
  <c r="Q2945" i="2"/>
  <c r="R2945" i="2"/>
  <c r="Q2946" i="2"/>
  <c r="R2946" i="2"/>
  <c r="Q2947" i="2"/>
  <c r="R2947" i="2"/>
  <c r="Q2948" i="2"/>
  <c r="R2948" i="2"/>
  <c r="Q2949" i="2"/>
  <c r="R2949" i="2"/>
  <c r="Q2950" i="2"/>
  <c r="R2950" i="2"/>
  <c r="Q2951" i="2"/>
  <c r="R2951" i="2"/>
  <c r="Q2952" i="2"/>
  <c r="R2952" i="2"/>
  <c r="Q2953" i="2"/>
  <c r="R2953" i="2"/>
  <c r="Q2954" i="2"/>
  <c r="R2954" i="2"/>
  <c r="Q2955" i="2"/>
  <c r="R2955" i="2"/>
  <c r="Q2956" i="2"/>
  <c r="R2956" i="2"/>
  <c r="Q2957" i="2"/>
  <c r="R2957" i="2"/>
  <c r="Q2958" i="2"/>
  <c r="R2958" i="2"/>
  <c r="Q2959" i="2"/>
  <c r="R2959" i="2"/>
  <c r="Q2960" i="2"/>
  <c r="R2960" i="2"/>
  <c r="Q2961" i="2"/>
  <c r="R2961" i="2"/>
  <c r="Q2962" i="2"/>
  <c r="R2962" i="2"/>
  <c r="Q2963" i="2"/>
  <c r="R2963" i="2"/>
  <c r="Q2964" i="2"/>
  <c r="R2964" i="2"/>
  <c r="Q2965" i="2"/>
  <c r="R2965" i="2"/>
  <c r="Q2966" i="2"/>
  <c r="R2966" i="2"/>
  <c r="Q2967" i="2"/>
  <c r="R2967" i="2"/>
  <c r="Q2968" i="2"/>
  <c r="R2968" i="2"/>
  <c r="Q2969" i="2"/>
  <c r="R2969" i="2"/>
  <c r="Q2970" i="2"/>
  <c r="R2970" i="2"/>
  <c r="Q2971" i="2"/>
  <c r="R2971" i="2"/>
  <c r="Q2972" i="2"/>
  <c r="R2972" i="2"/>
  <c r="Q2973" i="2"/>
  <c r="R2973" i="2"/>
  <c r="Q2974" i="2"/>
  <c r="R2974" i="2"/>
  <c r="Q2975" i="2"/>
  <c r="R2975" i="2"/>
  <c r="Q2976" i="2"/>
  <c r="R2976" i="2"/>
  <c r="Q2977" i="2"/>
  <c r="R2977" i="2"/>
  <c r="Q2978" i="2"/>
  <c r="R2978" i="2"/>
  <c r="Q2979" i="2"/>
  <c r="R2979" i="2"/>
  <c r="Q2980" i="2"/>
  <c r="R2980" i="2"/>
  <c r="Q2981" i="2"/>
  <c r="R2981" i="2"/>
  <c r="Q2982" i="2"/>
  <c r="R2982" i="2"/>
  <c r="Q2983" i="2"/>
  <c r="R2983" i="2"/>
  <c r="Q2984" i="2"/>
  <c r="R2984" i="2"/>
  <c r="Q2985" i="2"/>
  <c r="R2985" i="2"/>
  <c r="Q2986" i="2"/>
  <c r="R2986" i="2"/>
  <c r="Q2987" i="2"/>
  <c r="R2987" i="2"/>
  <c r="Q2988" i="2"/>
  <c r="R2988" i="2"/>
  <c r="Q2989" i="2"/>
  <c r="R2989" i="2"/>
  <c r="Q2990" i="2"/>
  <c r="R2990" i="2"/>
  <c r="Q2991" i="2"/>
  <c r="R2991" i="2"/>
  <c r="Q2992" i="2"/>
  <c r="R2992" i="2"/>
  <c r="Q2993" i="2"/>
  <c r="R2993" i="2"/>
  <c r="Q2994" i="2"/>
  <c r="R2994" i="2"/>
  <c r="Q2995" i="2"/>
  <c r="R2995" i="2"/>
  <c r="Q2996" i="2"/>
  <c r="R2996" i="2"/>
  <c r="Q2997" i="2"/>
  <c r="R2997" i="2"/>
  <c r="Q2998" i="2"/>
  <c r="R2998" i="2"/>
  <c r="Q2999" i="2"/>
  <c r="R2999" i="2"/>
  <c r="Q3000" i="2"/>
  <c r="R3000" i="2"/>
  <c r="Q3001" i="2"/>
  <c r="R3001" i="2"/>
  <c r="Q3002" i="2"/>
  <c r="R3002" i="2"/>
  <c r="Q3003" i="2"/>
  <c r="R3003" i="2"/>
  <c r="Q3004" i="2"/>
  <c r="R3004" i="2"/>
  <c r="Q3005" i="2"/>
  <c r="R3005" i="2"/>
  <c r="Q3006" i="2"/>
  <c r="R3006" i="2"/>
  <c r="Q3007" i="2"/>
  <c r="R3007" i="2"/>
  <c r="Q3008" i="2"/>
  <c r="R3008" i="2"/>
  <c r="Q3009" i="2"/>
  <c r="R3009" i="2"/>
  <c r="Q3010" i="2"/>
  <c r="R3010" i="2"/>
  <c r="Q3011" i="2"/>
  <c r="R3011" i="2"/>
  <c r="Q3012" i="2"/>
  <c r="R3012" i="2"/>
  <c r="Q3013" i="2"/>
  <c r="R3013" i="2"/>
  <c r="Q3014" i="2"/>
  <c r="R3014" i="2"/>
  <c r="Q3015" i="2"/>
  <c r="R3015" i="2"/>
  <c r="Q3016" i="2"/>
  <c r="R3016" i="2"/>
  <c r="Q3017" i="2"/>
  <c r="R3017" i="2"/>
  <c r="Q3018" i="2"/>
  <c r="R3018" i="2"/>
  <c r="Q3019" i="2"/>
  <c r="R3019" i="2"/>
  <c r="Q3020" i="2"/>
  <c r="R3020" i="2"/>
  <c r="Q3021" i="2"/>
  <c r="R3021" i="2"/>
  <c r="Q3022" i="2"/>
  <c r="R3022" i="2"/>
  <c r="Q3023" i="2"/>
  <c r="R3023" i="2"/>
  <c r="Q3024" i="2"/>
  <c r="R3024" i="2"/>
  <c r="Q3025" i="2"/>
  <c r="R3025" i="2"/>
  <c r="Q3026" i="2"/>
  <c r="R3026" i="2"/>
  <c r="Q3027" i="2"/>
  <c r="R3027" i="2"/>
  <c r="Q3028" i="2"/>
  <c r="R3028" i="2"/>
  <c r="Q3029" i="2"/>
  <c r="R3029" i="2"/>
  <c r="Q3030" i="2"/>
  <c r="R3030" i="2"/>
  <c r="Q3031" i="2"/>
  <c r="R3031" i="2"/>
  <c r="Q3032" i="2"/>
  <c r="R3032" i="2"/>
  <c r="Q3033" i="2"/>
  <c r="R3033" i="2"/>
  <c r="Q3034" i="2"/>
  <c r="R3034" i="2"/>
  <c r="Q3035" i="2"/>
  <c r="R3035" i="2"/>
  <c r="Q3036" i="2"/>
  <c r="R3036" i="2"/>
  <c r="Q3037" i="2"/>
  <c r="R3037" i="2"/>
  <c r="Q3038" i="2"/>
  <c r="R3038" i="2"/>
  <c r="Q3039" i="2"/>
  <c r="R3039" i="2"/>
  <c r="Q3040" i="2"/>
  <c r="R3040" i="2"/>
  <c r="Q3041" i="2"/>
  <c r="R3041" i="2"/>
  <c r="Q3042" i="2"/>
  <c r="R3042" i="2"/>
  <c r="Q3043" i="2"/>
  <c r="R3043" i="2"/>
  <c r="Q3044" i="2"/>
  <c r="R3044" i="2"/>
  <c r="Q3045" i="2"/>
  <c r="R3045" i="2"/>
  <c r="Q3046" i="2"/>
  <c r="R3046" i="2"/>
  <c r="Q3047" i="2"/>
  <c r="R3047" i="2"/>
  <c r="Q3048" i="2"/>
  <c r="R3048" i="2"/>
  <c r="Q3049" i="2"/>
  <c r="R3049" i="2"/>
  <c r="Q3050" i="2"/>
  <c r="R3050" i="2"/>
  <c r="Q3051" i="2"/>
  <c r="R3051" i="2"/>
  <c r="Q3052" i="2"/>
  <c r="R3052" i="2"/>
  <c r="Q3053" i="2"/>
  <c r="R3053" i="2"/>
  <c r="Q3054" i="2"/>
  <c r="R3054" i="2"/>
  <c r="Q3055" i="2"/>
  <c r="R3055" i="2"/>
  <c r="Q3056" i="2"/>
  <c r="R3056" i="2"/>
  <c r="Q3057" i="2"/>
  <c r="R3057" i="2"/>
  <c r="Q3058" i="2"/>
  <c r="R3058" i="2"/>
  <c r="Q3059" i="2"/>
  <c r="R3059" i="2"/>
  <c r="Q3060" i="2"/>
  <c r="R3060" i="2"/>
  <c r="Q3061" i="2"/>
  <c r="R3061" i="2"/>
  <c r="Q3062" i="2"/>
  <c r="R3062" i="2"/>
  <c r="Q3063" i="2"/>
  <c r="R3063" i="2"/>
  <c r="Q3064" i="2"/>
  <c r="R3064" i="2"/>
  <c r="Q3065" i="2"/>
  <c r="R3065" i="2"/>
  <c r="Q3066" i="2"/>
  <c r="R3066" i="2"/>
  <c r="Q3067" i="2"/>
  <c r="R3067" i="2"/>
  <c r="Q3068" i="2"/>
  <c r="R3068" i="2"/>
  <c r="Q3069" i="2"/>
  <c r="R3069" i="2"/>
  <c r="Q3070" i="2"/>
  <c r="R3070" i="2"/>
  <c r="Q3071" i="2"/>
  <c r="R3071" i="2"/>
  <c r="Q3072" i="2"/>
  <c r="R3072" i="2"/>
  <c r="Q3073" i="2"/>
  <c r="R3073" i="2"/>
  <c r="Q3074" i="2"/>
  <c r="R3074" i="2"/>
  <c r="Q3075" i="2"/>
  <c r="R3075" i="2"/>
  <c r="Q3076" i="2"/>
  <c r="R3076" i="2"/>
  <c r="Q3077" i="2"/>
  <c r="R3077" i="2"/>
  <c r="Q3078" i="2"/>
  <c r="R3078" i="2"/>
  <c r="Q3079" i="2"/>
  <c r="R3079" i="2"/>
  <c r="Q3080" i="2"/>
  <c r="R3080" i="2"/>
  <c r="Q3081" i="2"/>
  <c r="R3081" i="2"/>
  <c r="Q3082" i="2"/>
  <c r="R3082" i="2"/>
  <c r="Q3083" i="2"/>
  <c r="R3083" i="2"/>
  <c r="Q3084" i="2"/>
  <c r="R3084" i="2"/>
  <c r="Q3085" i="2"/>
  <c r="R3085" i="2"/>
  <c r="Q3086" i="2"/>
  <c r="R3086" i="2"/>
  <c r="Q3087" i="2"/>
  <c r="R3087" i="2"/>
  <c r="Q3088" i="2"/>
  <c r="R3088" i="2"/>
  <c r="Q3089" i="2"/>
  <c r="R3089" i="2"/>
  <c r="Q3090" i="2"/>
  <c r="R3090" i="2"/>
  <c r="Q3091" i="2"/>
  <c r="R3091" i="2"/>
  <c r="Q3092" i="2"/>
  <c r="R3092" i="2"/>
  <c r="Q3093" i="2"/>
  <c r="R3093" i="2"/>
  <c r="Q3094" i="2"/>
  <c r="R3094" i="2"/>
  <c r="Q3095" i="2"/>
  <c r="R3095" i="2"/>
  <c r="Q3096" i="2"/>
  <c r="R3096" i="2"/>
  <c r="Q3097" i="2"/>
  <c r="R3097" i="2"/>
  <c r="Q3098" i="2"/>
  <c r="R3098" i="2"/>
  <c r="Q3099" i="2"/>
  <c r="R3099" i="2"/>
  <c r="Q3100" i="2"/>
  <c r="R3100" i="2"/>
  <c r="Q3101" i="2"/>
  <c r="R3101" i="2"/>
  <c r="Q3102" i="2"/>
  <c r="R3102" i="2"/>
  <c r="Q3103" i="2"/>
  <c r="R3103" i="2"/>
  <c r="Q3104" i="2"/>
  <c r="R3104" i="2"/>
  <c r="Q3105" i="2"/>
  <c r="R3105" i="2"/>
  <c r="Q3106" i="2"/>
  <c r="R3106" i="2"/>
  <c r="Q3107" i="2"/>
  <c r="R3107" i="2"/>
  <c r="Q3108" i="2"/>
  <c r="R3108" i="2"/>
  <c r="Q3109" i="2"/>
  <c r="R3109" i="2"/>
  <c r="Q3110" i="2"/>
  <c r="R3110" i="2"/>
  <c r="Q3111" i="2"/>
  <c r="R3111" i="2"/>
  <c r="Q3112" i="2"/>
  <c r="R3112" i="2"/>
  <c r="Q3113" i="2"/>
  <c r="R3113" i="2"/>
  <c r="Q3114" i="2"/>
  <c r="R3114" i="2"/>
  <c r="Q3115" i="2"/>
  <c r="R3115" i="2"/>
  <c r="Q3116" i="2"/>
  <c r="R3116" i="2"/>
  <c r="Q3117" i="2"/>
  <c r="R3117" i="2"/>
  <c r="Q3118" i="2"/>
  <c r="R3118" i="2"/>
  <c r="Q3119" i="2"/>
  <c r="R3119" i="2"/>
  <c r="Q3120" i="2"/>
  <c r="R3120" i="2"/>
  <c r="Q3121" i="2"/>
  <c r="R3121" i="2"/>
  <c r="Q3122" i="2"/>
  <c r="R3122" i="2"/>
  <c r="Q3123" i="2"/>
  <c r="R3123" i="2"/>
  <c r="Q3124" i="2"/>
  <c r="R3124" i="2"/>
  <c r="Q3125" i="2"/>
  <c r="R3125" i="2"/>
  <c r="Q3126" i="2"/>
  <c r="R3126" i="2"/>
  <c r="Q3127" i="2"/>
  <c r="R3127" i="2"/>
  <c r="Q3128" i="2"/>
  <c r="R3128" i="2"/>
  <c r="Q3129" i="2"/>
  <c r="R3129" i="2"/>
  <c r="Q3130" i="2"/>
  <c r="R3130" i="2"/>
  <c r="Q3131" i="2"/>
  <c r="R3131" i="2"/>
  <c r="Q3132" i="2"/>
  <c r="R3132" i="2"/>
  <c r="Q3133" i="2"/>
  <c r="R3133" i="2"/>
  <c r="Q3134" i="2"/>
  <c r="R3134" i="2"/>
  <c r="Q3135" i="2"/>
  <c r="R3135" i="2"/>
  <c r="Q3136" i="2"/>
  <c r="R3136" i="2"/>
  <c r="Q3137" i="2"/>
  <c r="R3137" i="2"/>
  <c r="Q3138" i="2"/>
  <c r="R3138" i="2"/>
  <c r="Q3139" i="2"/>
  <c r="R3139" i="2"/>
  <c r="Q3140" i="2"/>
  <c r="R3140" i="2"/>
  <c r="Q3141" i="2"/>
  <c r="R3141" i="2"/>
  <c r="Q3142" i="2"/>
  <c r="R3142" i="2"/>
  <c r="Q3143" i="2"/>
  <c r="R3143" i="2"/>
  <c r="Q3144" i="2"/>
  <c r="R3144" i="2"/>
  <c r="Q3145" i="2"/>
  <c r="R3145" i="2"/>
  <c r="Q3146" i="2"/>
  <c r="R3146" i="2"/>
  <c r="Q3147" i="2"/>
  <c r="R3147" i="2"/>
  <c r="Q3148" i="2"/>
  <c r="R3148" i="2"/>
  <c r="Q3149" i="2"/>
  <c r="R3149" i="2"/>
  <c r="Q3150" i="2"/>
  <c r="R3150" i="2"/>
  <c r="Q3151" i="2"/>
  <c r="R3151" i="2"/>
  <c r="Q3152" i="2"/>
  <c r="R3152" i="2"/>
  <c r="Q3153" i="2"/>
  <c r="R3153" i="2"/>
  <c r="Q3154" i="2"/>
  <c r="R3154" i="2"/>
  <c r="Q3155" i="2"/>
  <c r="R3155" i="2"/>
  <c r="Q3156" i="2"/>
  <c r="R3156" i="2"/>
  <c r="Q3157" i="2"/>
  <c r="R3157" i="2"/>
  <c r="Q3158" i="2"/>
  <c r="R3158" i="2"/>
  <c r="Q3159" i="2"/>
  <c r="R3159" i="2"/>
  <c r="Q3160" i="2"/>
  <c r="R3160" i="2"/>
  <c r="Q3161" i="2"/>
  <c r="R3161" i="2"/>
  <c r="Q3162" i="2"/>
  <c r="R3162" i="2"/>
  <c r="Q3163" i="2"/>
  <c r="R3163" i="2"/>
  <c r="Q3164" i="2"/>
  <c r="R3164" i="2"/>
  <c r="Q3165" i="2"/>
  <c r="R3165" i="2"/>
  <c r="Q3166" i="2"/>
  <c r="R3166" i="2"/>
  <c r="Q3167" i="2"/>
  <c r="R3167" i="2"/>
  <c r="Q3168" i="2"/>
  <c r="R3168" i="2"/>
  <c r="Q3169" i="2"/>
  <c r="R3169" i="2"/>
  <c r="Q3170" i="2"/>
  <c r="R3170" i="2"/>
  <c r="Q3171" i="2"/>
  <c r="R3171" i="2"/>
  <c r="Q3172" i="2"/>
  <c r="R3172" i="2"/>
  <c r="Q3173" i="2"/>
  <c r="R3173" i="2"/>
  <c r="Q3174" i="2"/>
  <c r="R3174" i="2"/>
  <c r="Q3175" i="2"/>
  <c r="R3175" i="2"/>
  <c r="Q3176" i="2"/>
  <c r="R3176" i="2"/>
  <c r="Q3177" i="2"/>
  <c r="R3177" i="2"/>
  <c r="Q3178" i="2"/>
  <c r="R3178" i="2"/>
  <c r="Q3179" i="2"/>
  <c r="R3179" i="2"/>
  <c r="Q3180" i="2"/>
  <c r="R3180" i="2"/>
  <c r="Q3181" i="2"/>
  <c r="R3181" i="2"/>
  <c r="Q3182" i="2"/>
  <c r="R3182" i="2"/>
  <c r="Q3183" i="2"/>
  <c r="R3183" i="2"/>
  <c r="Q3184" i="2"/>
  <c r="R3184" i="2"/>
  <c r="Q3185" i="2"/>
  <c r="R3185" i="2"/>
  <c r="Q3186" i="2"/>
  <c r="R3186" i="2"/>
  <c r="Q3187" i="2"/>
  <c r="R3187" i="2"/>
  <c r="Q3188" i="2"/>
  <c r="R3188" i="2"/>
  <c r="Q3189" i="2"/>
  <c r="R3189" i="2"/>
  <c r="Q3190" i="2"/>
  <c r="R3190" i="2"/>
  <c r="Q3191" i="2"/>
  <c r="R3191" i="2"/>
  <c r="Q3192" i="2"/>
  <c r="R3192" i="2"/>
  <c r="Q3193" i="2"/>
  <c r="R3193" i="2"/>
  <c r="Q3194" i="2"/>
  <c r="R3194" i="2"/>
  <c r="Q3195" i="2"/>
  <c r="R3195" i="2"/>
  <c r="Q3196" i="2"/>
  <c r="R3196" i="2"/>
  <c r="Q3197" i="2"/>
  <c r="R3197" i="2"/>
  <c r="Q3198" i="2"/>
  <c r="R3198" i="2"/>
  <c r="Q3199" i="2"/>
  <c r="R3199" i="2"/>
  <c r="Q3200" i="2"/>
  <c r="R3200" i="2"/>
  <c r="Q3201" i="2"/>
  <c r="R3201" i="2"/>
  <c r="Q3202" i="2"/>
  <c r="R3202" i="2"/>
  <c r="Q3203" i="2"/>
  <c r="R3203" i="2"/>
  <c r="Q3204" i="2"/>
  <c r="R3204" i="2"/>
  <c r="Q3205" i="2"/>
  <c r="R3205" i="2"/>
  <c r="Q3206" i="2"/>
  <c r="R3206" i="2"/>
  <c r="Q3207" i="2"/>
  <c r="R3207" i="2"/>
  <c r="Q3208" i="2"/>
  <c r="R3208" i="2"/>
  <c r="Q3209" i="2"/>
  <c r="R3209" i="2"/>
  <c r="Q3210" i="2"/>
  <c r="R3210" i="2"/>
  <c r="Q3211" i="2"/>
  <c r="R3211" i="2"/>
  <c r="Q3212" i="2"/>
  <c r="R3212" i="2"/>
  <c r="Q3213" i="2"/>
  <c r="R3213" i="2"/>
  <c r="Q3214" i="2"/>
  <c r="R3214" i="2"/>
  <c r="Q3215" i="2"/>
  <c r="R3215" i="2"/>
  <c r="Q3216" i="2"/>
  <c r="R3216" i="2"/>
  <c r="Q3217" i="2"/>
  <c r="R3217" i="2"/>
  <c r="Q3218" i="2"/>
  <c r="R3218" i="2"/>
  <c r="Q3219" i="2"/>
  <c r="R3219" i="2"/>
  <c r="Q3220" i="2"/>
  <c r="R3220" i="2"/>
  <c r="Q3221" i="2"/>
  <c r="R3221" i="2"/>
  <c r="Q3222" i="2"/>
  <c r="R3222" i="2"/>
  <c r="Q3223" i="2"/>
  <c r="R3223" i="2"/>
  <c r="Q3224" i="2"/>
  <c r="R3224" i="2"/>
  <c r="Q3225" i="2"/>
  <c r="R3225" i="2"/>
  <c r="Q3226" i="2"/>
  <c r="R3226" i="2"/>
  <c r="Q3227" i="2"/>
  <c r="R3227" i="2"/>
  <c r="Q3228" i="2"/>
  <c r="R3228" i="2"/>
  <c r="Q3229" i="2"/>
  <c r="R3229" i="2"/>
  <c r="Q3230" i="2"/>
  <c r="R3230" i="2"/>
  <c r="Q3231" i="2"/>
  <c r="R3231" i="2"/>
  <c r="Q3232" i="2"/>
  <c r="R3232" i="2"/>
  <c r="Q3233" i="2"/>
  <c r="R3233" i="2"/>
  <c r="Q3234" i="2"/>
  <c r="R3234" i="2"/>
  <c r="Q3235" i="2"/>
  <c r="R3235" i="2"/>
  <c r="Q3236" i="2"/>
  <c r="R3236" i="2"/>
  <c r="Q3237" i="2"/>
  <c r="R3237" i="2"/>
  <c r="Q3238" i="2"/>
  <c r="R3238" i="2"/>
  <c r="Q3239" i="2"/>
  <c r="R3239" i="2"/>
  <c r="Q3240" i="2"/>
  <c r="R3240" i="2"/>
  <c r="Q3241" i="2"/>
  <c r="R3241" i="2"/>
  <c r="Q3242" i="2"/>
  <c r="R3242" i="2"/>
  <c r="Q3243" i="2"/>
  <c r="R3243" i="2"/>
  <c r="Q3244" i="2"/>
  <c r="R3244" i="2"/>
  <c r="Q3245" i="2"/>
  <c r="R3245" i="2"/>
  <c r="Q3246" i="2"/>
  <c r="R3246" i="2"/>
  <c r="Q3247" i="2"/>
  <c r="R3247" i="2"/>
  <c r="Q3248" i="2"/>
  <c r="R3248" i="2"/>
  <c r="Q3249" i="2"/>
  <c r="R3249" i="2"/>
  <c r="Q3250" i="2"/>
  <c r="R3250" i="2"/>
  <c r="Q3251" i="2"/>
  <c r="R3251" i="2"/>
  <c r="Q3252" i="2"/>
  <c r="R3252" i="2"/>
  <c r="Q3253" i="2"/>
  <c r="R3253" i="2"/>
  <c r="Q3254" i="2"/>
  <c r="R3254" i="2"/>
  <c r="Q3255" i="2"/>
  <c r="R3255" i="2"/>
  <c r="Q3256" i="2"/>
  <c r="R3256" i="2"/>
  <c r="Q3257" i="2"/>
  <c r="R3257" i="2"/>
  <c r="Q3258" i="2"/>
  <c r="R3258" i="2"/>
  <c r="Q3259" i="2"/>
  <c r="R3259" i="2"/>
  <c r="Q3260" i="2"/>
  <c r="R3260" i="2"/>
  <c r="Q3261" i="2"/>
  <c r="R3261" i="2"/>
  <c r="Q3262" i="2"/>
  <c r="R3262" i="2"/>
  <c r="Q3263" i="2"/>
  <c r="R3263" i="2"/>
  <c r="Q3264" i="2"/>
  <c r="R3264" i="2"/>
  <c r="Q3265" i="2"/>
  <c r="R3265" i="2"/>
  <c r="Q3266" i="2"/>
  <c r="R3266" i="2"/>
  <c r="Q3267" i="2"/>
  <c r="R3267" i="2"/>
  <c r="Q3268" i="2"/>
  <c r="R3268" i="2"/>
  <c r="Q3269" i="2"/>
  <c r="R3269" i="2"/>
  <c r="Q3270" i="2"/>
  <c r="R3270" i="2"/>
  <c r="Q3271" i="2"/>
  <c r="R3271" i="2"/>
  <c r="Q3272" i="2"/>
  <c r="R3272" i="2"/>
  <c r="Q3273" i="2"/>
  <c r="R3273" i="2"/>
  <c r="Q3274" i="2"/>
  <c r="R3274" i="2"/>
  <c r="Q3275" i="2"/>
  <c r="R3275" i="2"/>
  <c r="Q3276" i="2"/>
  <c r="R3276" i="2"/>
  <c r="Q3277" i="2"/>
  <c r="R3277" i="2"/>
  <c r="Q3278" i="2"/>
  <c r="R3278" i="2"/>
  <c r="Q3279" i="2"/>
  <c r="R3279" i="2"/>
  <c r="Q3280" i="2"/>
  <c r="R3280" i="2"/>
  <c r="Q3281" i="2"/>
  <c r="R3281" i="2"/>
  <c r="Q3282" i="2"/>
  <c r="R3282" i="2"/>
  <c r="Q3283" i="2"/>
  <c r="R3283" i="2"/>
  <c r="Q3284" i="2"/>
  <c r="R3284" i="2"/>
  <c r="Q3285" i="2"/>
  <c r="R3285" i="2"/>
  <c r="Q3286" i="2"/>
  <c r="R3286" i="2"/>
  <c r="Q3287" i="2"/>
  <c r="R3287" i="2"/>
  <c r="Q3288" i="2"/>
  <c r="R3288" i="2"/>
  <c r="Q3289" i="2"/>
  <c r="R3289" i="2"/>
  <c r="Q3290" i="2"/>
  <c r="R3290" i="2"/>
  <c r="Q3291" i="2"/>
  <c r="R3291" i="2"/>
  <c r="Q3292" i="2"/>
  <c r="R3292" i="2"/>
  <c r="Q3293" i="2"/>
  <c r="R3293" i="2"/>
  <c r="Q3294" i="2"/>
  <c r="R3294" i="2"/>
  <c r="Q3295" i="2"/>
  <c r="R3295" i="2"/>
  <c r="Q3296" i="2"/>
  <c r="R3296" i="2"/>
  <c r="Q3297" i="2"/>
  <c r="R3297" i="2"/>
  <c r="Q3298" i="2"/>
  <c r="R3298" i="2"/>
  <c r="Q3299" i="2"/>
  <c r="R3299" i="2"/>
  <c r="Q3300" i="2"/>
  <c r="R3300" i="2"/>
  <c r="Q3301" i="2"/>
  <c r="R3301" i="2"/>
  <c r="Q3302" i="2"/>
  <c r="R3302" i="2"/>
  <c r="Q3303" i="2"/>
  <c r="R3303" i="2"/>
  <c r="Q3304" i="2"/>
  <c r="R3304" i="2"/>
  <c r="Q3305" i="2"/>
  <c r="R3305" i="2"/>
  <c r="Q3306" i="2"/>
  <c r="R3306" i="2"/>
  <c r="Q3307" i="2"/>
  <c r="R3307" i="2"/>
  <c r="Q3308" i="2"/>
  <c r="R3308" i="2"/>
  <c r="Q3309" i="2"/>
  <c r="R3309" i="2"/>
  <c r="Q3310" i="2"/>
  <c r="R3310" i="2"/>
  <c r="Q3311" i="2"/>
  <c r="R3311" i="2"/>
  <c r="Q3312" i="2"/>
  <c r="R3312" i="2"/>
  <c r="Q3313" i="2"/>
  <c r="R3313" i="2"/>
  <c r="Q3314" i="2"/>
  <c r="R3314" i="2"/>
  <c r="Q3315" i="2"/>
  <c r="R3315" i="2"/>
  <c r="Q3316" i="2"/>
  <c r="R3316" i="2"/>
  <c r="Q3317" i="2"/>
  <c r="R3317" i="2"/>
  <c r="Q3318" i="2"/>
  <c r="R3318" i="2"/>
  <c r="Q3319" i="2"/>
  <c r="R3319" i="2"/>
  <c r="Q3320" i="2"/>
  <c r="R3320" i="2"/>
  <c r="Q3321" i="2"/>
  <c r="R3321" i="2"/>
  <c r="Q3322" i="2"/>
  <c r="R3322" i="2"/>
  <c r="Q3323" i="2"/>
  <c r="R3323" i="2"/>
  <c r="Q3324" i="2"/>
  <c r="R3324" i="2"/>
  <c r="Q3325" i="2"/>
  <c r="R3325" i="2"/>
  <c r="Q3326" i="2"/>
  <c r="R3326" i="2"/>
  <c r="Q3327" i="2"/>
  <c r="R3327" i="2"/>
  <c r="Q3328" i="2"/>
  <c r="R3328" i="2"/>
  <c r="Q3329" i="2"/>
  <c r="R3329" i="2"/>
  <c r="Q3330" i="2"/>
  <c r="R3330" i="2"/>
  <c r="Q3331" i="2"/>
  <c r="R3331" i="2"/>
  <c r="Q3332" i="2"/>
  <c r="R3332" i="2"/>
  <c r="Q3333" i="2"/>
  <c r="R3333" i="2"/>
  <c r="Q3334" i="2"/>
  <c r="R3334" i="2"/>
  <c r="Q3335" i="2"/>
  <c r="R3335" i="2"/>
  <c r="Q3336" i="2"/>
  <c r="R3336" i="2"/>
  <c r="Q3337" i="2"/>
  <c r="R3337" i="2"/>
  <c r="Q3338" i="2"/>
  <c r="R3338" i="2"/>
  <c r="Q3339" i="2"/>
  <c r="R3339" i="2"/>
  <c r="Q3340" i="2"/>
  <c r="R3340" i="2"/>
  <c r="Q3341" i="2"/>
  <c r="R3341" i="2"/>
  <c r="Q3342" i="2"/>
  <c r="R3342" i="2"/>
  <c r="Q3343" i="2"/>
  <c r="R3343" i="2"/>
  <c r="Q3344" i="2"/>
  <c r="R3344" i="2"/>
  <c r="Q3345" i="2"/>
  <c r="R3345" i="2"/>
  <c r="Q3346" i="2"/>
  <c r="R3346" i="2"/>
  <c r="Q3347" i="2"/>
  <c r="R3347" i="2"/>
  <c r="Q3348" i="2"/>
  <c r="R3348" i="2"/>
  <c r="Q3349" i="2"/>
  <c r="R3349" i="2"/>
  <c r="Q3350" i="2"/>
  <c r="R3350" i="2"/>
  <c r="Q3351" i="2"/>
  <c r="R3351" i="2"/>
  <c r="Q3352" i="2"/>
  <c r="R3352" i="2"/>
  <c r="Q3353" i="2"/>
  <c r="R3353" i="2"/>
  <c r="Q3354" i="2"/>
  <c r="R3354" i="2"/>
  <c r="Q3355" i="2"/>
  <c r="R3355" i="2"/>
  <c r="Q3356" i="2"/>
  <c r="R3356" i="2"/>
  <c r="Q3357" i="2"/>
  <c r="R3357" i="2"/>
  <c r="Q3358" i="2"/>
  <c r="R3358" i="2"/>
  <c r="Q3359" i="2"/>
  <c r="R3359" i="2"/>
  <c r="Q3360" i="2"/>
  <c r="R3360" i="2"/>
  <c r="Q3361" i="2"/>
  <c r="R3361" i="2"/>
  <c r="Q3362" i="2"/>
  <c r="R3362" i="2"/>
  <c r="Q3363" i="2"/>
  <c r="R3363" i="2"/>
  <c r="Q3364" i="2"/>
  <c r="R3364" i="2"/>
  <c r="Q3365" i="2"/>
  <c r="R3365" i="2"/>
  <c r="Q3366" i="2"/>
  <c r="R3366" i="2"/>
  <c r="Q3367" i="2"/>
  <c r="R3367" i="2"/>
  <c r="Q3368" i="2"/>
  <c r="R3368" i="2"/>
  <c r="Q3369" i="2"/>
  <c r="R3369" i="2"/>
  <c r="Q3370" i="2"/>
  <c r="R3370" i="2"/>
  <c r="Q3371" i="2"/>
  <c r="R3371" i="2"/>
  <c r="Q3372" i="2"/>
  <c r="R3372" i="2"/>
  <c r="Q3373" i="2"/>
  <c r="R3373" i="2"/>
  <c r="Q3374" i="2"/>
  <c r="R3374" i="2"/>
  <c r="Q3375" i="2"/>
  <c r="R3375" i="2"/>
  <c r="Q3376" i="2"/>
  <c r="R3376" i="2"/>
  <c r="Q3377" i="2"/>
  <c r="R3377" i="2"/>
  <c r="Q3378" i="2"/>
  <c r="R3378" i="2"/>
  <c r="Q3379" i="2"/>
  <c r="R3379" i="2"/>
  <c r="Q3380" i="2"/>
  <c r="R3380" i="2"/>
  <c r="Q3381" i="2"/>
  <c r="R3381" i="2"/>
  <c r="Q3382" i="2"/>
  <c r="R3382" i="2"/>
  <c r="Q3383" i="2"/>
  <c r="R3383" i="2"/>
  <c r="Q3384" i="2"/>
  <c r="R3384" i="2"/>
  <c r="Q3385" i="2"/>
  <c r="R3385" i="2"/>
  <c r="Q3386" i="2"/>
  <c r="R3386" i="2"/>
  <c r="Q3387" i="2"/>
  <c r="R3387" i="2"/>
  <c r="Q3388" i="2"/>
  <c r="R3388" i="2"/>
  <c r="Q3389" i="2"/>
  <c r="R3389" i="2"/>
  <c r="Q3390" i="2"/>
  <c r="R3390" i="2"/>
  <c r="Q3391" i="2"/>
  <c r="R3391" i="2"/>
  <c r="Q3392" i="2"/>
  <c r="R3392" i="2"/>
  <c r="Q3393" i="2"/>
  <c r="R3393" i="2"/>
  <c r="Q3394" i="2"/>
  <c r="R3394" i="2"/>
  <c r="Q3395" i="2"/>
  <c r="R3395" i="2"/>
  <c r="Q3396" i="2"/>
  <c r="R3396" i="2"/>
  <c r="Q3397" i="2"/>
  <c r="R3397" i="2"/>
  <c r="Q3398" i="2"/>
  <c r="R3398" i="2"/>
  <c r="Q3399" i="2"/>
  <c r="R3399" i="2"/>
  <c r="Q3400" i="2"/>
  <c r="R3400" i="2"/>
  <c r="Q3401" i="2"/>
  <c r="R3401" i="2"/>
  <c r="Q3402" i="2"/>
  <c r="R3402" i="2"/>
  <c r="Q3403" i="2"/>
  <c r="R3403" i="2"/>
  <c r="Q3404" i="2"/>
  <c r="R3404" i="2"/>
  <c r="Q3405" i="2"/>
  <c r="R3405" i="2"/>
  <c r="Q3406" i="2"/>
  <c r="R3406" i="2"/>
  <c r="Q3407" i="2"/>
  <c r="R3407" i="2"/>
  <c r="Q3408" i="2"/>
  <c r="R3408" i="2"/>
  <c r="Q3409" i="2"/>
  <c r="R3409" i="2"/>
  <c r="Q3410" i="2"/>
  <c r="R3410" i="2"/>
  <c r="Q3411" i="2"/>
  <c r="R3411" i="2"/>
  <c r="Q3412" i="2"/>
  <c r="R3412" i="2"/>
  <c r="Q3413" i="2"/>
  <c r="R3413" i="2"/>
  <c r="Q3414" i="2"/>
  <c r="R3414" i="2"/>
  <c r="Q3415" i="2"/>
  <c r="R3415" i="2"/>
  <c r="Q3416" i="2"/>
  <c r="R3416" i="2"/>
  <c r="Q3417" i="2"/>
  <c r="R3417" i="2"/>
  <c r="Q3418" i="2"/>
  <c r="R3418" i="2"/>
  <c r="Q3419" i="2"/>
  <c r="R3419" i="2"/>
  <c r="Q3420" i="2"/>
  <c r="R3420" i="2"/>
  <c r="Q3421" i="2"/>
  <c r="R3421" i="2"/>
  <c r="Q3422" i="2"/>
  <c r="R3422" i="2"/>
  <c r="Q3423" i="2"/>
  <c r="R3423" i="2"/>
  <c r="Q3424" i="2"/>
  <c r="R3424" i="2"/>
  <c r="Q3425" i="2"/>
  <c r="R3425" i="2"/>
  <c r="Q3426" i="2"/>
  <c r="R3426" i="2"/>
  <c r="Q3427" i="2"/>
  <c r="R3427" i="2"/>
  <c r="Q3428" i="2"/>
  <c r="R3428" i="2"/>
  <c r="Q3429" i="2"/>
  <c r="R3429" i="2"/>
  <c r="Q3430" i="2"/>
  <c r="R3430" i="2"/>
  <c r="Q3431" i="2"/>
  <c r="R3431" i="2"/>
  <c r="Q3432" i="2"/>
  <c r="R3432" i="2"/>
  <c r="Q3433" i="2"/>
  <c r="R3433" i="2"/>
  <c r="Q3434" i="2"/>
  <c r="R3434" i="2"/>
  <c r="Q3435" i="2"/>
  <c r="R3435" i="2"/>
  <c r="Q3436" i="2"/>
  <c r="R3436" i="2"/>
  <c r="Q3437" i="2"/>
  <c r="R3437" i="2"/>
  <c r="Q3438" i="2"/>
  <c r="R3438" i="2"/>
  <c r="Q3439" i="2"/>
  <c r="R3439" i="2"/>
  <c r="Q3440" i="2"/>
  <c r="R3440" i="2"/>
  <c r="Q3441" i="2"/>
  <c r="R3441" i="2"/>
  <c r="Q3442" i="2"/>
  <c r="R3442" i="2"/>
  <c r="Q3443" i="2"/>
  <c r="R3443" i="2"/>
  <c r="Q3444" i="2"/>
  <c r="R3444" i="2"/>
  <c r="Q3445" i="2"/>
  <c r="R3445" i="2"/>
  <c r="Q3446" i="2"/>
  <c r="R3446" i="2"/>
  <c r="Q3447" i="2"/>
  <c r="R3447" i="2"/>
  <c r="Q3448" i="2"/>
  <c r="R3448" i="2"/>
  <c r="Q3449" i="2"/>
  <c r="R3449" i="2"/>
  <c r="Q3450" i="2"/>
  <c r="R3450" i="2"/>
  <c r="Q3451" i="2"/>
  <c r="R3451" i="2"/>
  <c r="Q3452" i="2"/>
  <c r="R3452" i="2"/>
  <c r="Q3453" i="2"/>
  <c r="R3453" i="2"/>
  <c r="Q3454" i="2"/>
  <c r="R3454" i="2"/>
  <c r="Q3455" i="2"/>
  <c r="R3455" i="2"/>
  <c r="Q3456" i="2"/>
  <c r="R3456" i="2"/>
  <c r="Q3457" i="2"/>
  <c r="R3457" i="2"/>
  <c r="Q3458" i="2"/>
  <c r="R3458" i="2"/>
  <c r="Q3459" i="2"/>
  <c r="R3459" i="2"/>
  <c r="Q3460" i="2"/>
  <c r="R3460" i="2"/>
  <c r="Q3461" i="2"/>
  <c r="R3461" i="2"/>
  <c r="Q3462" i="2"/>
  <c r="R3462" i="2"/>
  <c r="Q3463" i="2"/>
  <c r="R3463" i="2"/>
  <c r="Q3464" i="2"/>
  <c r="R3464" i="2"/>
  <c r="Q3465" i="2"/>
  <c r="R3465" i="2"/>
  <c r="Q3466" i="2"/>
  <c r="R3466" i="2"/>
  <c r="Q3467" i="2"/>
  <c r="R3467" i="2"/>
  <c r="Q3468" i="2"/>
  <c r="R3468" i="2"/>
  <c r="Q3469" i="2"/>
  <c r="R3469" i="2"/>
  <c r="Q3470" i="2"/>
  <c r="R3470" i="2"/>
  <c r="Q3471" i="2"/>
  <c r="R3471" i="2"/>
  <c r="Q3472" i="2"/>
  <c r="R3472" i="2"/>
  <c r="Q3473" i="2"/>
  <c r="R3473" i="2"/>
  <c r="Q3474" i="2"/>
  <c r="R3474" i="2"/>
  <c r="Q3475" i="2"/>
  <c r="R3475" i="2"/>
  <c r="Q3476" i="2"/>
  <c r="R3476" i="2"/>
  <c r="Q3477" i="2"/>
  <c r="R3477" i="2"/>
  <c r="Q3478" i="2"/>
  <c r="R3478" i="2"/>
  <c r="Q3479" i="2"/>
  <c r="R3479" i="2"/>
  <c r="Q3480" i="2"/>
  <c r="R3480" i="2"/>
  <c r="Q3481" i="2"/>
  <c r="R3481" i="2"/>
  <c r="Q3482" i="2"/>
  <c r="R3482" i="2"/>
  <c r="Q3483" i="2"/>
  <c r="R3483" i="2"/>
  <c r="Q3484" i="2"/>
  <c r="R3484" i="2"/>
  <c r="Q3485" i="2"/>
  <c r="R3485" i="2"/>
  <c r="Q3486" i="2"/>
  <c r="R3486" i="2"/>
  <c r="Q3487" i="2"/>
  <c r="R3487" i="2"/>
  <c r="Q3488" i="2"/>
  <c r="R3488" i="2"/>
  <c r="Q3489" i="2"/>
  <c r="R3489" i="2"/>
  <c r="Q3490" i="2"/>
  <c r="R3490" i="2"/>
  <c r="Q3491" i="2"/>
  <c r="R3491" i="2"/>
  <c r="Q3492" i="2"/>
  <c r="R3492" i="2"/>
  <c r="Q3493" i="2"/>
  <c r="R3493" i="2"/>
  <c r="Q3494" i="2"/>
  <c r="R3494" i="2"/>
  <c r="Q3495" i="2"/>
  <c r="R3495" i="2"/>
  <c r="Q3496" i="2"/>
  <c r="R3496" i="2"/>
  <c r="Q3497" i="2"/>
  <c r="R3497" i="2"/>
  <c r="Q3498" i="2"/>
  <c r="R3498" i="2"/>
  <c r="Q3499" i="2"/>
  <c r="R3499" i="2"/>
  <c r="Q3500" i="2"/>
  <c r="R3500" i="2"/>
  <c r="Q3501" i="2"/>
  <c r="R3501" i="2"/>
  <c r="Q3502" i="2"/>
  <c r="R3502" i="2"/>
  <c r="Q3503" i="2"/>
  <c r="R3503" i="2"/>
  <c r="Q3504" i="2"/>
  <c r="R3504" i="2"/>
  <c r="Q3505" i="2"/>
  <c r="R3505" i="2"/>
  <c r="Q3506" i="2"/>
  <c r="R3506" i="2"/>
  <c r="Q3507" i="2"/>
  <c r="R3507" i="2"/>
  <c r="Q3508" i="2"/>
  <c r="R3508" i="2"/>
  <c r="Q3509" i="2"/>
  <c r="R3509" i="2"/>
  <c r="Q3510" i="2"/>
  <c r="R3510" i="2"/>
  <c r="Q3511" i="2"/>
  <c r="R3511" i="2"/>
  <c r="Q3512" i="2"/>
  <c r="R3512" i="2"/>
  <c r="Q3513" i="2"/>
  <c r="R3513" i="2"/>
  <c r="Q3514" i="2"/>
  <c r="R3514" i="2"/>
  <c r="Q3515" i="2"/>
  <c r="R3515" i="2"/>
  <c r="Q3516" i="2"/>
  <c r="R3516" i="2"/>
  <c r="Q3517" i="2"/>
  <c r="R3517" i="2"/>
  <c r="Q3518" i="2"/>
  <c r="R3518" i="2"/>
  <c r="Q3519" i="2"/>
  <c r="R3519" i="2"/>
  <c r="Q3520" i="2"/>
  <c r="R3520" i="2"/>
  <c r="Q3521" i="2"/>
  <c r="R3521" i="2"/>
  <c r="Q3522" i="2"/>
  <c r="R3522" i="2"/>
  <c r="Q3523" i="2"/>
  <c r="R3523" i="2"/>
  <c r="Q3524" i="2"/>
  <c r="R3524" i="2"/>
  <c r="Q3525" i="2"/>
  <c r="R3525" i="2"/>
  <c r="Q3526" i="2"/>
  <c r="R3526" i="2"/>
  <c r="Q3527" i="2"/>
  <c r="R3527" i="2"/>
  <c r="Q3528" i="2"/>
  <c r="R3528" i="2"/>
  <c r="Q3529" i="2"/>
  <c r="R3529" i="2"/>
  <c r="Q3530" i="2"/>
  <c r="R3530" i="2"/>
  <c r="Q3531" i="2"/>
  <c r="R3531" i="2"/>
  <c r="Q3532" i="2"/>
  <c r="R3532" i="2"/>
  <c r="Q3533" i="2"/>
  <c r="R3533" i="2"/>
  <c r="Q3534" i="2"/>
  <c r="R3534" i="2"/>
  <c r="Q3535" i="2"/>
  <c r="R3535" i="2"/>
  <c r="Q3536" i="2"/>
  <c r="R3536" i="2"/>
  <c r="Q3537" i="2"/>
  <c r="R3537" i="2"/>
  <c r="Q3538" i="2"/>
  <c r="R3538" i="2"/>
  <c r="Q3539" i="2"/>
  <c r="R3539" i="2"/>
  <c r="Q3540" i="2"/>
  <c r="R3540" i="2"/>
  <c r="Q3541" i="2"/>
  <c r="R3541" i="2"/>
  <c r="Q3542" i="2"/>
  <c r="R3542" i="2"/>
  <c r="Q3543" i="2"/>
  <c r="R3543" i="2"/>
  <c r="Q3544" i="2"/>
  <c r="R3544" i="2"/>
  <c r="Q3545" i="2"/>
  <c r="R3545" i="2"/>
  <c r="Q3546" i="2"/>
  <c r="R3546" i="2"/>
  <c r="Q3547" i="2"/>
  <c r="R3547" i="2"/>
  <c r="Q3548" i="2"/>
  <c r="R3548" i="2"/>
  <c r="Q3549" i="2"/>
  <c r="R3549" i="2"/>
  <c r="Q3550" i="2"/>
  <c r="R3550" i="2"/>
  <c r="Q3551" i="2"/>
  <c r="R3551" i="2"/>
  <c r="Q3552" i="2"/>
  <c r="R3552" i="2"/>
  <c r="Q3553" i="2"/>
  <c r="R3553" i="2"/>
  <c r="Q3554" i="2"/>
  <c r="R3554" i="2"/>
  <c r="Q3555" i="2"/>
  <c r="R3555" i="2"/>
  <c r="Q3556" i="2"/>
  <c r="R3556" i="2"/>
  <c r="Q3557" i="2"/>
  <c r="R3557" i="2"/>
  <c r="Q3558" i="2"/>
  <c r="R3558" i="2"/>
  <c r="Q3559" i="2"/>
  <c r="R3559" i="2"/>
  <c r="Q3560" i="2"/>
  <c r="R3560" i="2"/>
  <c r="Q3561" i="2"/>
  <c r="R3561" i="2"/>
  <c r="Q3562" i="2"/>
  <c r="R3562" i="2"/>
  <c r="Q3563" i="2"/>
  <c r="R3563" i="2"/>
  <c r="Q3564" i="2"/>
  <c r="R3564" i="2"/>
  <c r="Q3565" i="2"/>
  <c r="R3565" i="2"/>
  <c r="Q3566" i="2"/>
  <c r="R3566" i="2"/>
  <c r="Q3567" i="2"/>
  <c r="R3567" i="2"/>
  <c r="Q3568" i="2"/>
  <c r="R3568" i="2"/>
  <c r="Q3569" i="2"/>
  <c r="R3569" i="2"/>
  <c r="Q3570" i="2"/>
  <c r="R3570" i="2"/>
  <c r="Q3571" i="2"/>
  <c r="R3571" i="2"/>
  <c r="Q3572" i="2"/>
  <c r="R3572" i="2"/>
  <c r="Q3573" i="2"/>
  <c r="R3573" i="2"/>
  <c r="Q3574" i="2"/>
  <c r="R3574" i="2"/>
  <c r="Q3575" i="2"/>
  <c r="R3575" i="2"/>
  <c r="Q3576" i="2"/>
  <c r="R3576" i="2"/>
  <c r="Q3577" i="2"/>
  <c r="R3577" i="2"/>
  <c r="Q3578" i="2"/>
  <c r="R3578" i="2"/>
  <c r="Q3579" i="2"/>
  <c r="R3579" i="2"/>
  <c r="Q3580" i="2"/>
  <c r="R3580" i="2"/>
  <c r="Q3581" i="2"/>
  <c r="R3581" i="2"/>
  <c r="Q3582" i="2"/>
  <c r="R3582" i="2"/>
  <c r="Q3583" i="2"/>
  <c r="R3583" i="2"/>
  <c r="Q3584" i="2"/>
  <c r="R3584" i="2"/>
  <c r="Q3585" i="2"/>
  <c r="R3585" i="2"/>
  <c r="Q3586" i="2"/>
  <c r="R3586" i="2"/>
  <c r="Q3587" i="2"/>
  <c r="R3587" i="2"/>
  <c r="Q3588" i="2"/>
  <c r="R3588" i="2"/>
  <c r="Q3589" i="2"/>
  <c r="R3589" i="2"/>
  <c r="Q3590" i="2"/>
  <c r="R3590" i="2"/>
  <c r="Q3591" i="2"/>
  <c r="R3591" i="2"/>
  <c r="Q3592" i="2"/>
  <c r="R3592" i="2"/>
  <c r="Q3593" i="2"/>
  <c r="R3593" i="2"/>
  <c r="Q3594" i="2"/>
  <c r="R3594" i="2"/>
  <c r="Q3595" i="2"/>
  <c r="R3595" i="2"/>
  <c r="Q3596" i="2"/>
  <c r="R3596" i="2"/>
  <c r="Q3597" i="2"/>
  <c r="R3597" i="2"/>
  <c r="Q3598" i="2"/>
  <c r="R3598" i="2"/>
  <c r="Q3599" i="2"/>
  <c r="R3599" i="2"/>
  <c r="Q3600" i="2"/>
  <c r="R3600" i="2"/>
  <c r="Q3601" i="2"/>
  <c r="R3601" i="2"/>
  <c r="Q3602" i="2"/>
  <c r="R3602" i="2"/>
  <c r="Q3603" i="2"/>
  <c r="R3603" i="2"/>
  <c r="Q3604" i="2"/>
  <c r="R3604" i="2"/>
  <c r="Q3605" i="2"/>
  <c r="R3605" i="2"/>
  <c r="Q3606" i="2"/>
  <c r="R3606" i="2"/>
  <c r="Q3607" i="2"/>
  <c r="R3607" i="2"/>
  <c r="Q3608" i="2"/>
  <c r="R3608" i="2"/>
  <c r="Q3609" i="2"/>
  <c r="R3609" i="2"/>
  <c r="Q3610" i="2"/>
  <c r="R3610" i="2"/>
  <c r="Q3611" i="2"/>
  <c r="R3611" i="2"/>
  <c r="Q3612" i="2"/>
  <c r="R3612" i="2"/>
  <c r="Q3613" i="2"/>
  <c r="R3613" i="2"/>
  <c r="Q3614" i="2"/>
  <c r="R3614" i="2"/>
  <c r="Q3615" i="2"/>
  <c r="R3615" i="2"/>
  <c r="Q3616" i="2"/>
  <c r="R3616" i="2"/>
  <c r="Q3617" i="2"/>
  <c r="R3617" i="2"/>
  <c r="Q3618" i="2"/>
  <c r="R3618" i="2"/>
  <c r="Q3619" i="2"/>
  <c r="R3619" i="2"/>
  <c r="Q3620" i="2"/>
  <c r="R3620" i="2"/>
  <c r="Q3621" i="2"/>
  <c r="R3621" i="2"/>
  <c r="Q3622" i="2"/>
  <c r="R3622" i="2"/>
  <c r="Q3623" i="2"/>
  <c r="R3623" i="2"/>
  <c r="Q3624" i="2"/>
  <c r="R3624" i="2"/>
  <c r="Q3625" i="2"/>
  <c r="R3625" i="2"/>
  <c r="Q3626" i="2"/>
  <c r="R3626" i="2"/>
  <c r="Q3627" i="2"/>
  <c r="R3627" i="2"/>
  <c r="Q3628" i="2"/>
  <c r="R3628" i="2"/>
  <c r="Q3629" i="2"/>
  <c r="R3629" i="2"/>
  <c r="Q3630" i="2"/>
  <c r="R3630" i="2"/>
  <c r="Q3631" i="2"/>
  <c r="R3631" i="2"/>
  <c r="Q3632" i="2"/>
  <c r="R3632" i="2"/>
  <c r="Q3633" i="2"/>
  <c r="R3633" i="2"/>
  <c r="Q3634" i="2"/>
  <c r="R3634" i="2"/>
  <c r="Q3635" i="2"/>
  <c r="R3635" i="2"/>
  <c r="Q3636" i="2"/>
  <c r="R3636" i="2"/>
  <c r="Q3637" i="2"/>
  <c r="R3637" i="2"/>
  <c r="Q3638" i="2"/>
  <c r="R3638" i="2"/>
  <c r="Q3639" i="2"/>
  <c r="R3639" i="2"/>
  <c r="Q3640" i="2"/>
  <c r="R3640" i="2"/>
  <c r="Q3641" i="2"/>
  <c r="R3641" i="2"/>
  <c r="Q3642" i="2"/>
  <c r="R3642" i="2"/>
  <c r="Q3643" i="2"/>
  <c r="R3643" i="2"/>
  <c r="Q3644" i="2"/>
  <c r="R3644" i="2"/>
  <c r="Q3645" i="2"/>
  <c r="R3645" i="2"/>
  <c r="Q3646" i="2"/>
  <c r="R3646" i="2"/>
  <c r="Q3647" i="2"/>
  <c r="R3647" i="2"/>
  <c r="Q3648" i="2"/>
  <c r="R3648" i="2"/>
  <c r="Q3649" i="2"/>
  <c r="R3649" i="2"/>
  <c r="Q3650" i="2"/>
  <c r="R3650" i="2"/>
  <c r="Q3651" i="2"/>
  <c r="R3651" i="2"/>
  <c r="Q3652" i="2"/>
  <c r="R3652" i="2"/>
  <c r="Q3653" i="2"/>
  <c r="R3653" i="2"/>
  <c r="Q3654" i="2"/>
  <c r="R3654" i="2"/>
  <c r="Q3655" i="2"/>
  <c r="R3655" i="2"/>
  <c r="Q3656" i="2"/>
  <c r="R3656" i="2"/>
  <c r="Q3657" i="2"/>
  <c r="R3657" i="2"/>
  <c r="Q3658" i="2"/>
  <c r="R3658" i="2"/>
  <c r="Q3659" i="2"/>
  <c r="R3659" i="2"/>
  <c r="Q3660" i="2"/>
  <c r="R3660" i="2"/>
  <c r="Q3661" i="2"/>
  <c r="R3661" i="2"/>
  <c r="Q3662" i="2"/>
  <c r="R3662" i="2"/>
  <c r="Q3663" i="2"/>
  <c r="R3663" i="2"/>
  <c r="Q3664" i="2"/>
  <c r="R3664" i="2"/>
  <c r="Q3665" i="2"/>
  <c r="R3665" i="2"/>
  <c r="Q3666" i="2"/>
  <c r="R3666" i="2"/>
  <c r="Q3667" i="2"/>
  <c r="R3667" i="2"/>
  <c r="Q3668" i="2"/>
  <c r="R3668" i="2"/>
  <c r="Q3669" i="2"/>
  <c r="R3669" i="2"/>
  <c r="Q3670" i="2"/>
  <c r="R3670" i="2"/>
  <c r="Q3671" i="2"/>
  <c r="R3671" i="2"/>
  <c r="Q3672" i="2"/>
  <c r="R3672" i="2"/>
  <c r="Q3673" i="2"/>
  <c r="R3673" i="2"/>
  <c r="Q3674" i="2"/>
  <c r="R3674" i="2"/>
  <c r="Q3675" i="2"/>
  <c r="R3675" i="2"/>
  <c r="Q3676" i="2"/>
  <c r="R3676" i="2"/>
  <c r="Q3677" i="2"/>
  <c r="R3677" i="2"/>
  <c r="Q3678" i="2"/>
  <c r="R3678" i="2"/>
  <c r="Q3679" i="2"/>
  <c r="R3679" i="2"/>
  <c r="Q3680" i="2"/>
  <c r="R3680" i="2"/>
  <c r="Q3681" i="2"/>
  <c r="R3681" i="2"/>
  <c r="Q3682" i="2"/>
  <c r="R3682" i="2"/>
  <c r="Q3683" i="2"/>
  <c r="R3683" i="2"/>
  <c r="Q3684" i="2"/>
  <c r="R3684" i="2"/>
  <c r="Q3685" i="2"/>
  <c r="R3685" i="2"/>
  <c r="Q3686" i="2"/>
  <c r="R3686" i="2"/>
  <c r="Q3687" i="2"/>
  <c r="R3687" i="2"/>
  <c r="Q3688" i="2"/>
  <c r="R3688" i="2"/>
  <c r="Q3689" i="2"/>
  <c r="R3689" i="2"/>
  <c r="Q3690" i="2"/>
  <c r="R3690" i="2"/>
  <c r="Q3691" i="2"/>
  <c r="R3691" i="2"/>
  <c r="Q3692" i="2"/>
  <c r="R3692" i="2"/>
  <c r="Q3693" i="2"/>
  <c r="R3693" i="2"/>
  <c r="Q3694" i="2"/>
  <c r="R3694" i="2"/>
  <c r="Q3695" i="2"/>
  <c r="R3695" i="2"/>
  <c r="Q3696" i="2"/>
  <c r="R3696" i="2"/>
  <c r="Q3697" i="2"/>
  <c r="R3697" i="2"/>
  <c r="Q3698" i="2"/>
  <c r="R3698" i="2"/>
  <c r="Q3699" i="2"/>
  <c r="R3699" i="2"/>
  <c r="Q3700" i="2"/>
  <c r="R3700" i="2"/>
  <c r="Q3701" i="2"/>
  <c r="R3701" i="2"/>
  <c r="Q3702" i="2"/>
  <c r="R3702" i="2"/>
  <c r="Q3703" i="2"/>
  <c r="R3703" i="2"/>
  <c r="Q3704" i="2"/>
  <c r="R3704" i="2"/>
  <c r="Q3705" i="2"/>
  <c r="R3705" i="2"/>
  <c r="Q3706" i="2"/>
  <c r="R3706" i="2"/>
  <c r="Q3707" i="2"/>
  <c r="R3707" i="2"/>
  <c r="Q3708" i="2"/>
  <c r="R3708" i="2"/>
  <c r="Q3709" i="2"/>
  <c r="R3709" i="2"/>
  <c r="Q3710" i="2"/>
  <c r="R3710" i="2"/>
  <c r="Q3711" i="2"/>
  <c r="R3711" i="2"/>
  <c r="Q3712" i="2"/>
  <c r="R3712" i="2"/>
  <c r="Q3713" i="2"/>
  <c r="R3713" i="2"/>
  <c r="Q3714" i="2"/>
  <c r="R3714" i="2"/>
  <c r="Q3715" i="2"/>
  <c r="R3715" i="2"/>
  <c r="Q3716" i="2"/>
  <c r="R3716" i="2"/>
  <c r="Q3717" i="2"/>
  <c r="R3717" i="2"/>
  <c r="Q3718" i="2"/>
  <c r="R3718" i="2"/>
  <c r="Q3719" i="2"/>
  <c r="R3719" i="2"/>
  <c r="Q3720" i="2"/>
  <c r="R3720" i="2"/>
  <c r="Q3721" i="2"/>
  <c r="R3721" i="2"/>
  <c r="Q3722" i="2"/>
  <c r="R3722" i="2"/>
  <c r="Q3723" i="2"/>
  <c r="R3723" i="2"/>
  <c r="Q3724" i="2"/>
  <c r="R3724" i="2"/>
  <c r="Q3725" i="2"/>
  <c r="R3725" i="2"/>
  <c r="Q3726" i="2"/>
  <c r="R3726" i="2"/>
  <c r="Q3727" i="2"/>
  <c r="R3727" i="2"/>
  <c r="Q3728" i="2"/>
  <c r="R3728" i="2"/>
  <c r="Q3729" i="2"/>
  <c r="R3729" i="2"/>
  <c r="Q3730" i="2"/>
  <c r="R3730" i="2"/>
  <c r="Q3731" i="2"/>
  <c r="R3731" i="2"/>
  <c r="Q3732" i="2"/>
  <c r="R3732" i="2"/>
  <c r="Q3733" i="2"/>
  <c r="R3733" i="2"/>
  <c r="Q3734" i="2"/>
  <c r="R3734" i="2"/>
  <c r="Q3735" i="2"/>
  <c r="R3735" i="2"/>
  <c r="Q3736" i="2"/>
  <c r="R3736" i="2"/>
  <c r="Q3737" i="2"/>
  <c r="R3737" i="2"/>
  <c r="Q3738" i="2"/>
  <c r="R3738" i="2"/>
  <c r="Q3739" i="2"/>
  <c r="R3739" i="2"/>
  <c r="Q3740" i="2"/>
  <c r="R3740" i="2"/>
  <c r="Q3741" i="2"/>
  <c r="R3741" i="2"/>
  <c r="Q3742" i="2"/>
  <c r="R3742" i="2"/>
  <c r="Q3743" i="2"/>
  <c r="R3743" i="2"/>
  <c r="Q3744" i="2"/>
  <c r="R3744" i="2"/>
  <c r="Q3745" i="2"/>
  <c r="R3745" i="2"/>
  <c r="Q3746" i="2"/>
  <c r="R3746" i="2"/>
  <c r="Q3747" i="2"/>
  <c r="R3747" i="2"/>
  <c r="Q3748" i="2"/>
  <c r="R3748" i="2"/>
  <c r="Q3749" i="2"/>
  <c r="R3749" i="2"/>
  <c r="Q3750" i="2"/>
  <c r="R3750" i="2"/>
  <c r="Q3751" i="2"/>
  <c r="R3751" i="2"/>
  <c r="Q3752" i="2"/>
  <c r="R3752" i="2"/>
  <c r="Q3753" i="2"/>
  <c r="R3753" i="2"/>
  <c r="Q3754" i="2"/>
  <c r="R3754" i="2"/>
  <c r="Q3755" i="2"/>
  <c r="R3755" i="2"/>
  <c r="Q3756" i="2"/>
  <c r="R3756" i="2"/>
  <c r="Q3757" i="2"/>
  <c r="R3757" i="2"/>
  <c r="Q3758" i="2"/>
  <c r="R3758" i="2"/>
  <c r="Q3759" i="2"/>
  <c r="R3759" i="2"/>
  <c r="Q3760" i="2"/>
  <c r="R3760" i="2"/>
  <c r="Q3761" i="2"/>
  <c r="R3761" i="2"/>
  <c r="Q3762" i="2"/>
  <c r="R3762" i="2"/>
  <c r="Q3763" i="2"/>
  <c r="R3763" i="2"/>
  <c r="Q3764" i="2"/>
  <c r="R3764" i="2"/>
  <c r="Q3765" i="2"/>
  <c r="R3765" i="2"/>
  <c r="Q3766" i="2"/>
  <c r="R3766" i="2"/>
  <c r="Q3767" i="2"/>
  <c r="R3767" i="2"/>
  <c r="Q3768" i="2"/>
  <c r="R3768" i="2"/>
  <c r="Q3769" i="2"/>
  <c r="R3769" i="2"/>
  <c r="Q3770" i="2"/>
  <c r="R3770" i="2"/>
  <c r="Q3771" i="2"/>
  <c r="R3771" i="2"/>
  <c r="Q3772" i="2"/>
  <c r="R3772" i="2"/>
  <c r="Q3773" i="2"/>
  <c r="R3773" i="2"/>
  <c r="Q3774" i="2"/>
  <c r="R3774" i="2"/>
  <c r="Q3775" i="2"/>
  <c r="R3775" i="2"/>
  <c r="Q3776" i="2"/>
  <c r="R3776" i="2"/>
  <c r="Q3777" i="2"/>
  <c r="R3777" i="2"/>
  <c r="Q3778" i="2"/>
  <c r="R3778" i="2"/>
  <c r="Q3779" i="2"/>
  <c r="R3779" i="2"/>
  <c r="Q3780" i="2"/>
  <c r="R3780" i="2"/>
  <c r="Q3781" i="2"/>
  <c r="R3781" i="2"/>
  <c r="Q3782" i="2"/>
  <c r="R3782" i="2"/>
  <c r="Q3783" i="2"/>
  <c r="R3783" i="2"/>
  <c r="Q3784" i="2"/>
  <c r="R3784" i="2"/>
  <c r="Q3785" i="2"/>
  <c r="R3785" i="2"/>
  <c r="Q3786" i="2"/>
  <c r="R3786" i="2"/>
  <c r="Q3787" i="2"/>
  <c r="R3787" i="2"/>
  <c r="Q3788" i="2"/>
  <c r="R3788" i="2"/>
  <c r="Q3789" i="2"/>
  <c r="R3789" i="2"/>
  <c r="Q3790" i="2"/>
  <c r="R3790" i="2"/>
  <c r="Q3791" i="2"/>
  <c r="R3791" i="2"/>
  <c r="Q3792" i="2"/>
  <c r="R3792" i="2"/>
  <c r="Q3793" i="2"/>
  <c r="R3793" i="2"/>
  <c r="Q3794" i="2"/>
  <c r="R3794" i="2"/>
  <c r="Q3795" i="2"/>
  <c r="R3795" i="2"/>
  <c r="Q3796" i="2"/>
  <c r="R3796" i="2"/>
  <c r="Q3797" i="2"/>
  <c r="R3797" i="2"/>
  <c r="Q3798" i="2"/>
  <c r="R3798" i="2"/>
  <c r="Q3799" i="2"/>
  <c r="R3799" i="2"/>
  <c r="Q3800" i="2"/>
  <c r="R3800" i="2"/>
  <c r="Q3801" i="2"/>
  <c r="R3801" i="2"/>
  <c r="Q3802" i="2"/>
  <c r="R3802" i="2"/>
  <c r="Q3803" i="2"/>
  <c r="R3803" i="2"/>
  <c r="Q3804" i="2"/>
  <c r="R3804" i="2"/>
  <c r="Q3805" i="2"/>
  <c r="R3805" i="2"/>
  <c r="Q3806" i="2"/>
  <c r="R3806" i="2"/>
  <c r="Q3807" i="2"/>
  <c r="R3807" i="2"/>
  <c r="Q3808" i="2"/>
  <c r="R3808" i="2"/>
  <c r="Q3809" i="2"/>
  <c r="R3809" i="2"/>
  <c r="Q3810" i="2"/>
  <c r="R3810" i="2"/>
  <c r="Q3811" i="2"/>
  <c r="R3811" i="2"/>
  <c r="Q3812" i="2"/>
  <c r="R3812" i="2"/>
  <c r="Q3813" i="2"/>
  <c r="R3813" i="2"/>
  <c r="Q3814" i="2"/>
  <c r="R3814" i="2"/>
  <c r="Q3815" i="2"/>
  <c r="R3815" i="2"/>
  <c r="Q3816" i="2"/>
  <c r="R3816" i="2"/>
  <c r="Q3817" i="2"/>
  <c r="R3817" i="2"/>
  <c r="Q3818" i="2"/>
  <c r="R3818" i="2"/>
  <c r="Q3819" i="2"/>
  <c r="R3819" i="2"/>
  <c r="Q3820" i="2"/>
  <c r="R3820" i="2"/>
  <c r="Q3821" i="2"/>
  <c r="R3821" i="2"/>
  <c r="Q3822" i="2"/>
  <c r="R3822" i="2"/>
  <c r="Q3823" i="2"/>
  <c r="R3823" i="2"/>
  <c r="Q3824" i="2"/>
  <c r="R3824" i="2"/>
  <c r="Q3825" i="2"/>
  <c r="R3825" i="2"/>
  <c r="Q3826" i="2"/>
  <c r="R3826" i="2"/>
  <c r="Q3827" i="2"/>
  <c r="R3827" i="2"/>
  <c r="Q3828" i="2"/>
  <c r="R3828" i="2"/>
  <c r="Q3829" i="2"/>
  <c r="R3829" i="2"/>
  <c r="Q3830" i="2"/>
  <c r="R3830" i="2"/>
  <c r="Q3831" i="2"/>
  <c r="R3831" i="2"/>
  <c r="Q3832" i="2"/>
  <c r="R3832" i="2"/>
  <c r="Q3833" i="2"/>
  <c r="R3833" i="2"/>
  <c r="Q3834" i="2"/>
  <c r="R3834" i="2"/>
  <c r="Q3835" i="2"/>
  <c r="R3835" i="2"/>
  <c r="Q3836" i="2"/>
  <c r="R3836" i="2"/>
  <c r="Q3837" i="2"/>
  <c r="R3837" i="2"/>
  <c r="Q3838" i="2"/>
  <c r="R3838" i="2"/>
  <c r="Q3839" i="2"/>
  <c r="R3839" i="2"/>
  <c r="Q3840" i="2"/>
  <c r="R3840" i="2"/>
  <c r="Q3841" i="2"/>
  <c r="R3841" i="2"/>
  <c r="Q3842" i="2"/>
  <c r="R3842" i="2"/>
  <c r="Q3843" i="2"/>
  <c r="R3843" i="2"/>
  <c r="Q3844" i="2"/>
  <c r="R3844" i="2"/>
  <c r="Q3845" i="2"/>
  <c r="R3845" i="2"/>
  <c r="Q3846" i="2"/>
  <c r="R3846" i="2"/>
  <c r="Q3847" i="2"/>
  <c r="R3847" i="2"/>
  <c r="Q3848" i="2"/>
  <c r="R3848" i="2"/>
  <c r="Q3849" i="2"/>
  <c r="R3849" i="2"/>
  <c r="Q3850" i="2"/>
  <c r="R3850" i="2"/>
  <c r="Q3851" i="2"/>
  <c r="R3851" i="2"/>
  <c r="Q3852" i="2"/>
  <c r="R3852" i="2"/>
  <c r="Q3853" i="2"/>
  <c r="R3853" i="2"/>
  <c r="Q3854" i="2"/>
  <c r="R3854" i="2"/>
  <c r="Q3855" i="2"/>
  <c r="R3855" i="2"/>
  <c r="Q3856" i="2"/>
  <c r="R3856" i="2"/>
  <c r="Q3857" i="2"/>
  <c r="R3857" i="2"/>
  <c r="Q3858" i="2"/>
  <c r="R3858" i="2"/>
  <c r="Q3859" i="2"/>
  <c r="R3859" i="2"/>
  <c r="Q3860" i="2"/>
  <c r="R3860" i="2"/>
  <c r="Q3861" i="2"/>
  <c r="R3861" i="2"/>
  <c r="Q3862" i="2"/>
  <c r="R3862" i="2"/>
  <c r="Q3863" i="2"/>
  <c r="R3863" i="2"/>
  <c r="Q3864" i="2"/>
  <c r="R3864" i="2"/>
  <c r="Q3865" i="2"/>
  <c r="R3865" i="2"/>
  <c r="Q3866" i="2"/>
  <c r="R3866" i="2"/>
  <c r="Q3867" i="2"/>
  <c r="R3867" i="2"/>
  <c r="Q3868" i="2"/>
  <c r="R3868" i="2"/>
  <c r="Q3869" i="2"/>
  <c r="R3869" i="2"/>
  <c r="Q3870" i="2"/>
  <c r="R3870" i="2"/>
  <c r="Q3871" i="2"/>
  <c r="R3871" i="2"/>
  <c r="Q3872" i="2"/>
  <c r="R3872" i="2"/>
  <c r="Q3873" i="2"/>
  <c r="R3873" i="2"/>
  <c r="Q3874" i="2"/>
  <c r="R3874" i="2"/>
  <c r="Q3875" i="2"/>
  <c r="R3875" i="2"/>
  <c r="Q3876" i="2"/>
  <c r="R3876" i="2"/>
  <c r="Q3877" i="2"/>
  <c r="R3877" i="2"/>
  <c r="Q3878" i="2"/>
  <c r="R3878" i="2"/>
  <c r="Q3879" i="2"/>
  <c r="R3879" i="2"/>
  <c r="Q3880" i="2"/>
  <c r="R3880" i="2"/>
  <c r="Q3881" i="2"/>
  <c r="R3881" i="2"/>
  <c r="Q3882" i="2"/>
  <c r="R3882" i="2"/>
  <c r="Q3883" i="2"/>
  <c r="R3883" i="2"/>
  <c r="Q3884" i="2"/>
  <c r="R3884" i="2"/>
  <c r="Q3885" i="2"/>
  <c r="R3885" i="2"/>
  <c r="Q3886" i="2"/>
  <c r="R3886" i="2"/>
  <c r="Q3887" i="2"/>
  <c r="R3887" i="2"/>
  <c r="Q3888" i="2"/>
  <c r="R3888" i="2"/>
  <c r="Q3889" i="2"/>
  <c r="R3889" i="2"/>
  <c r="Q3890" i="2"/>
  <c r="R3890" i="2"/>
  <c r="Q3891" i="2"/>
  <c r="R3891" i="2"/>
  <c r="Q3892" i="2"/>
  <c r="R3892" i="2"/>
  <c r="Q3893" i="2"/>
  <c r="R3893" i="2"/>
  <c r="Q3894" i="2"/>
  <c r="R3894" i="2"/>
  <c r="Q3895" i="2"/>
  <c r="R3895" i="2"/>
  <c r="Q3896" i="2"/>
  <c r="R3896" i="2"/>
  <c r="Q3897" i="2"/>
  <c r="R3897" i="2"/>
  <c r="Q3898" i="2"/>
  <c r="R3898" i="2"/>
  <c r="Q3899" i="2"/>
  <c r="R3899" i="2"/>
  <c r="Q3900" i="2"/>
  <c r="R3900" i="2"/>
  <c r="Q3901" i="2"/>
  <c r="R3901" i="2"/>
  <c r="Q3902" i="2"/>
  <c r="R3902" i="2"/>
  <c r="Q3903" i="2"/>
  <c r="R3903" i="2"/>
  <c r="Q3904" i="2"/>
  <c r="R3904" i="2"/>
  <c r="Q3905" i="2"/>
  <c r="R3905" i="2"/>
  <c r="Q3906" i="2"/>
  <c r="R3906" i="2"/>
  <c r="Q3907" i="2"/>
  <c r="R3907" i="2"/>
  <c r="Q3908" i="2"/>
  <c r="R3908" i="2"/>
  <c r="Q3909" i="2"/>
  <c r="R3909" i="2"/>
  <c r="Q3910" i="2"/>
  <c r="R3910" i="2"/>
  <c r="Q3911" i="2"/>
  <c r="R3911" i="2"/>
  <c r="Q3912" i="2"/>
  <c r="R3912" i="2"/>
  <c r="Q3913" i="2"/>
  <c r="R3913" i="2"/>
  <c r="Q3914" i="2"/>
  <c r="R3914" i="2"/>
  <c r="Q3915" i="2"/>
  <c r="R3915" i="2"/>
  <c r="Q3916" i="2"/>
  <c r="R3916" i="2"/>
  <c r="Q3917" i="2"/>
  <c r="R3917" i="2"/>
  <c r="Q3918" i="2"/>
  <c r="R3918" i="2"/>
  <c r="Q3919" i="2"/>
  <c r="R3919" i="2"/>
  <c r="Q3920" i="2"/>
  <c r="R3920" i="2"/>
  <c r="Q3921" i="2"/>
  <c r="R3921" i="2"/>
  <c r="Q3922" i="2"/>
  <c r="R3922" i="2"/>
  <c r="Q3923" i="2"/>
  <c r="R3923" i="2"/>
  <c r="Q3924" i="2"/>
  <c r="R3924" i="2"/>
  <c r="Q3925" i="2"/>
  <c r="R3925" i="2"/>
  <c r="Q3926" i="2"/>
  <c r="R3926" i="2"/>
  <c r="Q3927" i="2"/>
  <c r="R3927" i="2"/>
  <c r="Q3928" i="2"/>
  <c r="R3928" i="2"/>
  <c r="Q3929" i="2"/>
  <c r="R3929" i="2"/>
  <c r="Q3930" i="2"/>
  <c r="R3930" i="2"/>
  <c r="Q3931" i="2"/>
  <c r="R3931" i="2"/>
  <c r="Q3932" i="2"/>
  <c r="R3932" i="2"/>
  <c r="Q3933" i="2"/>
  <c r="R3933" i="2"/>
  <c r="Q3934" i="2"/>
  <c r="R3934" i="2"/>
  <c r="Q3935" i="2"/>
  <c r="R3935" i="2"/>
  <c r="Q3936" i="2"/>
  <c r="R3936" i="2"/>
  <c r="Q3937" i="2"/>
  <c r="R3937" i="2"/>
  <c r="Q3938" i="2"/>
  <c r="R3938" i="2"/>
  <c r="Q3939" i="2"/>
  <c r="R3939" i="2"/>
  <c r="Q3940" i="2"/>
  <c r="R3940" i="2"/>
  <c r="Q3941" i="2"/>
  <c r="R3941" i="2"/>
  <c r="Q3942" i="2"/>
  <c r="R3942" i="2"/>
  <c r="Q3943" i="2"/>
  <c r="R3943" i="2"/>
  <c r="Q3944" i="2"/>
  <c r="R3944" i="2"/>
  <c r="Q3945" i="2"/>
  <c r="R3945" i="2"/>
  <c r="Q3946" i="2"/>
  <c r="R3946" i="2"/>
  <c r="Q3947" i="2"/>
  <c r="R3947" i="2"/>
  <c r="Q3948" i="2"/>
  <c r="R3948" i="2"/>
  <c r="Q3949" i="2"/>
  <c r="R3949" i="2"/>
  <c r="Q3950" i="2"/>
  <c r="R3950" i="2"/>
  <c r="Q3951" i="2"/>
  <c r="R3951" i="2"/>
  <c r="Q3952" i="2"/>
  <c r="R3952" i="2"/>
  <c r="Q3953" i="2"/>
  <c r="R3953" i="2"/>
  <c r="Q3954" i="2"/>
  <c r="R3954" i="2"/>
  <c r="Q3955" i="2"/>
  <c r="R3955" i="2"/>
  <c r="Q3956" i="2"/>
  <c r="R3956" i="2"/>
  <c r="Q3957" i="2"/>
  <c r="R3957" i="2"/>
  <c r="Q3958" i="2"/>
  <c r="R3958" i="2"/>
  <c r="Q3959" i="2"/>
  <c r="R3959" i="2"/>
  <c r="Q3960" i="2"/>
  <c r="R3960" i="2"/>
  <c r="Q3961" i="2"/>
  <c r="R3961" i="2"/>
  <c r="Q3962" i="2"/>
  <c r="R3962" i="2"/>
  <c r="Q3963" i="2"/>
  <c r="R3963" i="2"/>
  <c r="Q3964" i="2"/>
  <c r="R3964" i="2"/>
  <c r="Q3965" i="2"/>
  <c r="R3965" i="2"/>
  <c r="Q3966" i="2"/>
  <c r="R3966" i="2"/>
  <c r="Q3967" i="2"/>
  <c r="R3967" i="2"/>
  <c r="Q3968" i="2"/>
  <c r="R3968" i="2"/>
  <c r="Q3969" i="2"/>
  <c r="R3969" i="2"/>
  <c r="Q3970" i="2"/>
  <c r="R3970" i="2"/>
  <c r="Q3971" i="2"/>
  <c r="R3971" i="2"/>
  <c r="Q3972" i="2"/>
  <c r="R3972" i="2"/>
  <c r="Q3973" i="2"/>
  <c r="R3973" i="2"/>
  <c r="Q3974" i="2"/>
  <c r="R3974" i="2"/>
  <c r="Q3975" i="2"/>
  <c r="R3975" i="2"/>
  <c r="Q3976" i="2"/>
  <c r="R3976" i="2"/>
  <c r="Q3977" i="2"/>
  <c r="R3977" i="2"/>
  <c r="Q3978" i="2"/>
  <c r="R3978" i="2"/>
  <c r="Q3979" i="2"/>
  <c r="R3979" i="2"/>
  <c r="Q3980" i="2"/>
  <c r="R3980" i="2"/>
  <c r="Q3981" i="2"/>
  <c r="R3981" i="2"/>
  <c r="Q3982" i="2"/>
  <c r="R3982" i="2"/>
  <c r="Q3983" i="2"/>
  <c r="R3983" i="2"/>
  <c r="Q3984" i="2"/>
  <c r="R3984" i="2"/>
  <c r="Q3985" i="2"/>
  <c r="R3985" i="2"/>
  <c r="Q3986" i="2"/>
  <c r="R3986" i="2"/>
  <c r="Q3987" i="2"/>
  <c r="R3987" i="2"/>
  <c r="Q3988" i="2"/>
  <c r="R3988" i="2"/>
  <c r="Q3989" i="2"/>
  <c r="R3989" i="2"/>
  <c r="Q3990" i="2"/>
  <c r="R3990" i="2"/>
  <c r="Q3991" i="2"/>
  <c r="R3991" i="2"/>
  <c r="Q3992" i="2"/>
  <c r="R3992" i="2"/>
  <c r="Q3993" i="2"/>
  <c r="R3993" i="2"/>
  <c r="Q3994" i="2"/>
  <c r="R3994" i="2"/>
  <c r="Q3995" i="2"/>
  <c r="R3995" i="2"/>
  <c r="Q3996" i="2"/>
  <c r="R3996" i="2"/>
  <c r="Q3997" i="2"/>
  <c r="R3997" i="2"/>
  <c r="Q3998" i="2"/>
  <c r="R3998" i="2"/>
  <c r="Q3999" i="2"/>
  <c r="R3999" i="2"/>
  <c r="Q4000" i="2"/>
  <c r="R4000" i="2"/>
  <c r="Q4001" i="2"/>
  <c r="R4001" i="2"/>
  <c r="Q4002" i="2"/>
  <c r="R4002" i="2"/>
  <c r="Q4003" i="2"/>
  <c r="R4003" i="2"/>
  <c r="Q4004" i="2"/>
  <c r="R4004" i="2"/>
  <c r="Q4005" i="2"/>
  <c r="R4005" i="2"/>
  <c r="Q4006" i="2"/>
  <c r="R4006" i="2"/>
  <c r="Q4007" i="2"/>
  <c r="R4007" i="2"/>
  <c r="Q4008" i="2"/>
  <c r="R4008" i="2"/>
  <c r="Q4009" i="2"/>
  <c r="R4009" i="2"/>
  <c r="Q4010" i="2"/>
  <c r="R4010" i="2"/>
  <c r="Q4011" i="2"/>
  <c r="R4011" i="2"/>
  <c r="Q4012" i="2"/>
  <c r="R4012" i="2"/>
  <c r="Q4013" i="2"/>
  <c r="R4013" i="2"/>
  <c r="Q4014" i="2"/>
  <c r="R4014" i="2"/>
  <c r="Q4015" i="2"/>
  <c r="R4015" i="2"/>
  <c r="Q4016" i="2"/>
  <c r="R4016" i="2"/>
  <c r="Q4017" i="2"/>
  <c r="R4017" i="2"/>
  <c r="Q4018" i="2"/>
  <c r="R4018" i="2"/>
  <c r="Q4019" i="2"/>
  <c r="R4019" i="2"/>
  <c r="Q4020" i="2"/>
  <c r="R4020" i="2"/>
  <c r="Q4021" i="2"/>
  <c r="R4021" i="2"/>
  <c r="Q4022" i="2"/>
  <c r="R4022" i="2"/>
  <c r="Q4023" i="2"/>
  <c r="R4023" i="2"/>
  <c r="Q4024" i="2"/>
  <c r="R4024" i="2"/>
  <c r="Q4025" i="2"/>
  <c r="R4025" i="2"/>
  <c r="Q4026" i="2"/>
  <c r="R4026" i="2"/>
  <c r="Q4027" i="2"/>
  <c r="R4027" i="2"/>
  <c r="Q4028" i="2"/>
  <c r="R4028" i="2"/>
  <c r="Q4029" i="2"/>
  <c r="R4029" i="2"/>
  <c r="Q4030" i="2"/>
  <c r="R4030" i="2"/>
  <c r="Q4031" i="2"/>
  <c r="R4031" i="2"/>
  <c r="Q4032" i="2"/>
  <c r="R4032" i="2"/>
  <c r="Q4033" i="2"/>
  <c r="R4033" i="2"/>
  <c r="Q4034" i="2"/>
  <c r="R4034" i="2"/>
  <c r="Q4035" i="2"/>
  <c r="R4035" i="2"/>
  <c r="Q4036" i="2"/>
  <c r="R4036" i="2"/>
  <c r="Q4037" i="2"/>
  <c r="R4037" i="2"/>
  <c r="Q4038" i="2"/>
  <c r="R4038" i="2"/>
  <c r="Q4039" i="2"/>
  <c r="R4039" i="2"/>
  <c r="Q4040" i="2"/>
  <c r="R4040" i="2"/>
  <c r="Q4041" i="2"/>
  <c r="R4041" i="2"/>
  <c r="Q4042" i="2"/>
  <c r="R4042" i="2"/>
  <c r="Q4043" i="2"/>
  <c r="R4043" i="2"/>
  <c r="Q4044" i="2"/>
  <c r="R4044" i="2"/>
  <c r="Q4045" i="2"/>
  <c r="R4045" i="2"/>
  <c r="Q4046" i="2"/>
  <c r="R4046" i="2"/>
  <c r="Q4047" i="2"/>
  <c r="R4047" i="2"/>
  <c r="Q4048" i="2"/>
  <c r="R4048" i="2"/>
  <c r="Q4049" i="2"/>
  <c r="R4049" i="2"/>
  <c r="Q4050" i="2"/>
  <c r="R4050" i="2"/>
  <c r="Q4051" i="2"/>
  <c r="R4051" i="2"/>
  <c r="Q4052" i="2"/>
  <c r="R4052" i="2"/>
  <c r="Q4053" i="2"/>
  <c r="R4053" i="2"/>
  <c r="Q4054" i="2"/>
  <c r="R4054" i="2"/>
  <c r="Q4055" i="2"/>
  <c r="R4055" i="2"/>
  <c r="Q4056" i="2"/>
  <c r="R4056" i="2"/>
  <c r="Q4057" i="2"/>
  <c r="R4057" i="2"/>
  <c r="Q4058" i="2"/>
  <c r="R4058" i="2"/>
  <c r="Q4059" i="2"/>
  <c r="R4059" i="2"/>
  <c r="Q4060" i="2"/>
  <c r="R4060" i="2"/>
  <c r="Q4061" i="2"/>
  <c r="R4061" i="2"/>
  <c r="Q4062" i="2"/>
  <c r="R4062" i="2"/>
  <c r="Q4063" i="2"/>
  <c r="R4063" i="2"/>
  <c r="Q4064" i="2"/>
  <c r="R4064" i="2"/>
  <c r="Q4065" i="2"/>
  <c r="R4065" i="2"/>
  <c r="Q4066" i="2"/>
  <c r="R4066" i="2"/>
  <c r="Q4067" i="2"/>
  <c r="R4067" i="2"/>
  <c r="Q4068" i="2"/>
  <c r="R4068" i="2"/>
  <c r="Q4069" i="2"/>
  <c r="R4069" i="2"/>
  <c r="Q4070" i="2"/>
  <c r="R4070" i="2"/>
  <c r="Q4071" i="2"/>
  <c r="R4071" i="2"/>
  <c r="Q4072" i="2"/>
  <c r="R4072" i="2"/>
  <c r="Q4073" i="2"/>
  <c r="R4073" i="2"/>
  <c r="Q4074" i="2"/>
  <c r="R4074" i="2"/>
  <c r="Q4075" i="2"/>
  <c r="R4075" i="2"/>
  <c r="Q4076" i="2"/>
  <c r="R4076" i="2"/>
  <c r="Q4077" i="2"/>
  <c r="R4077" i="2"/>
  <c r="Q4078" i="2"/>
  <c r="R4078" i="2"/>
  <c r="Q4079" i="2"/>
  <c r="R4079" i="2"/>
  <c r="Q4080" i="2"/>
  <c r="R4080" i="2"/>
  <c r="Q4081" i="2"/>
  <c r="R4081" i="2"/>
  <c r="Q4082" i="2"/>
  <c r="R4082" i="2"/>
  <c r="Q4083" i="2"/>
  <c r="R4083" i="2"/>
  <c r="Q4084" i="2"/>
  <c r="R4084" i="2"/>
  <c r="Q4085" i="2"/>
  <c r="R4085" i="2"/>
  <c r="Q4086" i="2"/>
  <c r="R4086" i="2"/>
  <c r="Q4087" i="2"/>
  <c r="R4087" i="2"/>
  <c r="Q4088" i="2"/>
  <c r="R4088" i="2"/>
  <c r="Q4089" i="2"/>
  <c r="R4089" i="2"/>
  <c r="Q4090" i="2"/>
  <c r="R4090" i="2"/>
  <c r="Q4091" i="2"/>
  <c r="R4091" i="2"/>
  <c r="Q4092" i="2"/>
  <c r="R4092" i="2"/>
  <c r="Q4093" i="2"/>
  <c r="R4093" i="2"/>
  <c r="Q4094" i="2"/>
  <c r="R4094" i="2"/>
  <c r="Q4095" i="2"/>
  <c r="R4095" i="2"/>
  <c r="Q4096" i="2"/>
  <c r="R4096" i="2"/>
  <c r="Q4097" i="2"/>
  <c r="R4097" i="2"/>
  <c r="Q4098" i="2"/>
  <c r="R4098" i="2"/>
  <c r="Q4099" i="2"/>
  <c r="R4099" i="2"/>
  <c r="Q4100" i="2"/>
  <c r="R4100" i="2"/>
  <c r="Q4101" i="2"/>
  <c r="R4101" i="2"/>
  <c r="Q4102" i="2"/>
  <c r="R4102" i="2"/>
  <c r="Q4103" i="2"/>
  <c r="R4103" i="2"/>
  <c r="Q4104" i="2"/>
  <c r="R4104" i="2"/>
  <c r="Q4105" i="2"/>
  <c r="R4105" i="2"/>
  <c r="Q4106" i="2"/>
  <c r="R4106" i="2"/>
  <c r="Q4107" i="2"/>
  <c r="R4107" i="2"/>
  <c r="Q4108" i="2"/>
  <c r="R4108" i="2"/>
  <c r="Q4109" i="2"/>
  <c r="R4109" i="2"/>
  <c r="Q4110" i="2"/>
  <c r="R4110" i="2"/>
  <c r="Q4111" i="2"/>
  <c r="R4111" i="2"/>
  <c r="Q4112" i="2"/>
  <c r="R4112" i="2"/>
  <c r="Q4113" i="2"/>
  <c r="R4113" i="2"/>
  <c r="Q4114" i="2"/>
  <c r="R4114" i="2"/>
  <c r="Q4115" i="2"/>
  <c r="R4115" i="2"/>
  <c r="R2" i="2"/>
  <c r="Q2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  <c r="H9" i="7" l="1"/>
  <c r="G13" i="7"/>
  <c r="H12" i="7"/>
  <c r="G6" i="7"/>
  <c r="H10" i="7"/>
  <c r="G5" i="7"/>
  <c r="G10" i="7"/>
  <c r="H8" i="7"/>
  <c r="H4" i="7"/>
  <c r="H3" i="7"/>
  <c r="H5" i="7"/>
  <c r="G7" i="7"/>
  <c r="G8" i="7"/>
  <c r="H11" i="7"/>
  <c r="G9" i="7"/>
  <c r="H7" i="7"/>
  <c r="E2" i="7"/>
  <c r="F2" i="7" s="1"/>
  <c r="G12" i="7"/>
  <c r="F4" i="7"/>
  <c r="G11" i="7"/>
  <c r="H6" i="7"/>
  <c r="H2" i="7" l="1"/>
  <c r="G2" i="7"/>
</calcChain>
</file>

<file path=xl/sharedStrings.xml><?xml version="1.0" encoding="utf-8"?>
<sst xmlns="http://schemas.openxmlformats.org/spreadsheetml/2006/main" count="56975" uniqueCount="8412">
  <si>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</si>
  <si>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</si>
  <si>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</si>
  <si>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</si>
  <si>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</si>
  <si>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</si>
  <si>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</si>
  <si>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</si>
  <si>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</si>
  <si>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</si>
  <si>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</si>
  <si>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</si>
  <si>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</si>
  <si>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</si>
  <si>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</si>
  <si>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</si>
  <si>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</si>
  <si>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</si>
  <si>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</si>
  <si>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</si>
  <si>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</si>
  <si>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</si>
  <si>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</si>
  <si>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</si>
  <si>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</si>
  <si>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</si>
  <si>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</si>
  <si>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</si>
  <si>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</si>
  <si>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</si>
  <si>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</si>
  <si>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</si>
  <si>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</si>
  <si>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</si>
  <si>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</si>
  <si>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</si>
  <si>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</si>
  <si>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</si>
  <si>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</si>
  <si>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</si>
  <si>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</si>
  <si>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</si>
  <si>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</si>
  <si>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</si>
  <si>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</si>
  <si>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</si>
  <si>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</si>
  <si>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</si>
  <si>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</si>
  <si>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</si>
  <si>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</si>
  <si>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</si>
  <si>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</si>
  <si>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</si>
  <si>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</si>
  <si>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</si>
  <si>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</si>
  <si>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</si>
  <si>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</si>
  <si>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</si>
  <si>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</si>
  <si>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</si>
  <si>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</si>
  <si>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</si>
  <si>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</si>
  <si>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</si>
  <si>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</si>
  <si>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</si>
  <si>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</si>
  <si>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</si>
  <si>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</si>
  <si>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</si>
  <si>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</si>
  <si>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</si>
  <si>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</si>
  <si>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</si>
  <si>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</si>
  <si>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</si>
  <si>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</si>
  <si>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</si>
  <si>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</si>
  <si>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</si>
  <si>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</si>
  <si>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</si>
  <si>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</si>
  <si>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</si>
  <si>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</si>
  <si>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</si>
  <si>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</si>
  <si>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</si>
  <si>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</si>
  <si>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</si>
  <si>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</si>
  <si>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</si>
  <si>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</si>
  <si>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</si>
  <si>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</si>
  <si>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</si>
  <si>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</si>
  <si>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</si>
  <si>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</si>
  <si>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</si>
  <si>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</si>
  <si>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</si>
  <si>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</si>
  <si>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</si>
  <si>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</si>
  <si>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</si>
  <si>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</si>
  <si>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</si>
  <si>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</si>
  <si>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</si>
  <si>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</si>
  <si>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</si>
  <si>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</si>
  <si>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</si>
  <si>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</si>
  <si>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</si>
  <si>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</si>
  <si>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</si>
  <si>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</si>
  <si>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</si>
  <si>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</si>
  <si>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</si>
  <si>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</si>
  <si>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</si>
  <si>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</si>
  <si>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</si>
  <si>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</si>
  <si>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</si>
  <si>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</si>
  <si>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</si>
  <si>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</si>
  <si>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</si>
  <si>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</si>
  <si>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</si>
  <si>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</si>
  <si>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</si>
  <si>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</si>
  <si>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</si>
  <si>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</si>
  <si>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</si>
  <si>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</si>
  <si>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</si>
  <si>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</si>
  <si>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</si>
  <si>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</si>
  <si>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</si>
  <si>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</si>
  <si>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</si>
  <si>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</si>
  <si>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</si>
  <si>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</si>
  <si>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</si>
  <si>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</si>
  <si>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</si>
  <si>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</si>
  <si>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</si>
  <si>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</si>
  <si>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</si>
  <si>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</si>
  <si>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</si>
  <si>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</si>
  <si>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</si>
  <si>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</si>
  <si>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</si>
  <si>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</si>
  <si>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</si>
  <si>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</si>
  <si>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</si>
  <si>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</si>
  <si>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</si>
  <si>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</si>
  <si>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</si>
  <si>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</si>
  <si>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</si>
  <si>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</si>
  <si>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</si>
  <si>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</si>
  <si>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</si>
  <si>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</si>
  <si>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</si>
  <si>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</si>
  <si>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</si>
  <si>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</si>
  <si>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</si>
  <si>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</si>
  <si>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</si>
  <si>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</si>
  <si>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</si>
  <si>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</si>
  <si>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</si>
  <si>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</si>
  <si>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</si>
  <si>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</si>
  <si>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</si>
  <si>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</si>
  <si>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</si>
  <si>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</si>
  <si>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</si>
  <si>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</si>
  <si>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</si>
  <si>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</si>
  <si>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</si>
  <si>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</si>
  <si>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</si>
  <si>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</si>
  <si>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</si>
  <si>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</si>
  <si>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</si>
  <si>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</si>
  <si>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</si>
  <si>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</si>
  <si>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</si>
  <si>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</si>
  <si>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</si>
  <si>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</si>
  <si>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</si>
  <si>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</si>
  <si>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</si>
  <si>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</si>
  <si>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</si>
  <si>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</si>
  <si>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</si>
  <si>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</si>
  <si>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</si>
  <si>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</si>
  <si>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</si>
  <si>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</si>
  <si>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</si>
  <si>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</si>
  <si>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</si>
  <si>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</si>
  <si>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</si>
  <si>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</si>
  <si>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</si>
  <si>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</si>
  <si>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</si>
  <si>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</si>
  <si>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</si>
  <si>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</si>
  <si>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</si>
  <si>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</si>
  <si>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</si>
  <si>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</si>
  <si>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</si>
  <si>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</si>
  <si>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</si>
  <si>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</si>
  <si>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</si>
  <si>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</si>
  <si>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</si>
  <si>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</si>
  <si>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</si>
  <si>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</si>
  <si>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</si>
  <si>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</si>
  <si>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</si>
  <si>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</si>
  <si>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</si>
  <si>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</si>
  <si>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</si>
  <si>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</si>
  <si>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</si>
  <si>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</si>
  <si>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</si>
  <si>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</si>
  <si>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</si>
  <si>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</si>
  <si>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</si>
  <si>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</si>
  <si>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</si>
  <si>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</si>
  <si>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</si>
  <si>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</si>
  <si>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</si>
  <si>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</si>
  <si>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</si>
  <si>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</si>
  <si>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</si>
  <si>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</si>
  <si>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</si>
  <si>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</si>
  <si>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</si>
  <si>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</si>
  <si>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</si>
  <si>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</si>
  <si>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</si>
  <si>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</si>
  <si>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</si>
  <si>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</si>
  <si>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</si>
  <si>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</si>
  <si>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</si>
  <si>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</si>
  <si>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</si>
  <si>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</si>
  <si>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</si>
  <si>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</si>
  <si>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</si>
  <si>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</si>
  <si>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</si>
  <si>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</si>
  <si>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</si>
  <si>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</si>
  <si>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</si>
  <si>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</si>
  <si>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</si>
  <si>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</si>
  <si>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</si>
  <si>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</si>
  <si>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</si>
  <si>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</si>
  <si>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</si>
  <si>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</si>
  <si>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</si>
  <si>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</si>
  <si>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</si>
  <si>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</si>
  <si>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</si>
  <si>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</si>
  <si>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</si>
  <si>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</si>
  <si>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</si>
  <si>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</si>
  <si>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</si>
  <si>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</si>
  <si>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</si>
  <si>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</si>
  <si>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</si>
  <si>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</si>
  <si>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</si>
  <si>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</si>
  <si>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</si>
  <si>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</si>
  <si>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</si>
  <si>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</si>
  <si>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</si>
  <si>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</si>
  <si>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</si>
  <si>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</si>
  <si>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</si>
  <si>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</si>
  <si>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</si>
  <si>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</si>
  <si>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</si>
  <si>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</si>
  <si>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</si>
  <si>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</si>
  <si>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</si>
  <si>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</si>
  <si>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</si>
  <si>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</si>
  <si>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</si>
  <si>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</si>
  <si>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</si>
  <si>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</si>
  <si>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</si>
  <si>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</si>
  <si>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</si>
  <si>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</si>
  <si>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</si>
  <si>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</si>
  <si>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</si>
  <si>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</si>
  <si>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</si>
  <si>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</si>
  <si>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</si>
  <si>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</si>
  <si>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</si>
  <si>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</si>
  <si>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</si>
  <si>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</si>
  <si>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</si>
  <si>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</si>
  <si>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</si>
  <si>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</si>
  <si>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</si>
  <si>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</si>
  <si>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</si>
  <si>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</si>
  <si>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</si>
  <si>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</si>
  <si>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</si>
  <si>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</si>
  <si>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</si>
  <si>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</si>
  <si>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</si>
  <si>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</si>
  <si>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</si>
  <si>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</si>
  <si>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</si>
  <si>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</si>
  <si>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</si>
  <si>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</si>
  <si>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</si>
  <si>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</si>
  <si>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</si>
  <si>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</si>
  <si>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</si>
  <si>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</si>
  <si>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</si>
  <si>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</si>
  <si>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</si>
  <si>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</si>
  <si>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</si>
  <si>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</si>
  <si>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</si>
  <si>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</si>
  <si>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</si>
  <si>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</si>
  <si>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</si>
  <si>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</si>
  <si>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</si>
  <si>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</si>
  <si>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</si>
  <si>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</si>
  <si>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</si>
  <si>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</si>
  <si>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</si>
  <si>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</si>
  <si>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</si>
  <si>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</si>
  <si>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</si>
  <si>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</si>
  <si>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</si>
  <si>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</si>
  <si>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</si>
  <si>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</si>
  <si>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</si>
  <si>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</si>
  <si>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</si>
  <si>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</si>
  <si>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</si>
  <si>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</si>
  <si>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</si>
  <si>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</si>
  <si>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</si>
  <si>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</si>
  <si>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</si>
  <si>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</si>
  <si>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</si>
  <si>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</si>
  <si>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</si>
  <si>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</si>
  <si>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</si>
  <si>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</si>
  <si>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</si>
  <si>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</si>
  <si>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</si>
  <si>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</si>
  <si>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</si>
  <si>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</si>
  <si>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</si>
  <si>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</si>
  <si>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</si>
  <si>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</si>
  <si>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</si>
  <si>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</si>
  <si>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</si>
  <si>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</si>
  <si>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</si>
  <si>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</si>
  <si>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</si>
  <si>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</si>
  <si>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</si>
  <si>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</si>
  <si>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</si>
  <si>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</si>
  <si>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</si>
  <si>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</si>
  <si>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</si>
  <si>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</si>
  <si>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</si>
  <si>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</si>
  <si>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</si>
  <si>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</si>
  <si>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</si>
  <si>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</si>
  <si>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</si>
  <si>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</si>
  <si>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</si>
  <si>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</si>
  <si>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</si>
  <si>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</si>
  <si>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</si>
  <si>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</si>
  <si>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</si>
  <si>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</si>
  <si>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</si>
  <si>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</si>
  <si>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</si>
  <si>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</si>
  <si>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</si>
  <si>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</si>
  <si>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</si>
  <si>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</si>
  <si>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</si>
  <si>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</si>
  <si>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</si>
  <si>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</si>
  <si>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</si>
  <si>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</si>
  <si>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</si>
  <si>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</si>
  <si>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</si>
  <si>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</si>
  <si>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</si>
  <si>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</si>
  <si>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</si>
  <si>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</si>
  <si>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</si>
  <si>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</si>
  <si>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</si>
  <si>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</si>
  <si>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</si>
  <si>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</si>
  <si>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</si>
  <si>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</si>
  <si>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</si>
  <si>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</si>
  <si>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</si>
  <si>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</si>
  <si>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</si>
  <si>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</si>
  <si>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</si>
  <si>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</si>
  <si>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</si>
  <si>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</si>
  <si>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</si>
  <si>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</si>
  <si>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</si>
  <si>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</si>
  <si>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</si>
  <si>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</si>
  <si>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</si>
  <si>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</si>
  <si>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</si>
  <si>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</si>
  <si>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</si>
  <si>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</si>
  <si>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</si>
  <si>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</si>
  <si>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</si>
  <si>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</si>
  <si>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</si>
  <si>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</si>
  <si>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</si>
  <si>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</si>
  <si>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</si>
  <si>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</si>
  <si>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</si>
  <si>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</si>
  <si>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</si>
  <si>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</si>
  <si>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</si>
  <si>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</si>
  <si>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</si>
  <si>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</si>
  <si>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</si>
  <si>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</si>
  <si>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</si>
  <si>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</si>
  <si>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</si>
  <si>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</si>
  <si>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</si>
  <si>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</si>
  <si>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</si>
  <si>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</si>
  <si>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</si>
  <si>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</si>
  <si>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</si>
  <si>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</si>
  <si>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</si>
  <si>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</si>
  <si>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</si>
  <si>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</si>
  <si>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</si>
  <si>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</si>
  <si>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</si>
  <si>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</si>
  <si>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</si>
  <si>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</si>
  <si>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</si>
  <si>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</si>
  <si>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</si>
  <si>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</si>
  <si>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</si>
  <si>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</si>
  <si>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</si>
  <si>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</si>
  <si>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</si>
  <si>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</si>
  <si>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</si>
  <si>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</si>
  <si>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</si>
  <si>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</si>
  <si>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</si>
  <si>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</si>
  <si>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</si>
  <si>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</si>
  <si>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</si>
  <si>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</si>
  <si>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</si>
  <si>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</si>
  <si>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</si>
  <si>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</si>
  <si>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</si>
  <si>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</si>
  <si>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</si>
  <si>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</si>
  <si>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</si>
  <si>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</si>
  <si>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</si>
  <si>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</si>
  <si>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</si>
  <si>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</si>
  <si>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</si>
  <si>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</si>
  <si>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</si>
  <si>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</si>
  <si>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</si>
  <si>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</si>
  <si>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</si>
  <si>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</si>
  <si>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</si>
  <si>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</si>
  <si>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</si>
  <si>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</si>
  <si>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</si>
  <si>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</si>
  <si>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</si>
  <si>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</si>
  <si>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</si>
  <si>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</si>
  <si>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</si>
  <si>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</si>
  <si>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</si>
  <si>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</si>
  <si>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</si>
  <si>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</si>
  <si>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</si>
  <si>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</si>
  <si>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</si>
  <si>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</si>
  <si>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</si>
  <si>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</si>
  <si>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</si>
  <si>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</si>
  <si>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</si>
  <si>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</si>
  <si>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</si>
  <si>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</si>
  <si>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</si>
  <si>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</si>
  <si>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</si>
  <si>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</si>
  <si>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</si>
  <si>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</si>
  <si>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</si>
  <si>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</si>
  <si>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</si>
  <si>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</si>
  <si>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</si>
  <si>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</si>
  <si>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</si>
  <si>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</si>
  <si>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</si>
  <si>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</si>
  <si>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</si>
  <si>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</si>
  <si>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</si>
  <si>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</si>
  <si>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</si>
  <si>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</si>
  <si>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</si>
  <si>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</si>
  <si>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</si>
  <si>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</si>
  <si>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</si>
  <si>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</si>
  <si>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</si>
  <si>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</si>
  <si>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</si>
  <si>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</si>
  <si>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</si>
  <si>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</si>
  <si>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</si>
  <si>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</si>
  <si>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</si>
  <si>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</si>
  <si>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</si>
  <si>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</si>
  <si>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</si>
  <si>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</si>
  <si>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</si>
  <si>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</si>
  <si>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</si>
  <si>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</si>
  <si>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</si>
  <si>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</si>
  <si>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</si>
  <si>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</si>
  <si>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</si>
  <si>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</si>
  <si>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</si>
  <si>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</si>
  <si>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</si>
  <si>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</si>
  <si>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</si>
  <si>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</si>
  <si>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</si>
  <si>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</si>
  <si>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</si>
  <si>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</si>
  <si>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</si>
  <si>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</si>
  <si>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</si>
  <si>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</si>
  <si>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</si>
  <si>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</si>
  <si>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</si>
  <si>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</si>
  <si>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</si>
  <si>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</si>
  <si>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</si>
  <si>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</si>
  <si>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</si>
  <si>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</si>
  <si>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</si>
  <si>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</si>
  <si>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</si>
  <si>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</si>
  <si>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</si>
  <si>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</si>
  <si>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</si>
  <si>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</si>
  <si>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</si>
  <si>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</si>
  <si>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</si>
  <si>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</si>
  <si>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</si>
  <si>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</si>
  <si>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</si>
  <si>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</si>
  <si>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</si>
  <si>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</si>
  <si>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</si>
  <si>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</si>
  <si>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</si>
  <si>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</si>
  <si>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</si>
  <si>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</si>
  <si>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</si>
  <si>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</si>
  <si>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</si>
  <si>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</si>
  <si>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</si>
  <si>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</si>
  <si>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</si>
  <si>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</si>
  <si>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</si>
  <si>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</si>
  <si>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</si>
  <si>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</si>
  <si>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</si>
  <si>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</si>
  <si>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</si>
  <si>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</si>
  <si>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</si>
  <si>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</si>
  <si>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</si>
  <si>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</si>
  <si>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</si>
  <si>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</si>
  <si>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</si>
  <si>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</si>
  <si>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</si>
  <si>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</si>
  <si>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</si>
  <si>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</si>
  <si>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</si>
  <si>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</si>
  <si>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</si>
  <si>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</si>
  <si>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</si>
  <si>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</si>
  <si>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</si>
  <si>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</si>
  <si>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</si>
  <si>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</si>
  <si>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</si>
  <si>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</si>
  <si>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</si>
  <si>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</si>
  <si>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</si>
  <si>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</si>
  <si>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</si>
  <si>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</si>
  <si>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</si>
  <si>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</si>
  <si>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</si>
  <si>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</si>
  <si>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</si>
  <si>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</si>
  <si>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</si>
  <si>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</si>
  <si>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</si>
  <si>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</si>
  <si>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</si>
  <si>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</si>
  <si>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</si>
  <si>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</si>
  <si>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</si>
  <si>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</si>
  <si>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</si>
  <si>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</si>
  <si>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</si>
  <si>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</si>
  <si>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</si>
  <si>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</si>
  <si>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</si>
  <si>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</si>
  <si>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</si>
  <si>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</si>
  <si>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</si>
  <si>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</si>
  <si>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</si>
  <si>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</si>
  <si>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</si>
  <si>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</si>
  <si>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</si>
  <si>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</si>
  <si>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</si>
  <si>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</si>
  <si>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</si>
  <si>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</si>
  <si>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</si>
  <si>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</si>
  <si>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</si>
  <si>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</si>
  <si>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</si>
  <si>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</si>
  <si>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</si>
  <si>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</si>
  <si>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</si>
  <si>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</si>
  <si>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</si>
  <si>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</si>
  <si>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</si>
  <si>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</si>
  <si>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</si>
  <si>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</si>
  <si>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</si>
  <si>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</si>
  <si>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</si>
  <si>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</si>
  <si>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</si>
  <si>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</si>
  <si>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</si>
  <si>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</si>
  <si>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</si>
  <si>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</si>
  <si>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</si>
  <si>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</si>
  <si>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</si>
  <si>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</si>
  <si>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</si>
  <si>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</si>
  <si>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</si>
  <si>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</si>
  <si>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</si>
  <si>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</si>
  <si>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</si>
  <si>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</si>
  <si>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</si>
  <si>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</si>
  <si>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</si>
  <si>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</si>
  <si>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</si>
  <si>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</si>
  <si>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</si>
  <si>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</si>
  <si>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</si>
  <si>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</si>
  <si>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</si>
  <si>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</si>
  <si>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</si>
  <si>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</si>
  <si>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</si>
  <si>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</si>
  <si>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</si>
  <si>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</si>
  <si>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</si>
  <si>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</si>
  <si>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</si>
  <si>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</si>
  <si>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</si>
  <si>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</si>
  <si>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</si>
  <si>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</si>
  <si>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</si>
  <si>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</si>
  <si>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</si>
  <si>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</si>
  <si>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</si>
  <si>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</si>
  <si>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</si>
  <si>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</si>
  <si>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</si>
  <si>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</si>
  <si>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</si>
  <si>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</si>
  <si>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</si>
  <si>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</si>
  <si>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</si>
  <si>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</si>
  <si>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</si>
  <si>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</si>
  <si>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</si>
  <si>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</si>
  <si>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</si>
  <si>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</si>
  <si>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</si>
  <si>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</si>
  <si>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</si>
  <si>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</si>
  <si>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</si>
  <si>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</si>
  <si>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</si>
  <si>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</si>
  <si>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</si>
  <si>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</si>
  <si>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</si>
  <si>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</si>
  <si>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</si>
  <si>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</si>
  <si>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</si>
  <si>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</si>
  <si>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</si>
  <si>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</si>
  <si>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</si>
  <si>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</si>
  <si>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</si>
  <si>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</si>
  <si>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</si>
  <si>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</si>
  <si>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</si>
  <si>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</si>
  <si>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</si>
  <si>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</si>
  <si>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</si>
  <si>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</si>
  <si>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</si>
  <si>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</si>
  <si>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</si>
  <si>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</si>
  <si>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</si>
  <si>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</si>
  <si>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</si>
  <si>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</si>
  <si>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</si>
  <si>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</si>
  <si>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</si>
  <si>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</si>
  <si>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</si>
  <si>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</si>
  <si>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</si>
  <si>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</si>
  <si>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</si>
  <si>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</si>
  <si>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</si>
  <si>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</si>
  <si>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</si>
  <si>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</si>
  <si>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</si>
  <si>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</si>
  <si>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</si>
  <si>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</si>
  <si>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</si>
  <si>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</si>
  <si>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</si>
  <si>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</si>
  <si>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</si>
  <si>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</si>
  <si>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</si>
  <si>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</si>
  <si>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</si>
  <si>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</si>
  <si>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</si>
  <si>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</si>
  <si>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</si>
  <si>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</si>
  <si>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</si>
  <si>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</si>
  <si>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</si>
  <si>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</si>
  <si>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</si>
  <si>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</si>
  <si>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</si>
  <si>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</si>
  <si>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</si>
  <si>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</si>
  <si>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</si>
  <si>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</si>
  <si>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</si>
  <si>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</si>
  <si>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</si>
  <si>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</si>
  <si>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</si>
  <si>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</si>
  <si>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</si>
  <si>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</si>
  <si>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</si>
  <si>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</si>
  <si>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</si>
  <si>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</si>
  <si>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</si>
  <si>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</si>
  <si>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</si>
  <si>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</si>
  <si>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</si>
  <si>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</si>
  <si>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</si>
  <si>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</si>
  <si>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</si>
  <si>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</si>
  <si>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</si>
  <si>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</si>
  <si>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</si>
  <si>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</si>
  <si>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</si>
  <si>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</si>
  <si>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</si>
  <si>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</si>
  <si>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</si>
  <si>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</si>
  <si>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</si>
  <si>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</si>
  <si>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</si>
  <si>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</si>
  <si>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</si>
  <si>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</si>
  <si>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</si>
  <si>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</si>
  <si>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</si>
  <si>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</si>
  <si>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</si>
  <si>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</si>
  <si>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</si>
  <si>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</si>
  <si>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</si>
  <si>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</si>
  <si>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</si>
  <si>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</si>
  <si>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</si>
  <si>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</si>
  <si>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</si>
  <si>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</si>
  <si>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</si>
  <si>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</si>
  <si>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</si>
  <si>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</si>
  <si>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</si>
  <si>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</si>
  <si>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</si>
  <si>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</si>
  <si>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</si>
  <si>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</si>
  <si>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</si>
  <si>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</si>
  <si>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</si>
  <si>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</si>
  <si>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</si>
  <si>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</si>
  <si>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</si>
  <si>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</si>
  <si>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</si>
  <si>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</si>
  <si>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</si>
  <si>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</si>
  <si>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</si>
  <si>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</si>
  <si>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</si>
  <si>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</si>
  <si>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</si>
  <si>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</si>
  <si>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</si>
  <si>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</si>
  <si>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</si>
  <si>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</si>
  <si>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</si>
  <si>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</si>
  <si>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</si>
  <si>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</si>
  <si>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</si>
  <si>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</si>
  <si>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</si>
  <si>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</si>
  <si>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</si>
  <si>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</si>
  <si>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</si>
  <si>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</si>
  <si>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</si>
  <si>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</si>
  <si>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</si>
  <si>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</si>
  <si>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</si>
  <si>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</si>
  <si>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</si>
  <si>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</si>
  <si>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</si>
  <si>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</si>
  <si>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</si>
  <si>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</si>
  <si>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</si>
  <si>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</si>
  <si>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</si>
  <si>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</si>
  <si>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</si>
  <si>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</si>
  <si>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</si>
  <si>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</si>
  <si>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</si>
  <si>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</si>
  <si>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</si>
  <si>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</si>
  <si>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</si>
  <si>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</si>
  <si>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</si>
  <si>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</si>
  <si>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</si>
  <si>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</si>
  <si>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</si>
  <si>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</si>
  <si>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</si>
  <si>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</si>
  <si>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</si>
  <si>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</si>
  <si>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</si>
  <si>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</si>
  <si>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</si>
  <si>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</si>
  <si>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</si>
  <si>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</si>
  <si>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</si>
  <si>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</si>
  <si>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</si>
  <si>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</si>
  <si>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</si>
  <si>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</si>
  <si>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</si>
  <si>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</si>
  <si>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</si>
  <si>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</si>
  <si>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</si>
  <si>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</si>
  <si>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</si>
  <si>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</si>
  <si>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</si>
  <si>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</si>
  <si>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</si>
  <si>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</si>
  <si>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</si>
  <si>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</si>
  <si>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</si>
  <si>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</si>
  <si>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</si>
  <si>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</si>
  <si>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</si>
  <si>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</si>
  <si>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</si>
  <si>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</si>
  <si>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</si>
  <si>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</si>
  <si>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</si>
  <si>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</si>
  <si>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</si>
  <si>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</si>
  <si>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</si>
  <si>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</si>
  <si>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</si>
  <si>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</si>
  <si>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</si>
  <si>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</si>
  <si>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</si>
  <si>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</si>
  <si>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</si>
  <si>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</si>
  <si>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</si>
  <si>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</si>
  <si>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</si>
  <si>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</si>
  <si>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</si>
  <si>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</si>
  <si>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</si>
  <si>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</si>
  <si>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</si>
  <si>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</si>
  <si>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</si>
  <si>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</si>
  <si>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</si>
  <si>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</si>
  <si>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</si>
  <si>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</si>
  <si>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</si>
  <si>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</si>
  <si>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</si>
  <si>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</si>
  <si>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</si>
  <si>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</si>
  <si>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</si>
  <si>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</si>
  <si>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</si>
  <si>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</si>
  <si>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</si>
  <si>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</si>
  <si>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</si>
  <si>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</si>
  <si>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</si>
  <si>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</si>
  <si>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</si>
  <si>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</si>
  <si>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</si>
  <si>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</si>
  <si>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</si>
  <si>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</si>
  <si>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</si>
  <si>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</si>
  <si>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</si>
  <si>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</si>
  <si>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</si>
  <si>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</si>
  <si>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</si>
  <si>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</si>
  <si>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</si>
  <si>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</si>
  <si>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</si>
  <si>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</si>
  <si>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</si>
  <si>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</si>
  <si>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</si>
  <si>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</si>
  <si>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</si>
  <si>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</si>
  <si>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</si>
  <si>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</si>
  <si>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</si>
  <si>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</si>
  <si>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</si>
  <si>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</si>
  <si>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</si>
  <si>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</si>
  <si>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</si>
  <si>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</si>
  <si>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</si>
  <si>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</si>
  <si>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</si>
  <si>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</si>
  <si>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</si>
  <si>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</si>
  <si>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</si>
  <si>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</si>
  <si>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</si>
  <si>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</si>
  <si>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</si>
  <si>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</si>
  <si>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</si>
  <si>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</si>
  <si>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</si>
  <si>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</si>
  <si>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</si>
  <si>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</si>
  <si>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</si>
  <si>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</si>
  <si>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</si>
  <si>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</si>
  <si>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</si>
  <si>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</si>
  <si>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</si>
  <si>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</si>
  <si>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</si>
  <si>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</si>
  <si>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</si>
  <si>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</si>
  <si>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</si>
  <si>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</si>
  <si>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</si>
  <si>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</si>
  <si>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</si>
  <si>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</si>
  <si>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</si>
  <si>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</si>
  <si>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</si>
  <si>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</si>
  <si>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</si>
  <si>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</si>
  <si>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</si>
  <si>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</si>
  <si>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</si>
  <si>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</si>
  <si>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</si>
  <si>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</si>
  <si>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</si>
  <si>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</si>
  <si>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</si>
  <si>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</si>
  <si>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</si>
  <si>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</si>
  <si>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</si>
  <si>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</si>
  <si>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</si>
  <si>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</si>
  <si>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</si>
  <si>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</si>
  <si>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</si>
  <si>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</si>
  <si>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</si>
  <si>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</si>
  <si>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</si>
  <si>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</si>
  <si>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</si>
  <si>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</si>
  <si>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</si>
  <si>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</si>
  <si>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</si>
  <si>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</si>
  <si>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</si>
  <si>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</si>
  <si>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</si>
  <si>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</si>
  <si>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</si>
  <si>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</si>
  <si>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</si>
  <si>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</si>
  <si>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</si>
  <si>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</si>
  <si>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</si>
  <si>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</si>
  <si>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</si>
  <si>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</si>
  <si>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</si>
  <si>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</si>
  <si>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</si>
  <si>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</si>
  <si>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</si>
  <si>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</si>
  <si>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</si>
  <si>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</si>
  <si>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</si>
  <si>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</si>
  <si>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</si>
  <si>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</si>
  <si>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</si>
  <si>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</si>
  <si>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</si>
  <si>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</si>
  <si>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</si>
  <si>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</si>
  <si>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</si>
  <si>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</si>
  <si>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</si>
  <si>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</si>
  <si>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</si>
  <si>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</si>
  <si>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</si>
  <si>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</si>
  <si>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</si>
  <si>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</si>
  <si>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</si>
  <si>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</si>
  <si>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</si>
  <si>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</si>
  <si>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</si>
  <si>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</si>
  <si>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</si>
  <si>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</si>
  <si>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</si>
  <si>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</si>
  <si>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</si>
  <si>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</si>
  <si>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</si>
  <si>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</si>
  <si>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</si>
  <si>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</si>
  <si>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</si>
  <si>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</si>
  <si>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</si>
  <si>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</si>
  <si>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</si>
  <si>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</si>
  <si>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</si>
  <si>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</si>
  <si>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</si>
  <si>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</si>
  <si>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</si>
  <si>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</si>
  <si>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</si>
  <si>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</si>
  <si>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</si>
  <si>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</si>
  <si>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</si>
  <si>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</si>
  <si>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</si>
  <si>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</si>
  <si>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</si>
  <si>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</si>
  <si>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</si>
  <si>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</si>
  <si>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</si>
  <si>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</si>
  <si>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</si>
  <si>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</si>
  <si>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</si>
  <si>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</si>
  <si>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</si>
  <si>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</si>
  <si>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</si>
  <si>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</si>
  <si>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</si>
  <si>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</si>
  <si>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</si>
  <si>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</si>
  <si>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</si>
  <si>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</si>
  <si>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</si>
  <si>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</si>
  <si>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</si>
  <si>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</si>
  <si>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</si>
  <si>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</si>
  <si>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</si>
  <si>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</si>
  <si>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</si>
  <si>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</si>
  <si>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</si>
  <si>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</si>
  <si>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</si>
  <si>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</si>
  <si>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</si>
  <si>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</si>
  <si>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</si>
  <si>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</si>
  <si>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</si>
  <si>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</si>
  <si>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</si>
  <si>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</si>
  <si>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</si>
  <si>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</si>
  <si>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</si>
  <si>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</si>
  <si>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</si>
  <si>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</si>
  <si>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</si>
  <si>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</si>
  <si>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</si>
  <si>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</si>
  <si>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</si>
  <si>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</si>
  <si>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</si>
  <si>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</si>
  <si>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</si>
  <si>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</si>
  <si>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</si>
  <si>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</si>
  <si>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</si>
  <si>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</si>
  <si>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</si>
  <si>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</si>
  <si>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</si>
  <si>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</si>
  <si>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</si>
  <si>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</si>
  <si>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</si>
  <si>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</si>
  <si>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</si>
  <si>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</si>
  <si>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</si>
  <si>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</si>
  <si>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</si>
  <si>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</si>
  <si>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</si>
  <si>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</si>
  <si>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</si>
  <si>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</si>
  <si>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</si>
  <si>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</si>
  <si>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</si>
  <si>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</si>
  <si>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</si>
  <si>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</si>
  <si>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</si>
  <si>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</si>
  <si>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</si>
  <si>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</si>
  <si>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</si>
  <si>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</si>
  <si>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</si>
  <si>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</si>
  <si>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</si>
  <si>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</si>
  <si>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</si>
  <si>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</si>
  <si>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</si>
  <si>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</si>
  <si>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</si>
  <si>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</si>
  <si>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</si>
  <si>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</si>
  <si>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</si>
  <si>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</si>
  <si>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</si>
  <si>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</si>
  <si>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</si>
  <si>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</si>
  <si>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</si>
  <si>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</si>
  <si>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</si>
  <si>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</si>
  <si>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</si>
  <si>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</si>
  <si>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</si>
  <si>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</si>
  <si>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</si>
  <si>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</si>
  <si>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</si>
  <si>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</si>
  <si>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</si>
  <si>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</si>
  <si>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</si>
  <si>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</si>
  <si>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</si>
  <si>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</si>
  <si>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</si>
  <si>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</si>
  <si>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</si>
  <si>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</si>
  <si>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</si>
  <si>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</si>
  <si>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</si>
  <si>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</si>
  <si>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</si>
  <si>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</si>
  <si>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</si>
  <si>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</si>
  <si>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</si>
  <si>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</si>
  <si>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</si>
  <si>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</si>
  <si>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</si>
  <si>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</si>
  <si>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</si>
  <si>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</si>
  <si>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</si>
  <si>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</si>
  <si>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</si>
  <si>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</si>
  <si>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</si>
  <si>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</si>
  <si>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</si>
  <si>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</si>
  <si>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</si>
  <si>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</si>
  <si>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</si>
  <si>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</si>
  <si>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</si>
  <si>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</si>
  <si>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</si>
  <si>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</si>
  <si>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</si>
  <si>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</si>
  <si>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</si>
  <si>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</si>
  <si>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</si>
  <si>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</si>
  <si>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</si>
  <si>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</si>
  <si>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</si>
  <si>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</si>
  <si>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</si>
  <si>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</si>
  <si>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</si>
  <si>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</si>
  <si>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</si>
  <si>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</si>
  <si>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</si>
  <si>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</si>
  <si>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</si>
  <si>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</si>
  <si>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</si>
  <si>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</si>
  <si>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</si>
  <si>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</si>
  <si>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</si>
  <si>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</si>
  <si>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</si>
  <si>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</si>
  <si>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</si>
  <si>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</si>
  <si>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</si>
  <si>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</si>
  <si>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</si>
  <si>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</si>
  <si>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</si>
  <si>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</si>
  <si>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</si>
  <si>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</si>
  <si>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</si>
  <si>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</si>
  <si>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</si>
  <si>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</si>
  <si>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</si>
  <si>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</si>
  <si>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</si>
  <si>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</si>
  <si>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</si>
  <si>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</si>
  <si>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</si>
  <si>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</si>
  <si>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</si>
  <si>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</si>
  <si>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</si>
  <si>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</si>
  <si>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</si>
  <si>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</si>
  <si>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</si>
  <si>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</si>
  <si>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</si>
  <si>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</si>
  <si>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</si>
  <si>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</si>
  <si>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</si>
  <si>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</si>
  <si>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</si>
  <si>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</si>
  <si>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</si>
  <si>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</si>
  <si>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</si>
  <si>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</si>
  <si>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</si>
  <si>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</si>
  <si>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</si>
  <si>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</si>
  <si>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</si>
  <si>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</si>
  <si>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</si>
  <si>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</si>
  <si>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</si>
  <si>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</si>
  <si>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</si>
  <si>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</si>
  <si>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</si>
  <si>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</si>
  <si>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</si>
  <si>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</si>
  <si>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</si>
  <si>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</si>
  <si>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</si>
  <si>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</si>
  <si>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</si>
  <si>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</si>
  <si>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</si>
  <si>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</si>
  <si>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</si>
  <si>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</si>
  <si>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</si>
  <si>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</si>
  <si>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</si>
  <si>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</si>
  <si>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</si>
  <si>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</si>
  <si>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</si>
  <si>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</si>
  <si>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</si>
  <si>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</si>
  <si>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</si>
  <si>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</si>
  <si>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</si>
  <si>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</si>
  <si>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</si>
  <si>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</si>
  <si>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</si>
  <si>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</si>
  <si>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</si>
  <si>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</si>
  <si>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</si>
  <si>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</si>
  <si>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</si>
  <si>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</si>
  <si>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</si>
  <si>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</si>
  <si>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</si>
  <si>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</si>
  <si>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</si>
  <si>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</si>
  <si>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</si>
  <si>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</si>
  <si>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</si>
  <si>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</si>
  <si>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</si>
  <si>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</si>
  <si>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</si>
  <si>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</si>
  <si>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</si>
  <si>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</si>
  <si>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</si>
  <si>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</si>
  <si>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</si>
  <si>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</si>
  <si>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</si>
  <si>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</si>
  <si>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</si>
  <si>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</si>
  <si>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</si>
  <si>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</si>
  <si>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</si>
  <si>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</si>
  <si>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</si>
  <si>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</si>
  <si>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</si>
  <si>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</si>
  <si>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</si>
  <si>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</si>
  <si>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</si>
  <si>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</si>
  <si>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</si>
  <si>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</si>
  <si>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</si>
  <si>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</si>
  <si>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</si>
  <si>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</si>
  <si>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</si>
  <si>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</si>
  <si>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</si>
  <si>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</si>
  <si>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</si>
  <si>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</si>
  <si>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</si>
  <si>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</si>
  <si>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</si>
  <si>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</si>
  <si>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</si>
  <si>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</si>
  <si>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</si>
  <si>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</si>
  <si>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</si>
  <si>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</si>
  <si>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</si>
  <si>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</si>
  <si>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</si>
  <si>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</si>
  <si>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</si>
  <si>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</si>
  <si>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</si>
  <si>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</si>
  <si>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</si>
  <si>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</si>
  <si>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</si>
  <si>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</si>
  <si>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</si>
  <si>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</si>
  <si>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</si>
  <si>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</si>
  <si>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</si>
  <si>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</si>
  <si>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</si>
  <si>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</si>
  <si>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</si>
  <si>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</si>
  <si>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</si>
  <si>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</si>
  <si>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</si>
  <si>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</si>
  <si>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</si>
  <si>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</si>
  <si>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</si>
  <si>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</si>
  <si>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</si>
  <si>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</si>
  <si>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</si>
  <si>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</si>
  <si>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</si>
  <si>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</si>
  <si>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</si>
  <si>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</si>
  <si>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</si>
  <si>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</si>
  <si>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</si>
  <si>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</si>
  <si>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</si>
  <si>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</si>
  <si>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</si>
  <si>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</si>
  <si>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</si>
  <si>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</si>
  <si>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</si>
  <si>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</si>
  <si>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</si>
  <si>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</si>
  <si>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</si>
  <si>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</si>
  <si>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</si>
  <si>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</si>
  <si>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</si>
  <si>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</si>
  <si>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</si>
  <si>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</si>
  <si>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</si>
  <si>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</si>
  <si>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</si>
  <si>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</si>
  <si>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</si>
  <si>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</si>
  <si>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</si>
  <si>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</si>
  <si>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</si>
  <si>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</si>
  <si>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</si>
  <si>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</si>
  <si>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</si>
  <si>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</si>
  <si>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</si>
  <si>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</si>
  <si>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</si>
  <si>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</si>
  <si>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</si>
  <si>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</si>
  <si>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</si>
  <si>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</si>
  <si>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</si>
  <si>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</si>
  <si>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</si>
  <si>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</si>
  <si>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</si>
  <si>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</si>
  <si>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</si>
  <si>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</si>
  <si>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</si>
  <si>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</si>
  <si>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</si>
  <si>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</si>
  <si>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</si>
  <si>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</si>
  <si>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</si>
  <si>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</si>
  <si>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</si>
  <si>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</si>
  <si>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</si>
  <si>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</si>
  <si>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</si>
  <si>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</si>
  <si>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</si>
  <si>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</si>
  <si>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</si>
  <si>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</si>
  <si>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</si>
  <si>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</si>
  <si>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</si>
  <si>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</si>
  <si>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</si>
  <si>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</si>
  <si>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</si>
  <si>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</si>
  <si>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</si>
  <si>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</si>
  <si>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</si>
  <si>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</si>
  <si>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</si>
  <si>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</si>
  <si>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</si>
  <si>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</si>
  <si>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</si>
  <si>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</si>
  <si>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</si>
  <si>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</si>
  <si>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</si>
  <si>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</si>
  <si>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</si>
  <si>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</si>
  <si>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</si>
  <si>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</si>
  <si>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</si>
  <si>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</si>
  <si>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</si>
  <si>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</si>
  <si>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</si>
  <si>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</si>
  <si>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</si>
  <si>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</si>
  <si>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</si>
  <si>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</si>
  <si>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</si>
  <si>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</si>
  <si>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</si>
  <si>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</si>
  <si>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</si>
  <si>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</si>
  <si>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</si>
  <si>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</si>
  <si>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</si>
  <si>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</si>
  <si>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</si>
  <si>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</si>
  <si>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</si>
  <si>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</si>
  <si>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</si>
  <si>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</si>
  <si>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</si>
  <si>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</si>
  <si>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</si>
  <si>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</si>
  <si>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</si>
  <si>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</si>
  <si>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</si>
  <si>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</si>
  <si>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</si>
  <si>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</si>
  <si>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</si>
  <si>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</si>
  <si>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</si>
  <si>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</si>
  <si>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</si>
  <si>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</si>
  <si>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</si>
  <si>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</si>
  <si>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</si>
  <si>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</si>
  <si>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</si>
  <si>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</si>
  <si>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</si>
  <si>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</si>
  <si>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</si>
  <si>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</si>
  <si>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</si>
  <si>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</si>
  <si>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</si>
  <si>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</si>
  <si>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</si>
  <si>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</si>
  <si>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</si>
  <si>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</si>
  <si>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</si>
  <si>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</si>
  <si>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</si>
  <si>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</si>
  <si>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</si>
  <si>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</si>
  <si>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</si>
  <si>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</si>
  <si>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</si>
  <si>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</si>
  <si>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</si>
  <si>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</si>
  <si>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</si>
  <si>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</si>
  <si>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</si>
  <si>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</si>
  <si>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</si>
  <si>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</si>
  <si>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</si>
  <si>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</si>
  <si>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</si>
  <si>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</si>
  <si>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</si>
  <si>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</si>
  <si>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</si>
  <si>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</si>
  <si>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</si>
  <si>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</si>
  <si>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</si>
  <si>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</si>
  <si>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</si>
  <si>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</si>
  <si>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</si>
  <si>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</si>
  <si>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</si>
  <si>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</si>
  <si>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</si>
  <si>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</si>
  <si>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</si>
  <si>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</si>
  <si>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</si>
  <si>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</si>
  <si>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</si>
  <si>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</si>
  <si>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</si>
  <si>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</si>
  <si>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</si>
  <si>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</si>
  <si>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</si>
  <si>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</si>
  <si>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</si>
  <si>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</si>
  <si>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</si>
  <si>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</si>
  <si>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</si>
  <si>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</si>
  <si>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</si>
  <si>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</si>
  <si>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</si>
  <si>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</si>
  <si>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</si>
  <si>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</si>
  <si>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</si>
  <si>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</si>
  <si>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</si>
  <si>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</si>
  <si>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</si>
  <si>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</si>
  <si>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</si>
  <si>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</si>
  <si>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</si>
  <si>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</si>
  <si>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</si>
  <si>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</si>
  <si>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</si>
  <si>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</si>
  <si>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</si>
  <si>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</si>
  <si>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</si>
  <si>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</si>
  <si>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</si>
  <si>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</si>
  <si>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</si>
  <si>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</si>
  <si>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</si>
  <si>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</si>
  <si>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</si>
  <si>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</si>
  <si>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</si>
  <si>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</si>
  <si>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</si>
  <si>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</si>
  <si>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</si>
  <si>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</si>
  <si>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</si>
  <si>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</si>
  <si>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</si>
  <si>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</si>
  <si>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</si>
  <si>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</si>
  <si>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</si>
  <si>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</si>
  <si>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</si>
  <si>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</si>
  <si>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</si>
  <si>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</si>
  <si>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</si>
  <si>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</si>
  <si>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</si>
  <si>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</si>
  <si>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</si>
  <si>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</si>
  <si>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</si>
  <si>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</si>
  <si>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</si>
  <si>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</si>
  <si>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</si>
  <si>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</si>
  <si>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</si>
  <si>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</si>
  <si>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</si>
  <si>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</si>
  <si>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</si>
  <si>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</si>
  <si>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</si>
  <si>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</si>
  <si>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</si>
  <si>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</si>
  <si>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</si>
  <si>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</si>
  <si>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</si>
  <si>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</si>
  <si>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</si>
  <si>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</si>
  <si>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</si>
  <si>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</si>
  <si>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</si>
  <si>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</si>
  <si>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</si>
  <si>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</si>
  <si>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</si>
  <si>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</si>
  <si>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</si>
  <si>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</si>
  <si>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</si>
  <si>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</si>
  <si>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</si>
  <si>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</si>
  <si>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</si>
  <si>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</si>
  <si>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</si>
  <si>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</si>
  <si>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</si>
  <si>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</si>
  <si>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</si>
  <si>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</si>
  <si>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</si>
  <si>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</si>
  <si>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</si>
  <si>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</si>
  <si>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</si>
  <si>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</si>
  <si>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</si>
  <si>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</si>
  <si>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</si>
  <si>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</si>
  <si>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</si>
  <si>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</si>
  <si>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</si>
  <si>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</si>
  <si>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</si>
  <si>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</si>
  <si>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</si>
  <si>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</si>
  <si>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</si>
  <si>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</si>
  <si>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</si>
  <si>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</si>
  <si>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</si>
  <si>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</si>
  <si>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</si>
  <si>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</si>
  <si>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</si>
  <si>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</si>
  <si>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</si>
  <si>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</si>
  <si>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</si>
  <si>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</si>
  <si>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</si>
  <si>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</si>
  <si>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</si>
  <si>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</si>
  <si>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</si>
  <si>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</si>
  <si>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</si>
  <si>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</si>
  <si>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</si>
  <si>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</si>
  <si>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</si>
  <si>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</si>
  <si>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</si>
  <si>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</si>
  <si>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</si>
  <si>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</si>
  <si>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</si>
  <si>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</si>
  <si>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</si>
  <si>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</si>
  <si>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</si>
  <si>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</si>
  <si>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</si>
  <si>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</si>
  <si>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</si>
  <si>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</si>
  <si>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</si>
  <si>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</si>
  <si>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</si>
  <si>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</si>
  <si>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</si>
  <si>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</si>
  <si>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</si>
  <si>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</si>
  <si>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</si>
  <si>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</si>
  <si>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</si>
  <si>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</si>
  <si>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</si>
  <si>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</si>
  <si>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</si>
  <si>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</si>
  <si>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</si>
  <si>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</si>
  <si>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</si>
  <si>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</si>
  <si>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</si>
  <si>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</si>
  <si>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</si>
  <si>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</si>
  <si>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</si>
  <si>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</si>
  <si>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</si>
  <si>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</si>
  <si>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</si>
  <si>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</si>
  <si>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</si>
  <si>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</si>
  <si>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</si>
  <si>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</si>
  <si>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</si>
  <si>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</si>
  <si>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</si>
  <si>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</si>
  <si>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</si>
  <si>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</si>
  <si>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</si>
  <si>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</si>
  <si>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</si>
  <si>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</si>
  <si>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</si>
  <si>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</si>
  <si>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</si>
  <si>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</si>
  <si>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</si>
  <si>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</si>
  <si>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</si>
  <si>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</si>
  <si>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</si>
  <si>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</si>
  <si>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</si>
  <si>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</si>
  <si>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</si>
  <si>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</si>
  <si>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</si>
  <si>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</si>
  <si>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</si>
  <si>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</si>
  <si>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</si>
  <si>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</si>
  <si>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</si>
  <si>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</si>
  <si>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</si>
  <si>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</si>
  <si>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</si>
  <si>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</si>
  <si>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</si>
  <si>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</si>
  <si>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</si>
  <si>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</si>
  <si>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</si>
  <si>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</si>
  <si>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</si>
  <si>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</si>
  <si>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</si>
  <si>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</si>
  <si>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</si>
  <si>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</si>
  <si>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</si>
  <si>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</si>
  <si>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</si>
  <si>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</si>
  <si>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</si>
  <si>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</si>
  <si>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</si>
  <si>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</si>
  <si>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</si>
  <si>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</si>
  <si>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</si>
  <si>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</si>
  <si>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</si>
  <si>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</si>
  <si>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</si>
  <si>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</si>
  <si>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</si>
  <si>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</si>
  <si>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</si>
  <si>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</si>
  <si>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</si>
  <si>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</si>
  <si>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</si>
  <si>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</si>
  <si>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</si>
  <si>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</si>
  <si>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</si>
  <si>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</si>
  <si>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</si>
  <si>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</si>
  <si>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</si>
  <si>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</si>
  <si>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</si>
  <si>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</si>
  <si>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</si>
  <si>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</si>
  <si>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</si>
  <si>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</si>
  <si>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</si>
  <si>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</si>
  <si>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</si>
  <si>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</si>
  <si>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</si>
  <si>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</si>
  <si>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</si>
  <si>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</si>
  <si>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</si>
  <si>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</si>
  <si>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</si>
  <si>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</si>
  <si>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</si>
  <si>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</si>
  <si>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</si>
  <si>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</si>
  <si>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</si>
  <si>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</si>
  <si>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</si>
  <si>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</si>
  <si>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</si>
  <si>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</si>
  <si>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</si>
  <si>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</si>
  <si>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</si>
  <si>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</si>
  <si>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</si>
  <si>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</si>
  <si>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</si>
  <si>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</si>
  <si>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</si>
  <si>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</si>
  <si>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</si>
  <si>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</si>
  <si>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</si>
  <si>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</si>
  <si>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</si>
  <si>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</si>
  <si>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</si>
  <si>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</si>
  <si>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</si>
  <si>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</si>
  <si>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</si>
  <si>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</si>
  <si>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</si>
  <si>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</si>
  <si>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</si>
  <si>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</si>
  <si>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</si>
  <si>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</si>
  <si>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</si>
  <si>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</si>
  <si>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</si>
  <si>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</si>
  <si>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</si>
  <si>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</si>
  <si>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</si>
  <si>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</si>
  <si>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</si>
  <si>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</si>
  <si>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</si>
  <si>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</si>
  <si>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</si>
  <si>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</si>
  <si>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</si>
  <si>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</si>
  <si>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</si>
  <si>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</si>
  <si>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</si>
  <si>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</si>
  <si>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</si>
  <si>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</si>
  <si>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</si>
  <si>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</si>
  <si>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</si>
  <si>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</si>
  <si>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</si>
  <si>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</si>
  <si>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</si>
  <si>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</si>
  <si>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</si>
  <si>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</si>
  <si>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</si>
  <si>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</si>
  <si>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</si>
  <si>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</si>
  <si>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</si>
  <si>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</si>
  <si>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</si>
  <si>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</si>
  <si>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</si>
  <si>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</si>
  <si>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</si>
  <si>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</si>
  <si>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</si>
  <si>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</si>
  <si>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</si>
  <si>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</si>
  <si>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</si>
  <si>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</si>
  <si>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</si>
  <si>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</si>
  <si>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</si>
  <si>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</si>
  <si>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</si>
  <si>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</si>
  <si>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</si>
  <si>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</si>
  <si>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</si>
  <si>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</si>
  <si>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</si>
  <si>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</si>
  <si>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</si>
  <si>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</si>
  <si>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</si>
  <si>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</si>
  <si>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</si>
  <si>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</si>
  <si>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</si>
  <si>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</si>
  <si>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</si>
  <si>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</si>
  <si>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</si>
  <si>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</si>
  <si>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</si>
  <si>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</si>
  <si>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</si>
  <si>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</si>
  <si>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</si>
  <si>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</si>
  <si>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</si>
  <si>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</si>
  <si>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</si>
  <si>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</si>
  <si>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</si>
  <si>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</si>
  <si>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</si>
  <si>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</si>
  <si>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</si>
  <si>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</si>
  <si>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</si>
  <si>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</si>
  <si>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</si>
  <si>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</si>
  <si>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</si>
  <si>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</si>
  <si>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</si>
  <si>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</si>
  <si>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</si>
  <si>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</si>
  <si>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</si>
  <si>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</si>
  <si>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</si>
  <si>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</si>
  <si>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</si>
  <si>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</si>
  <si>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</si>
  <si>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</si>
  <si>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</si>
  <si>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</si>
  <si>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</si>
  <si>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</si>
  <si>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</si>
  <si>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</si>
  <si>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</si>
  <si>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</si>
  <si>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</si>
  <si>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</si>
  <si>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</si>
  <si>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</si>
  <si>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</si>
  <si>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</si>
  <si>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</si>
  <si>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</si>
  <si>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</si>
  <si>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</si>
  <si>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</si>
  <si>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</si>
  <si>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</si>
  <si>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</si>
  <si>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</si>
  <si>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</si>
  <si>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</si>
  <si>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</si>
  <si>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</si>
  <si>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</si>
  <si>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</si>
  <si>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</si>
  <si>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</si>
  <si>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</si>
  <si>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</si>
  <si>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</si>
  <si>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</si>
  <si>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</si>
  <si>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</si>
  <si>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</si>
  <si>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</si>
  <si>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</si>
  <si>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</si>
  <si>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</si>
  <si>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</si>
  <si>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</si>
  <si>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</si>
  <si>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</si>
  <si>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</si>
  <si>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</si>
  <si>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</si>
  <si>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</si>
  <si>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</si>
  <si>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</si>
  <si>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</si>
  <si>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</si>
  <si>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</si>
  <si>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</si>
  <si>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</si>
  <si>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</si>
  <si>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</si>
  <si>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</si>
  <si>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</si>
  <si>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</si>
  <si>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</si>
  <si>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</si>
  <si>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</si>
  <si>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</si>
  <si>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</si>
  <si>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</si>
  <si>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</si>
  <si>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</si>
  <si>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</si>
  <si>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</si>
  <si>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</si>
  <si>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</si>
  <si>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</si>
  <si>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</si>
  <si>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</si>
  <si>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</si>
  <si>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</si>
  <si>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</si>
  <si>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</si>
  <si>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</si>
  <si>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</si>
  <si>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</si>
  <si>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</si>
  <si>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</si>
  <si>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</si>
  <si>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</si>
  <si>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</si>
  <si>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</si>
  <si>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</si>
  <si>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</si>
  <si>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</si>
  <si>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</si>
  <si>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</si>
  <si>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</si>
  <si>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</si>
  <si>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</si>
  <si>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</si>
  <si>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</si>
  <si>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</si>
  <si>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</si>
  <si>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</si>
  <si>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</si>
  <si>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</si>
  <si>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</si>
  <si>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</si>
  <si>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</si>
  <si>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</si>
  <si>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</si>
  <si>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</si>
  <si>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</si>
  <si>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</si>
  <si>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</si>
  <si>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</si>
  <si>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</si>
  <si>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</si>
  <si>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</si>
  <si>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</si>
  <si>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</si>
  <si>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</si>
  <si>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</si>
  <si>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</si>
  <si>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</si>
  <si>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</si>
  <si>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</si>
  <si>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</si>
  <si>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</si>
  <si>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</si>
  <si>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</si>
  <si>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</si>
  <si>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</si>
  <si>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</si>
  <si>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</si>
  <si>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</si>
  <si>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</si>
  <si>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</si>
  <si>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</si>
  <si>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</si>
  <si>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</si>
  <si>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</si>
  <si>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</si>
  <si>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</si>
  <si>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</si>
  <si>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</si>
  <si>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</si>
  <si>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</si>
  <si>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</si>
  <si>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</si>
  <si>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</si>
  <si>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</si>
  <si>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</si>
  <si>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</si>
  <si>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</si>
  <si>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</si>
  <si>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</si>
  <si>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</si>
  <si>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</si>
  <si>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</si>
  <si>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</si>
  <si>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</si>
  <si>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</si>
  <si>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</si>
  <si>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</si>
  <si>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</si>
  <si>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</si>
  <si>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</si>
  <si>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</si>
  <si>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</si>
  <si>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</si>
  <si>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</si>
  <si>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</si>
  <si>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</si>
  <si>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</si>
  <si>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</si>
  <si>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</si>
  <si>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</si>
  <si>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</si>
  <si>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</si>
  <si>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</si>
  <si>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</si>
  <si>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</si>
  <si>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</si>
  <si>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</si>
  <si>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</si>
  <si>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</si>
  <si>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</si>
  <si>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</si>
  <si>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</si>
  <si>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</si>
  <si>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</si>
  <si>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</si>
  <si>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</si>
  <si>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</si>
  <si>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</si>
  <si>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</si>
  <si>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</si>
  <si>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</si>
  <si>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</si>
  <si>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</si>
  <si>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</si>
  <si>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</si>
  <si>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</si>
  <si>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</si>
  <si>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</si>
  <si>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</si>
  <si>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</si>
  <si>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</si>
  <si>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</si>
  <si>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</si>
  <si>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</si>
  <si>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</si>
  <si>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</si>
  <si>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</si>
  <si>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</si>
  <si>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</si>
  <si>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</si>
  <si>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</si>
  <si>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</si>
  <si>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</si>
  <si>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</si>
  <si>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</si>
  <si>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</si>
  <si>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</si>
  <si>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</si>
  <si>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</si>
  <si>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</si>
  <si>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</si>
  <si>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</si>
  <si>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</si>
  <si>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</si>
  <si>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</si>
  <si>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</si>
  <si>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</si>
  <si>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</si>
  <si>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</si>
  <si>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</si>
  <si>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</si>
  <si>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</si>
  <si>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</si>
  <si>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</si>
  <si>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</si>
  <si>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</si>
  <si>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</si>
  <si>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</si>
  <si>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</si>
  <si>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</si>
  <si>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</si>
  <si>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</si>
  <si>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</si>
  <si>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</si>
  <si>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</si>
  <si>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</si>
  <si>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</si>
  <si>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</si>
  <si>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</si>
  <si>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</si>
  <si>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</si>
  <si>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</si>
  <si>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</si>
  <si>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</si>
  <si>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</si>
  <si>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</si>
  <si>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</si>
  <si>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</si>
  <si>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</si>
  <si>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</si>
  <si>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</si>
  <si>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</si>
  <si>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</si>
  <si>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</si>
  <si>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</si>
  <si>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</si>
  <si>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</si>
  <si>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</si>
  <si>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</si>
  <si>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</si>
  <si>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</si>
  <si>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</si>
  <si>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</si>
  <si>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</si>
  <si>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</si>
  <si>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</si>
  <si>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</si>
  <si>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</si>
  <si>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</si>
  <si>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</si>
  <si>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</si>
  <si>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</si>
  <si>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</si>
  <si>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</si>
  <si>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</si>
  <si>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</si>
  <si>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</si>
  <si>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</si>
  <si>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</si>
  <si>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</si>
  <si>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</si>
  <si>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</si>
  <si>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</si>
  <si>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</si>
  <si>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</si>
  <si>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</si>
  <si>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</si>
  <si>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</si>
  <si>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</si>
  <si>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</si>
  <si>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</si>
  <si>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</si>
  <si>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</si>
  <si>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</si>
  <si>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</si>
  <si>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</si>
  <si>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</si>
  <si>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</si>
  <si>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</si>
  <si>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</si>
  <si>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</si>
  <si>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</si>
  <si>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</si>
  <si>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</si>
  <si>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</si>
  <si>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</si>
  <si>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</si>
  <si>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</si>
  <si>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</si>
  <si>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</si>
  <si>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</si>
  <si>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</si>
  <si>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</si>
  <si>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</si>
  <si>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</si>
  <si>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</si>
  <si>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</si>
  <si>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</si>
  <si>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</si>
  <si>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</si>
  <si>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</si>
  <si>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</si>
  <si>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</si>
  <si>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</si>
  <si>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</si>
  <si>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</si>
  <si>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</si>
  <si>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</si>
  <si>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</si>
  <si>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</si>
  <si>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</si>
  <si>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</si>
  <si>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</si>
  <si>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</si>
  <si>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</si>
  <si>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</si>
  <si>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</si>
  <si>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</si>
  <si>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</si>
  <si>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</si>
  <si>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</si>
  <si>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</si>
  <si>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</si>
  <si>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</si>
  <si>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</si>
  <si>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</si>
  <si>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</si>
  <si>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</si>
  <si>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</si>
  <si>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</si>
  <si>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</si>
  <si>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</si>
  <si>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</si>
  <si>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</si>
  <si>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</si>
  <si>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</si>
  <si>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</si>
  <si>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</si>
  <si>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</si>
  <si>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</si>
  <si>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</si>
  <si>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</si>
  <si>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</si>
  <si>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</si>
  <si>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</si>
  <si>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</si>
  <si>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</si>
  <si>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</si>
  <si>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</si>
  <si>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</si>
  <si>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</si>
  <si>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</si>
  <si>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</si>
  <si>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</si>
  <si>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</si>
  <si>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</si>
  <si>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</si>
  <si>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</si>
  <si>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</si>
  <si>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</si>
  <si>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</si>
  <si>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</si>
  <si>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</si>
  <si>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</si>
  <si>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</si>
  <si>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</si>
  <si>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</si>
  <si>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</si>
  <si>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</si>
  <si>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</si>
  <si>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</si>
  <si>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</si>
  <si>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</si>
  <si>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</si>
  <si>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</si>
  <si>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</si>
  <si>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</si>
  <si>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</si>
  <si>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</si>
  <si>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</si>
  <si>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</si>
  <si>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</si>
  <si>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</si>
  <si>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</si>
  <si>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</si>
  <si>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</si>
  <si>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</si>
  <si>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</si>
  <si>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</si>
  <si>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</si>
  <si>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</si>
  <si>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</si>
  <si>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</si>
  <si>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</si>
  <si>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</si>
  <si>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</si>
  <si>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</si>
  <si>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</si>
  <si>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</si>
  <si>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</si>
  <si>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</si>
  <si>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</si>
  <si>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</si>
  <si>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</si>
  <si>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</si>
  <si>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</si>
  <si>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</si>
  <si>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</si>
  <si>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</si>
  <si>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</si>
  <si>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</si>
  <si>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</si>
  <si>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</si>
  <si>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</si>
  <si>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</si>
  <si>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</si>
  <si>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</si>
  <si>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</si>
  <si>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</si>
  <si>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</si>
  <si>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</si>
  <si>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</si>
  <si>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</si>
  <si>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</si>
  <si>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</si>
  <si>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</si>
  <si>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</si>
  <si>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</si>
  <si>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</si>
  <si>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</si>
  <si>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</si>
  <si>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</si>
  <si>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</si>
  <si>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</si>
  <si>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</si>
  <si>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</si>
  <si>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</si>
  <si>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</si>
  <si>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</si>
  <si>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</si>
  <si>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</si>
  <si>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</si>
  <si>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</si>
  <si>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</si>
  <si>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</si>
  <si>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</si>
  <si>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</si>
  <si>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</si>
  <si>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</si>
  <si>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</si>
  <si>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</si>
  <si>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</si>
  <si>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</si>
  <si>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</si>
  <si>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</si>
  <si>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</si>
  <si>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</si>
  <si>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</si>
  <si>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</si>
  <si>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</si>
  <si>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</si>
  <si>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</si>
  <si>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</si>
  <si>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</si>
  <si>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</si>
  <si>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</si>
  <si>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</si>
  <si>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</si>
  <si>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</si>
  <si>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</si>
  <si>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</si>
  <si>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</si>
  <si>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</si>
  <si>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</si>
  <si>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</si>
  <si>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</si>
  <si>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</si>
  <si>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</si>
  <si>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</si>
  <si>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</si>
  <si>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</si>
  <si>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</si>
  <si>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</si>
  <si>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</si>
  <si>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</si>
  <si>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</si>
  <si>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</si>
  <si>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</si>
  <si>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</si>
  <si>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</si>
  <si>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</si>
  <si>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</si>
  <si>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</si>
  <si>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</si>
  <si>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</si>
  <si>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</si>
  <si>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</si>
  <si>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</si>
  <si>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</si>
  <si>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</si>
  <si>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</si>
  <si>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</si>
  <si>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</si>
  <si>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</si>
  <si>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</si>
  <si>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</si>
  <si>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</si>
  <si>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</si>
  <si>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</si>
  <si>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</si>
  <si>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</si>
  <si>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</si>
  <si>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</si>
  <si>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</si>
  <si>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</si>
  <si>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</si>
  <si>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</si>
  <si>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</si>
  <si>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</si>
  <si>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</si>
  <si>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</si>
  <si>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</si>
  <si>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</si>
  <si>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</si>
  <si>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</si>
  <si>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</si>
  <si>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</si>
  <si>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</si>
  <si>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</si>
  <si>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</si>
  <si>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</si>
  <si>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</si>
  <si>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</si>
  <si>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</si>
  <si>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</si>
  <si>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</si>
  <si>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</si>
  <si>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</si>
  <si>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</si>
  <si>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</si>
  <si>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</si>
  <si>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</si>
  <si>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</si>
  <si>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</si>
  <si>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</si>
  <si>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</si>
  <si>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</si>
  <si>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</si>
  <si>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</si>
  <si>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</si>
  <si>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</si>
  <si>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</si>
  <si>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</si>
  <si>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</si>
  <si>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</si>
  <si>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</si>
  <si>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</si>
  <si>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</si>
  <si>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</si>
  <si>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</si>
  <si>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</si>
  <si>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</si>
  <si>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</si>
  <si>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</si>
  <si>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</si>
  <si>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</si>
  <si>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</si>
  <si>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</si>
  <si>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</si>
  <si>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</si>
  <si>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</si>
  <si>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</si>
  <si>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</si>
  <si>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</si>
  <si>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</si>
  <si>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</si>
  <si>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</si>
  <si>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</si>
  <si>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</si>
  <si>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</si>
  <si>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</si>
  <si>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</si>
  <si>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</si>
  <si>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</si>
  <si>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</si>
  <si>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</si>
  <si>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</si>
  <si>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</si>
  <si>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</si>
  <si>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</si>
  <si>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</si>
  <si>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</si>
  <si>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</si>
  <si>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</si>
  <si>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</si>
  <si>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</si>
  <si>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</si>
  <si>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</si>
  <si>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</si>
  <si>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</si>
  <si>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</si>
  <si>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</si>
  <si>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</si>
  <si>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</si>
  <si>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</si>
  <si>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</si>
  <si>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</si>
  <si>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</si>
  <si>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</si>
  <si>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</si>
  <si>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</si>
  <si>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</si>
  <si>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</si>
  <si>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</si>
  <si>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</si>
  <si>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</si>
  <si>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</si>
  <si>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</si>
  <si>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</si>
  <si>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</si>
  <si>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</si>
  <si>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</si>
  <si>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</si>
  <si>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</si>
  <si>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</si>
  <si>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</si>
  <si>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</si>
  <si>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</si>
  <si>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</si>
  <si>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</si>
  <si>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</si>
  <si>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</si>
  <si>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</si>
  <si>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</si>
  <si>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</si>
  <si>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</si>
  <si>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</si>
  <si>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</si>
  <si>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</si>
  <si>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</si>
  <si>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</si>
  <si>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</si>
  <si>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</si>
  <si>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</si>
  <si>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</si>
  <si>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</si>
  <si>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</si>
  <si>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</si>
  <si>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</si>
  <si>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</si>
  <si>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</si>
  <si>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</si>
  <si>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</si>
  <si>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</si>
  <si>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</si>
  <si>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</si>
  <si>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</si>
  <si>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</si>
  <si>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</si>
  <si>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</si>
  <si>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</si>
  <si>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</si>
  <si>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</si>
  <si>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</si>
  <si>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</si>
  <si>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</si>
  <si>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</si>
  <si>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</si>
  <si>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</si>
  <si>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</si>
  <si>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</si>
  <si>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</si>
  <si>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</si>
  <si>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</si>
  <si>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</si>
  <si>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</si>
  <si>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</si>
  <si>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</si>
  <si>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</si>
  <si>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</si>
  <si>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</si>
  <si>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</si>
  <si>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</si>
  <si>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</si>
  <si>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</si>
  <si>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</si>
  <si>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</si>
  <si>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</si>
  <si>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</si>
  <si>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</si>
  <si>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</si>
  <si>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</si>
  <si>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</si>
  <si>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</si>
  <si>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</si>
  <si>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</si>
  <si>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</si>
  <si>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</si>
  <si>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</si>
  <si>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</si>
  <si>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</si>
  <si>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</si>
  <si>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</si>
  <si>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</si>
  <si>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</si>
  <si>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</si>
  <si>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</si>
  <si>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</si>
  <si>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</si>
  <si>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</si>
  <si>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</si>
  <si>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</si>
  <si>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</si>
  <si>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</si>
  <si>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</si>
  <si>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</si>
  <si>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</si>
  <si>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</si>
  <si>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</si>
  <si>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</si>
  <si>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</si>
  <si>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</si>
  <si>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</si>
  <si>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</si>
  <si>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</si>
  <si>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</si>
  <si>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</si>
  <si>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</si>
  <si>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</si>
  <si>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</si>
  <si>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</si>
  <si>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</si>
  <si>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</si>
  <si>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</si>
  <si>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</si>
  <si>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</si>
  <si>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</si>
  <si>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</si>
  <si>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</si>
  <si>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</si>
  <si>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</si>
  <si>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</si>
  <si>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</si>
  <si>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</si>
  <si>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</si>
  <si>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</si>
  <si>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</si>
  <si>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</si>
  <si>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</si>
  <si>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</si>
  <si>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</si>
  <si>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</si>
  <si>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</si>
  <si>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</si>
  <si>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</si>
  <si>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</si>
  <si>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</si>
  <si>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</si>
  <si>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</si>
  <si>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</si>
  <si>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</si>
  <si>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</si>
  <si>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</si>
  <si>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</si>
  <si>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</si>
  <si>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</si>
  <si>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</si>
  <si>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</si>
  <si>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</si>
  <si>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</si>
  <si>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</si>
  <si>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</si>
  <si>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</si>
  <si>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</si>
  <si>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</si>
  <si>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</si>
  <si>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</si>
  <si>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</si>
  <si>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</si>
  <si>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</si>
  <si>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</si>
  <si>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</si>
  <si>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</si>
  <si>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</si>
  <si>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</si>
  <si>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</si>
  <si>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</si>
  <si>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</si>
  <si>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</si>
  <si>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</si>
  <si>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</si>
  <si>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</si>
  <si>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</si>
  <si>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</si>
  <si>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</si>
  <si>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</si>
  <si>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</si>
  <si>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</si>
  <si>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</si>
  <si>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</si>
  <si>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</si>
  <si>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</si>
  <si>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</si>
  <si>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</si>
  <si>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</si>
  <si>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</si>
  <si>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</si>
  <si>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</si>
  <si>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</si>
  <si>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</si>
  <si>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</si>
  <si>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</si>
  <si>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</si>
  <si>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</si>
  <si>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</si>
  <si>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</si>
  <si>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</si>
  <si>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</si>
  <si>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</si>
  <si>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</si>
  <si>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</si>
  <si>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</si>
  <si>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</si>
  <si>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</si>
  <si>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</si>
  <si>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</si>
  <si>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</si>
  <si>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</si>
  <si>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</si>
  <si>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</si>
  <si>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</si>
  <si>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</si>
  <si>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</si>
  <si>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</si>
  <si>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</si>
  <si>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</si>
  <si>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</si>
  <si>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</si>
  <si>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</si>
  <si>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</si>
  <si>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</si>
  <si>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</si>
  <si>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</si>
  <si>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</si>
  <si>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</si>
  <si>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</si>
  <si>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</si>
  <si>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</si>
  <si>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</si>
  <si>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</si>
  <si>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</si>
  <si>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</si>
  <si>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</si>
  <si>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</si>
  <si>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</si>
  <si>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</si>
  <si>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</si>
  <si>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</si>
  <si>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</si>
  <si>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</si>
  <si>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</si>
  <si>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</si>
  <si>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</si>
  <si>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</si>
  <si>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</si>
  <si>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</si>
  <si>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</si>
  <si>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</si>
  <si>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</si>
  <si>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</si>
  <si>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</si>
  <si>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</si>
  <si>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</si>
  <si>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</si>
  <si>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</si>
  <si>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</si>
  <si>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</si>
  <si>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</si>
  <si>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</si>
  <si>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</si>
  <si>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</si>
  <si>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</si>
  <si>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</si>
  <si>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</si>
  <si>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</si>
  <si>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</si>
  <si>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</si>
  <si>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</si>
  <si>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</si>
  <si>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</si>
  <si>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</si>
  <si>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</si>
  <si>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</si>
  <si>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</si>
  <si>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</si>
  <si>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</si>
  <si>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</si>
  <si>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</si>
  <si>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</si>
  <si>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</si>
  <si>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</si>
  <si>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</si>
  <si>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</si>
  <si>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</si>
  <si>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</si>
  <si>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</si>
  <si>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</si>
  <si>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</si>
  <si>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</si>
  <si>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</si>
  <si>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</si>
  <si>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</si>
  <si>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</si>
  <si>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</si>
  <si>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</si>
  <si>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</si>
  <si>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</si>
  <si>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</si>
  <si>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</si>
  <si>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</si>
  <si>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</si>
  <si>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</si>
  <si>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</si>
  <si>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</si>
  <si>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</si>
  <si>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</si>
  <si>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</si>
  <si>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</si>
  <si>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</si>
  <si>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</si>
  <si>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</si>
  <si>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</si>
  <si>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</si>
  <si>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</si>
  <si>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</si>
  <si>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</si>
  <si>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</si>
  <si>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</si>
  <si>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</si>
  <si>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</si>
  <si>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</si>
  <si>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</si>
  <si>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</si>
  <si>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</si>
  <si>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</si>
  <si>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</si>
  <si>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</si>
  <si>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</si>
  <si>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</si>
  <si>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</si>
  <si>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</si>
  <si>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</si>
  <si>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</si>
  <si>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</si>
  <si>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</si>
  <si>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</si>
  <si>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</si>
  <si>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</si>
  <si>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</si>
  <si>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</si>
  <si>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</si>
  <si>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</si>
  <si>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</si>
  <si>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</si>
  <si>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</si>
  <si>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</si>
  <si>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</si>
  <si>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</si>
  <si>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</si>
  <si>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</si>
  <si>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</si>
  <si>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</si>
  <si>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</si>
  <si>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</si>
  <si>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</si>
  <si>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</si>
  <si>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</si>
  <si>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</si>
  <si>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</si>
  <si>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</si>
  <si>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</si>
  <si>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</si>
  <si>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</si>
  <si>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</si>
  <si>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</si>
  <si>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</si>
  <si>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</si>
  <si>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</si>
  <si>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</si>
  <si>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</si>
  <si>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</si>
  <si>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</si>
  <si>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</si>
  <si>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</si>
  <si>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</si>
  <si>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</si>
  <si>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</si>
  <si>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</si>
  <si>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</si>
  <si>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</si>
  <si>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</si>
  <si>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</si>
  <si>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</si>
  <si>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</si>
  <si>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</si>
  <si>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</si>
  <si>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</si>
  <si>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</si>
  <si>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</si>
  <si>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</si>
  <si>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</si>
  <si>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</si>
  <si>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</si>
  <si>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</si>
  <si>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</si>
  <si>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</si>
  <si>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</si>
  <si>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</si>
  <si>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</si>
  <si>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</si>
  <si>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</si>
  <si>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</si>
  <si>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</si>
  <si>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</si>
  <si>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</si>
  <si>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</si>
  <si>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</si>
  <si>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</si>
  <si>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</si>
  <si>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</si>
  <si>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</si>
  <si>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</si>
  <si>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</si>
  <si>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</si>
  <si>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</si>
  <si>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</si>
  <si>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</si>
  <si>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</si>
  <si>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</si>
  <si>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</si>
  <si>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</si>
  <si>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</si>
  <si>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</si>
  <si>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</si>
  <si>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</si>
  <si>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</si>
  <si>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</si>
  <si>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</si>
  <si>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</si>
  <si>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</si>
  <si>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</si>
  <si>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</si>
  <si>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</si>
  <si>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</si>
  <si>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</si>
  <si>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</si>
  <si>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</si>
  <si>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</si>
  <si>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</si>
  <si>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</si>
  <si>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</si>
  <si>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</si>
  <si>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</si>
  <si>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</si>
  <si>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</si>
  <si>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</si>
  <si>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</si>
  <si>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</si>
  <si>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</si>
  <si>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</si>
  <si>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</si>
  <si>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</si>
  <si>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</si>
  <si>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</si>
  <si>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</si>
  <si>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</si>
  <si>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</si>
  <si>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</si>
  <si>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</si>
  <si>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</si>
  <si>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</si>
  <si>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</si>
  <si>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</si>
  <si>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</si>
  <si>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</si>
  <si>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</si>
  <si>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</si>
  <si>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</si>
  <si>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</si>
  <si>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</si>
  <si>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</si>
  <si>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</si>
  <si>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</si>
  <si>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</si>
  <si>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</si>
  <si>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</si>
  <si>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</si>
  <si>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</si>
  <si>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</si>
  <si>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</si>
  <si>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</si>
  <si>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</si>
  <si>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</si>
  <si>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</si>
  <si>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</si>
  <si>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</si>
  <si>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</si>
  <si>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</si>
  <si>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</si>
  <si>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</si>
  <si>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</si>
  <si>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</si>
  <si>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</si>
  <si>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</si>
  <si>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</si>
  <si>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</si>
  <si>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</si>
  <si>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</si>
  <si>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</si>
  <si>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</si>
  <si>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</si>
  <si>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</si>
  <si>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</si>
  <si>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</si>
  <si>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</si>
  <si>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</si>
  <si>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</si>
  <si>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</si>
  <si>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</si>
  <si>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</si>
  <si>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</si>
  <si>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</si>
  <si>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</si>
  <si>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</si>
  <si>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</si>
  <si>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</si>
  <si>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</si>
  <si>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</si>
  <si>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</si>
  <si>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</si>
  <si>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</si>
  <si>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</si>
  <si>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</si>
  <si>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</si>
  <si>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</si>
  <si>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</si>
  <si>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</si>
  <si>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</si>
  <si>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</si>
  <si>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</si>
  <si>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</si>
  <si>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</si>
  <si>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</si>
  <si>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</si>
  <si>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</si>
  <si>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</si>
  <si>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</si>
  <si>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</si>
  <si>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</si>
  <si>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</si>
  <si>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</si>
  <si>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</si>
  <si>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</si>
  <si>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</si>
  <si>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</si>
  <si>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</si>
  <si>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</si>
  <si>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</si>
  <si>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</si>
  <si>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</si>
  <si>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</si>
  <si>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</si>
  <si>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</si>
  <si>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</si>
  <si>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</si>
  <si>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</si>
  <si>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</si>
  <si>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</si>
  <si>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</si>
  <si>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</si>
  <si>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</si>
  <si>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</si>
  <si>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</si>
  <si>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</si>
  <si>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</si>
  <si>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</si>
  <si>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</si>
  <si>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</si>
  <si>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</si>
  <si>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</si>
  <si>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</si>
  <si>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</si>
  <si>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</si>
  <si>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</si>
  <si>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</si>
  <si>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</si>
  <si>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</si>
  <si>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</si>
  <si>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</si>
  <si>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</si>
  <si>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</si>
  <si>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</si>
  <si>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</si>
  <si>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</si>
  <si>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</si>
  <si>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</si>
  <si>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</si>
  <si>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</si>
  <si>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</si>
  <si>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</si>
  <si>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</si>
  <si>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</si>
  <si>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</si>
  <si>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</si>
  <si>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</si>
  <si>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</si>
  <si>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</si>
  <si>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</si>
  <si>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</si>
  <si>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</si>
  <si>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</si>
  <si>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</si>
  <si>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</si>
  <si>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</si>
  <si>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</si>
  <si>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</si>
  <si>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</si>
  <si>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</si>
  <si>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</si>
  <si>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</si>
  <si>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</si>
  <si>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</si>
  <si>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</si>
  <si>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</si>
  <si>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</si>
  <si>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</si>
  <si>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</si>
  <si>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</si>
  <si>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</si>
  <si>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</si>
  <si>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</si>
  <si>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</si>
  <si>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</si>
  <si>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</si>
  <si>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</si>
  <si>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</si>
  <si>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</si>
  <si>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</si>
  <si>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</si>
  <si>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</si>
  <si>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</si>
  <si>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</si>
  <si>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</si>
  <si>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</si>
  <si>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</si>
  <si>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</si>
  <si>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</si>
  <si>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</si>
  <si>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</si>
  <si>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</si>
  <si>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</si>
  <si>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</si>
  <si>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</si>
  <si>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</si>
  <si>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</si>
  <si>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</si>
  <si>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</si>
  <si>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</si>
  <si>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</si>
  <si>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</si>
  <si>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</si>
  <si>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</si>
  <si>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</si>
  <si>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</si>
  <si>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</si>
  <si>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</si>
  <si>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</si>
  <si>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</si>
  <si>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</si>
  <si>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</si>
  <si>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</si>
  <si>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</si>
  <si>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</si>
  <si>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</si>
  <si>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</si>
  <si>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</si>
  <si>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</si>
  <si>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</si>
  <si>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</si>
  <si>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</si>
  <si>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</si>
  <si>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</si>
  <si>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</si>
  <si>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</si>
  <si>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</si>
  <si>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</si>
  <si>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</si>
  <si>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</si>
  <si>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</si>
  <si>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</si>
  <si>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</si>
  <si>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</si>
  <si>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</si>
  <si>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</si>
  <si>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</si>
  <si>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</si>
  <si>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</si>
  <si>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</si>
  <si>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</si>
  <si>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</si>
  <si>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</si>
  <si>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</si>
  <si>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</si>
  <si>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</si>
  <si>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</si>
  <si>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</si>
  <si>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</si>
  <si>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</si>
  <si>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</si>
  <si>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</si>
  <si>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</si>
  <si>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</si>
  <si>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</si>
  <si>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</si>
  <si>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</si>
  <si>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</si>
  <si>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</si>
  <si>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</si>
  <si>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</si>
  <si>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</si>
  <si>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</si>
  <si>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</si>
  <si>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</si>
  <si>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</si>
  <si>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</si>
  <si>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</si>
  <si>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</si>
  <si>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</si>
  <si>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</si>
  <si>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</si>
  <si>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</si>
  <si>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</si>
  <si>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</si>
  <si>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</si>
  <si>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</si>
  <si>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</si>
  <si>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</si>
  <si>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</si>
  <si>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</si>
  <si>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</si>
  <si>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</si>
  <si>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</si>
  <si>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</si>
  <si>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</si>
  <si>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</si>
  <si>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</si>
  <si>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</si>
  <si>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</si>
  <si>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</si>
  <si>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</si>
  <si>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</si>
  <si>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</si>
  <si>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</si>
  <si>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</si>
  <si>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</si>
  <si>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</si>
  <si>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</si>
  <si>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</si>
  <si>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</si>
  <si>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</si>
  <si>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</si>
  <si>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</si>
  <si>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</si>
  <si>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</si>
  <si>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</si>
  <si>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</si>
  <si>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</si>
  <si>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</si>
  <si>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</si>
  <si>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</si>
  <si>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</si>
  <si>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</si>
  <si>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</si>
  <si>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</si>
  <si>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</si>
  <si>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</si>
  <si>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</si>
  <si>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</si>
  <si>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</si>
  <si>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</si>
  <si>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</si>
  <si>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</si>
  <si>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</si>
  <si>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</si>
  <si>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</si>
  <si>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</si>
  <si>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</si>
  <si>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</si>
  <si>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</si>
  <si>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</si>
  <si>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</si>
  <si>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</si>
  <si>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</si>
  <si>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</si>
  <si>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</si>
  <si>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</si>
  <si>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</si>
  <si>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</si>
  <si>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</si>
  <si>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</si>
  <si>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</si>
  <si>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</si>
  <si>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</si>
  <si>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</si>
  <si>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</si>
  <si>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</si>
  <si>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</si>
  <si>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</si>
  <si>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</si>
  <si>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</si>
  <si>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</si>
  <si>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</si>
  <si>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</si>
  <si>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</si>
  <si>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</si>
  <si>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</si>
  <si>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</si>
  <si>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</si>
  <si>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</si>
  <si>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</si>
  <si>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</si>
  <si>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</si>
  <si>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</si>
  <si>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</si>
  <si>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</si>
  <si>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</si>
  <si>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</si>
  <si>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</si>
  <si>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</si>
  <si>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</si>
  <si>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</si>
  <si>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</si>
  <si>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</si>
  <si>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</si>
  <si>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</si>
  <si>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</si>
  <si>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</si>
  <si>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</si>
  <si>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</si>
  <si>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</si>
  <si>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</si>
  <si>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</si>
  <si>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</si>
  <si>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</si>
  <si>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</si>
  <si>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</si>
  <si>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</si>
  <si>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</si>
  <si>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</si>
  <si>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</si>
  <si>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</si>
  <si>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</si>
  <si>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</si>
  <si>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</si>
  <si>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</si>
  <si>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</si>
  <si>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</si>
  <si>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</si>
  <si>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</si>
  <si>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</si>
  <si>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</si>
  <si>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</si>
  <si>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</si>
  <si>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</si>
  <si>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</si>
  <si>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</si>
  <si>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</si>
  <si>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</si>
  <si>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</si>
  <si>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</si>
  <si>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</si>
  <si>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</si>
  <si>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</si>
  <si>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</si>
  <si>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</si>
  <si>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</si>
  <si>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</si>
  <si>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</si>
  <si>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</si>
  <si>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</si>
  <si>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</si>
  <si>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</si>
  <si>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</si>
  <si>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</si>
  <si>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</si>
  <si>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</si>
  <si>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</si>
  <si>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</si>
  <si>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</si>
  <si>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</si>
  <si>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</si>
  <si>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</si>
  <si>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</si>
  <si>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</si>
  <si>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</si>
  <si>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</si>
  <si>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</si>
  <si>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</si>
  <si>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</si>
  <si>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</si>
  <si>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</si>
  <si>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</si>
  <si>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</si>
  <si>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</si>
  <si>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</si>
  <si>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</si>
  <si>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</si>
  <si>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</si>
  <si>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</si>
  <si>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</si>
  <si>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</si>
  <si>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</si>
  <si>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</si>
  <si>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</si>
  <si>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</si>
  <si>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</si>
  <si>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</si>
  <si>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</si>
  <si>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</si>
  <si>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</si>
  <si>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</si>
  <si>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</si>
  <si>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</si>
  <si>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</si>
  <si>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</si>
  <si>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</si>
  <si>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</si>
  <si>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</si>
  <si>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</si>
  <si>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</si>
  <si>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</si>
  <si>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</si>
  <si>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</si>
  <si>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</si>
  <si>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</si>
  <si>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</si>
  <si>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</si>
  <si>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</si>
  <si>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</si>
  <si>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</si>
  <si>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</si>
  <si>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</si>
  <si>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</si>
  <si>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</si>
  <si>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</si>
  <si>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</si>
  <si>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</si>
  <si>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</si>
  <si>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</si>
  <si>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</si>
  <si>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</si>
  <si>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</si>
  <si>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</si>
  <si>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</si>
  <si>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</si>
  <si>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</si>
  <si>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</si>
  <si>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</si>
  <si>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</si>
  <si>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</si>
  <si>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</si>
  <si>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</si>
  <si>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</si>
  <si>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</si>
  <si>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</si>
  <si>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</si>
  <si>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</si>
  <si>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</si>
  <si>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</si>
  <si>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</si>
  <si>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</si>
  <si>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</si>
  <si>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</si>
  <si>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</si>
  <si>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</si>
  <si>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</si>
  <si>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</si>
  <si>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</si>
  <si>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</si>
  <si>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</si>
  <si>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</si>
  <si>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</si>
  <si>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</si>
  <si>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</si>
  <si>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</si>
  <si>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</si>
  <si>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</si>
  <si>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</si>
  <si>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</si>
  <si>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</si>
  <si>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</si>
  <si>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</si>
  <si>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</si>
  <si>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</si>
  <si>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</si>
  <si>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</si>
  <si>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</si>
  <si>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</si>
  <si>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</si>
  <si>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</si>
  <si>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</si>
  <si>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</si>
  <si>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</si>
  <si>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</si>
  <si>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</si>
  <si>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</si>
  <si>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</si>
  <si>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</si>
  <si>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</si>
  <si>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</si>
  <si>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</si>
  <si>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</si>
  <si>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</si>
  <si>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</si>
  <si>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</si>
  <si>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</si>
  <si>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</si>
  <si>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</si>
  <si>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</si>
  <si>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</si>
  <si>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</si>
  <si>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</si>
  <si>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</si>
  <si>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</si>
  <si>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</si>
  <si>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</si>
  <si>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</si>
  <si>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</si>
  <si>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</si>
  <si>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</si>
  <si>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</si>
  <si>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</si>
  <si>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</si>
  <si>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</si>
  <si>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</si>
  <si>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</si>
  <si>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</si>
  <si>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</si>
  <si>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</si>
  <si>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</si>
  <si>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</si>
  <si>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</si>
  <si>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</si>
  <si>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</si>
  <si>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</si>
  <si>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</si>
  <si>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</si>
  <si>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</si>
  <si>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</si>
  <si>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</si>
  <si>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</si>
  <si>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</si>
  <si>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</si>
  <si>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</si>
  <si>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</si>
  <si>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</si>
  <si>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</si>
  <si>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</si>
  <si>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</si>
  <si>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</si>
  <si>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</si>
  <si>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</si>
  <si>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</si>
  <si>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</si>
  <si>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</si>
  <si>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</si>
  <si>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</si>
  <si>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</si>
  <si>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</si>
  <si>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</si>
  <si>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</si>
  <si>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</si>
  <si>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</si>
  <si>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</si>
  <si>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</si>
  <si>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</si>
  <si>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</si>
  <si>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</si>
  <si>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</si>
  <si>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</si>
  <si>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</si>
  <si>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</si>
  <si>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</si>
  <si>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</si>
  <si>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</si>
  <si>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</si>
  <si>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</si>
  <si>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</si>
  <si>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</si>
  <si>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</si>
  <si>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</si>
  <si>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</si>
  <si>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</si>
  <si>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</si>
  <si>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</si>
  <si>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</si>
  <si>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</si>
  <si>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</si>
  <si>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</si>
  <si>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</si>
  <si>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</si>
  <si>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</si>
  <si>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</si>
  <si>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</si>
  <si>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</si>
  <si>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</si>
  <si>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</si>
  <si>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</si>
  <si>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</si>
  <si>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</si>
  <si>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</si>
  <si>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</si>
  <si>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</si>
  <si>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</si>
  <si>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</si>
  <si>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</si>
  <si>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</si>
  <si>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</si>
  <si>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</si>
  <si>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</si>
  <si>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</si>
  <si>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</si>
  <si>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</si>
  <si>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</si>
  <si>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</si>
  <si>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</si>
  <si>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</si>
  <si>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</si>
  <si>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</si>
  <si>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</si>
  <si>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</si>
  <si>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</si>
  <si>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</si>
  <si>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</si>
  <si>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</si>
  <si>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</si>
  <si>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</si>
  <si>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</si>
  <si>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</si>
  <si>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</si>
  <si>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</si>
  <si>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</si>
  <si>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</si>
  <si>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</si>
  <si>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</si>
  <si>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</si>
  <si>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</si>
  <si>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</si>
  <si>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</si>
  <si>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</si>
  <si>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</si>
  <si>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</si>
  <si>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</si>
  <si>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</si>
  <si>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</si>
  <si>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</si>
  <si>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</si>
  <si>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</si>
  <si>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</si>
  <si>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</si>
  <si>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</si>
  <si>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</si>
  <si>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</si>
  <si>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</si>
  <si>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</si>
  <si>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</si>
  <si>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</si>
  <si>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</si>
  <si>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</si>
  <si>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</si>
  <si>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</si>
  <si>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</si>
  <si>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</si>
  <si>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</si>
  <si>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</si>
  <si>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</si>
  <si>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</si>
  <si>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</si>
  <si>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</si>
  <si>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</si>
  <si>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</si>
  <si>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</si>
  <si>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</si>
  <si>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</si>
  <si>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</si>
  <si>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</si>
  <si>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</si>
  <si>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</si>
  <si>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</si>
  <si>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</si>
  <si>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</si>
  <si>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</si>
  <si>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</si>
  <si>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</si>
  <si>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</si>
  <si>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</si>
  <si>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</si>
  <si>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</si>
  <si>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</si>
  <si>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</si>
  <si>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</si>
  <si>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</si>
  <si>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</si>
  <si>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</si>
  <si>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</si>
  <si>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</si>
  <si>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</si>
  <si>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</si>
  <si>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</si>
  <si>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</si>
  <si>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</si>
  <si>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</si>
  <si>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</si>
  <si>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</si>
  <si>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</si>
  <si>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</si>
  <si>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</si>
  <si>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</si>
  <si>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</si>
  <si>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</si>
  <si>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</si>
  <si>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</si>
  <si>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</si>
  <si>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</si>
  <si>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</si>
  <si>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</si>
  <si>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</si>
  <si>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</si>
  <si>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</si>
  <si>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</si>
  <si>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</si>
  <si>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</si>
  <si>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</si>
  <si>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</si>
  <si>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</si>
  <si>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</si>
  <si>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</si>
  <si>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</si>
  <si>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</si>
  <si>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</si>
  <si>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</si>
  <si>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</si>
  <si>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</si>
  <si>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</si>
  <si>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</si>
  <si>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</si>
  <si>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</si>
  <si>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</si>
  <si>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</si>
  <si>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</si>
  <si>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</si>
  <si>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</si>
  <si>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</si>
  <si>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</si>
  <si>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</si>
  <si>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</si>
  <si>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</si>
  <si>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</si>
  <si>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</si>
  <si>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</si>
  <si>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</si>
  <si>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</si>
  <si>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</si>
  <si>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</si>
  <si>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</si>
  <si>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</si>
  <si>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</si>
  <si>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</si>
  <si>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</si>
  <si>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</si>
  <si>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</si>
  <si>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</si>
  <si>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</si>
  <si>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</si>
  <si>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</si>
  <si>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</si>
  <si>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</si>
  <si>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</si>
  <si>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</si>
  <si>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</si>
  <si>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</si>
  <si>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</si>
  <si>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</si>
  <si>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</si>
  <si>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</si>
  <si>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</si>
  <si>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</si>
  <si>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</si>
  <si>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</si>
  <si>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</si>
  <si>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</si>
  <si>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</si>
  <si>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</si>
  <si>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</si>
  <si>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</si>
  <si>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</si>
  <si>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</si>
  <si>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</si>
  <si>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</si>
  <si>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</si>
  <si>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</si>
  <si>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</si>
  <si>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</si>
  <si>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</si>
  <si>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</si>
  <si>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</si>
  <si>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</si>
  <si>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</si>
  <si>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</si>
  <si>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</si>
  <si>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</si>
  <si>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</si>
  <si>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</si>
  <si>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</si>
  <si>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</si>
  <si>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</si>
  <si>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</si>
  <si>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</si>
  <si>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</si>
  <si>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</si>
  <si>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</si>
  <si>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</si>
  <si>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</si>
  <si>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</si>
  <si>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</si>
  <si>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</si>
  <si>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</si>
  <si>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</si>
  <si>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</si>
  <si>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</si>
  <si>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</si>
  <si>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</si>
  <si>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</si>
  <si>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</si>
  <si>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</si>
  <si>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</si>
  <si>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</si>
  <si>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</si>
  <si>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</si>
  <si>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</si>
  <si>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</si>
  <si>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</si>
  <si>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</si>
  <si>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</si>
  <si>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</si>
  <si>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</si>
  <si>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</si>
  <si>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</si>
  <si>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</si>
  <si>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</si>
  <si>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</si>
  <si>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</si>
  <si>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</si>
  <si>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</si>
  <si>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</si>
  <si>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</si>
  <si>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</si>
  <si>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</si>
  <si>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</si>
  <si>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</si>
  <si>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</si>
  <si>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</si>
  <si>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</si>
  <si>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</si>
  <si>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</si>
  <si>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</si>
  <si>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</si>
  <si>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</si>
  <si>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</si>
  <si>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</si>
  <si>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</si>
  <si>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</si>
  <si>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</si>
  <si>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</si>
  <si>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</si>
  <si>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</si>
  <si>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</si>
  <si>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</si>
  <si>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</si>
  <si>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</si>
  <si>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</si>
  <si>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</si>
  <si>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</si>
  <si>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</si>
  <si>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</si>
  <si>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</si>
  <si>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</si>
  <si>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</si>
  <si>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</si>
  <si>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</si>
  <si>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</si>
  <si>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</si>
  <si>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</si>
  <si>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</si>
  <si>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</si>
  <si>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</si>
  <si>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</si>
  <si>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</si>
  <si>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</si>
  <si>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</si>
  <si>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</si>
  <si>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</si>
  <si>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</si>
  <si>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</si>
  <si>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</si>
  <si>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</si>
  <si>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</si>
  <si>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</si>
  <si>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</si>
  <si>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</si>
  <si>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</si>
  <si>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</si>
  <si>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</si>
  <si>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</si>
  <si>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</si>
  <si>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</si>
  <si>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</si>
  <si>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</si>
  <si>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</si>
  <si>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</si>
  <si>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</si>
  <si>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</si>
  <si>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</si>
  <si>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</si>
  <si>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</si>
  <si>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</si>
  <si>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</si>
  <si>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</si>
  <si>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</si>
  <si>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</si>
  <si>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</si>
  <si>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</si>
  <si>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</si>
  <si>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</si>
  <si>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</si>
  <si>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</si>
  <si>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</si>
  <si>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</si>
  <si>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</si>
  <si>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</si>
  <si>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</si>
  <si>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</si>
  <si>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</si>
  <si>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</si>
  <si>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</si>
  <si>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</si>
  <si>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</si>
  <si>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</si>
  <si>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</si>
  <si>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</si>
  <si>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</si>
  <si>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</si>
  <si>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</si>
  <si>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</si>
  <si>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</si>
  <si>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</si>
  <si>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</si>
  <si>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</si>
  <si>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</si>
  <si>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</si>
  <si>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</si>
  <si>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</si>
  <si>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</si>
  <si>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</si>
  <si>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</si>
  <si>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</si>
  <si>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</si>
  <si>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</si>
  <si>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</si>
  <si>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</si>
  <si>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</si>
  <si>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</si>
  <si>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</si>
  <si>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</si>
  <si>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</si>
  <si>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</si>
  <si>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</si>
  <si>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</si>
  <si>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</si>
  <si>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</si>
  <si>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</si>
  <si>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</si>
  <si>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</si>
  <si>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</si>
  <si>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</si>
  <si>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</si>
  <si>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</si>
  <si>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</si>
  <si>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</si>
  <si>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</si>
  <si>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</si>
  <si>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</si>
  <si>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</si>
  <si>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</si>
  <si>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</si>
  <si>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</si>
  <si>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</si>
  <si>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</si>
  <si>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</si>
  <si>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</si>
  <si>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</si>
  <si>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</si>
  <si>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</si>
  <si>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</si>
  <si>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</si>
  <si>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</si>
  <si>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</si>
  <si>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</si>
  <si>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</si>
  <si>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</si>
  <si>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</si>
  <si>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</si>
  <si>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</si>
  <si>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</si>
  <si>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</si>
  <si>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</si>
  <si>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</si>
  <si>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</si>
  <si>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</si>
  <si>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</si>
  <si>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</si>
  <si>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</si>
  <si>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</si>
  <si>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</si>
  <si>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</si>
  <si>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</si>
  <si>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</si>
  <si>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</si>
  <si>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</si>
  <si>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</si>
  <si>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</si>
  <si>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</si>
  <si>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</si>
  <si>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</si>
  <si>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</si>
  <si>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</si>
  <si>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</si>
  <si>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</si>
  <si>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</si>
  <si>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</si>
  <si>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</si>
  <si>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</si>
  <si>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</si>
  <si>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</si>
  <si>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</si>
  <si>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</si>
  <si>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</si>
  <si>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</si>
  <si>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</si>
  <si>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</si>
  <si>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</si>
  <si>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</si>
  <si>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</si>
  <si>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</si>
  <si>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</si>
  <si>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</si>
  <si>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</si>
  <si>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</si>
  <si>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</si>
  <si>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</si>
  <si>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</si>
  <si>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</si>
  <si>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</si>
  <si>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</si>
  <si>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</si>
  <si>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</si>
  <si>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</si>
  <si>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</si>
  <si>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</si>
  <si>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</si>
  <si>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</si>
  <si>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</si>
  <si>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</si>
  <si>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</si>
  <si>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</si>
  <si>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</si>
  <si>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</si>
  <si>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</si>
  <si>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</si>
  <si>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</si>
  <si>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</si>
  <si>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</si>
  <si>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</si>
  <si>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</si>
  <si>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</si>
  <si>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</si>
  <si>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</si>
  <si>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</si>
  <si>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</si>
  <si>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</si>
  <si>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</si>
  <si>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</si>
  <si>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</si>
  <si>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</si>
  <si>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</si>
  <si>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</si>
  <si>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</si>
  <si>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</si>
  <si>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</si>
  <si>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</si>
  <si>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</si>
  <si>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</si>
  <si>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</si>
  <si>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</si>
  <si>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</si>
  <si>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</si>
  <si>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</si>
  <si>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</si>
  <si>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</si>
  <si>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</si>
  <si>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</si>
  <si>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</si>
  <si>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</si>
  <si>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</si>
  <si>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</si>
  <si>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</si>
  <si>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</si>
  <si>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</si>
  <si>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</si>
  <si>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</si>
  <si>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</si>
  <si>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</si>
  <si>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</si>
  <si>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</si>
  <si>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</si>
  <si>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</si>
  <si>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</si>
  <si>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</si>
  <si>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</si>
  <si>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</si>
  <si>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</si>
  <si>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</si>
  <si>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</si>
  <si>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</si>
  <si>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</si>
  <si>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</si>
  <si>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</si>
  <si>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</si>
  <si>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</si>
  <si>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</si>
  <si>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</si>
  <si>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</si>
  <si>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</si>
  <si>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</si>
  <si>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</si>
  <si>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</si>
  <si>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</si>
  <si>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</si>
  <si>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</si>
  <si>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</si>
  <si>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</si>
  <si>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</si>
  <si>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</si>
  <si>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</si>
  <si>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</si>
  <si>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</si>
  <si>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</si>
  <si>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</si>
  <si>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</si>
  <si>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</si>
  <si>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</si>
  <si>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</si>
  <si>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</si>
  <si>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</si>
  <si>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</si>
  <si>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</si>
  <si>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</si>
  <si>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</si>
  <si>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</si>
  <si>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</si>
  <si>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</si>
  <si>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</si>
  <si>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</si>
  <si>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</si>
  <si>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</si>
  <si>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</si>
  <si>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</si>
  <si>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</si>
  <si>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</si>
  <si>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</si>
  <si>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</si>
  <si>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</si>
  <si>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</si>
  <si>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</si>
  <si>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</si>
  <si>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</si>
  <si>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</si>
  <si>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</si>
  <si>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</si>
  <si>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</si>
  <si>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</si>
  <si>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</si>
  <si>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</si>
  <si>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</si>
  <si>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</si>
  <si>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</si>
  <si>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</si>
  <si>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</si>
  <si>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</si>
  <si>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</si>
  <si>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</si>
  <si>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</si>
  <si>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</si>
  <si>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</si>
  <si>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</si>
  <si>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</si>
  <si>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</si>
  <si>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</si>
  <si>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</si>
  <si>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</si>
  <si>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</si>
  <si>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</si>
  <si>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</si>
  <si>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</si>
  <si>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</si>
  <si>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</si>
  <si>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</si>
  <si>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</si>
  <si>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</si>
  <si>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</si>
  <si>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</si>
  <si>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</si>
  <si>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</si>
  <si>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</si>
  <si>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</si>
  <si>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</si>
  <si>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</si>
  <si>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</si>
  <si>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</si>
  <si>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</si>
  <si>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</si>
  <si>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</si>
  <si>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</si>
  <si>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</si>
  <si>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</si>
  <si>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</si>
  <si>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</si>
  <si>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</si>
  <si>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</si>
  <si>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</si>
  <si>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</si>
  <si>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</si>
  <si>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</si>
  <si>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</si>
  <si>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</si>
  <si>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</si>
  <si>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</si>
  <si>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</si>
  <si>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</si>
  <si>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</si>
  <si>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</si>
  <si>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</si>
  <si>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</si>
  <si>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</si>
  <si>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</si>
  <si>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</si>
  <si>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</si>
  <si>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</si>
  <si>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</si>
  <si>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</si>
  <si>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</si>
  <si>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</si>
  <si>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</si>
  <si>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</si>
  <si>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</si>
  <si>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</si>
  <si>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</si>
  <si>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</si>
  <si>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</si>
  <si>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</si>
  <si>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</si>
  <si>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</si>
  <si>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</si>
  <si>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</si>
  <si>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</si>
  <si>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</si>
  <si>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</si>
  <si>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</si>
  <si>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</si>
  <si>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</si>
  <si>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</si>
  <si>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</si>
  <si>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</si>
  <si>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</si>
  <si>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</si>
  <si>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</si>
  <si>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</si>
  <si>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</si>
  <si>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</si>
  <si>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</si>
  <si>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</si>
  <si>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</si>
  <si>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</si>
  <si>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</si>
  <si>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</si>
  <si>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</si>
  <si>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</si>
  <si>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</si>
  <si>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</si>
  <si>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</si>
  <si>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</si>
  <si>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</si>
  <si>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</si>
  <si>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</si>
  <si>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</si>
  <si>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</si>
  <si>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</si>
  <si>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</si>
  <si>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</si>
  <si>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</si>
  <si>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</si>
  <si>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</si>
  <si>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</si>
  <si>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</si>
  <si>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</si>
  <si>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</si>
  <si>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</si>
  <si>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</si>
  <si>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</si>
  <si>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</si>
  <si>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</si>
  <si>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</si>
  <si>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</si>
  <si>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</si>
  <si>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</si>
  <si>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</si>
  <si>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</si>
  <si>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</si>
  <si>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</si>
  <si>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</si>
  <si>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</si>
  <si>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</si>
  <si>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</si>
  <si>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</si>
  <si>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</si>
  <si>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</si>
  <si>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</si>
  <si>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</si>
  <si>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</si>
  <si>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</si>
  <si>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</si>
  <si>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</si>
  <si>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</si>
  <si>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</si>
  <si>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</si>
  <si>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</si>
  <si>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</si>
  <si>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</si>
  <si>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</si>
  <si>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</si>
  <si>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</si>
  <si>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</si>
  <si>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</si>
  <si>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</si>
  <si>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</si>
  <si>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</si>
  <si>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</si>
  <si>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</si>
  <si>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</si>
  <si>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</si>
  <si>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</si>
  <si>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</si>
  <si>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</si>
  <si>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</si>
  <si>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</si>
  <si>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</si>
  <si>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</si>
  <si>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</si>
  <si>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</si>
  <si>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</si>
  <si>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</si>
  <si>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</si>
  <si>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</si>
  <si>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</si>
  <si>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</si>
  <si>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</si>
  <si>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</si>
  <si>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</si>
  <si>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</si>
  <si>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</si>
  <si>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</si>
  <si>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</si>
  <si>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</si>
  <si>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</si>
  <si>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</si>
  <si>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</si>
  <si>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</si>
  <si>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</si>
  <si>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</si>
  <si>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</si>
  <si>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</si>
  <si>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</si>
  <si>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</si>
  <si>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</si>
  <si>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</si>
  <si>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</si>
  <si>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</si>
  <si>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</si>
  <si>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</si>
  <si>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</si>
  <si>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</si>
  <si>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</si>
  <si>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</si>
  <si>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</si>
  <si>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</si>
  <si>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</si>
  <si>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</si>
  <si>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</si>
  <si>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</si>
  <si>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</si>
  <si>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</si>
  <si>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</si>
  <si>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</si>
  <si>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</si>
  <si>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</si>
  <si>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</si>
  <si>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</si>
  <si>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</si>
  <si>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</si>
  <si>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</si>
  <si>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</si>
  <si>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</si>
  <si>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</si>
  <si>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</si>
  <si>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</si>
  <si>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</si>
  <si>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</si>
  <si>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</si>
  <si>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</si>
  <si>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</si>
  <si>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</si>
  <si>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</si>
  <si>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</si>
  <si>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</si>
  <si>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</si>
  <si>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</si>
  <si>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</si>
  <si>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</si>
  <si>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</si>
  <si>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</si>
  <si>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</si>
  <si>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</si>
  <si>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</si>
  <si>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</si>
  <si>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</si>
  <si>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</si>
  <si>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</si>
  <si>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</si>
  <si>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</si>
  <si>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</si>
  <si>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</si>
  <si>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</si>
  <si>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</si>
  <si>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</si>
  <si>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</si>
  <si>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</si>
  <si>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</si>
  <si>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</si>
  <si>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</si>
  <si>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</si>
  <si>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</si>
  <si>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</si>
  <si>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</si>
  <si>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</si>
  <si>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</si>
  <si>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</si>
  <si>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</si>
  <si>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</si>
  <si>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</si>
  <si>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</si>
  <si>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</si>
  <si>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</si>
  <si>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</si>
  <si>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</si>
  <si>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</si>
  <si>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</si>
  <si>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</si>
  <si>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</si>
  <si>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</si>
  <si>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</si>
  <si>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</si>
  <si>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</si>
  <si>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</si>
  <si>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</si>
  <si>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</si>
  <si>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</si>
  <si>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</si>
  <si>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</si>
  <si>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</si>
  <si>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</si>
  <si>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</si>
  <si>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</si>
  <si>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</si>
  <si>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</si>
  <si>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</si>
  <si>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</si>
  <si>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</si>
  <si>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</si>
  <si>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</si>
  <si>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</si>
  <si>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</si>
  <si>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</si>
  <si>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</si>
  <si>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</si>
  <si>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</si>
  <si>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</si>
  <si>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</si>
  <si>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</si>
  <si>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</si>
  <si>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</si>
  <si>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</si>
  <si>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</si>
  <si>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</si>
  <si>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</si>
  <si>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</si>
  <si>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</si>
  <si>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</si>
  <si>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</si>
  <si>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</si>
  <si>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</si>
  <si>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</si>
  <si>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</si>
  <si>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</si>
  <si>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</si>
  <si>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</si>
  <si>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</si>
  <si>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</si>
  <si>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</si>
  <si>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</si>
  <si>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</si>
  <si>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</si>
  <si>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</si>
  <si>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</si>
  <si>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</si>
  <si>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</si>
  <si>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</si>
  <si>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</si>
  <si>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</si>
  <si>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</si>
  <si>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</si>
  <si>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</si>
  <si>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</si>
  <si>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</si>
  <si>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</si>
  <si>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</si>
  <si>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</si>
  <si>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</si>
  <si>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</si>
  <si>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</si>
  <si>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</si>
  <si>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</si>
  <si>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</si>
  <si>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</si>
  <si>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</si>
  <si>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</si>
  <si>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</si>
  <si>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</si>
  <si>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</si>
  <si>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</si>
  <si>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</si>
  <si>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</si>
  <si>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</si>
  <si>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</si>
  <si>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</si>
  <si>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</si>
  <si>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</si>
  <si>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</si>
  <si>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</si>
  <si>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</si>
  <si>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</si>
  <si>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</si>
  <si>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</si>
  <si>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</si>
  <si>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</si>
  <si>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</si>
  <si>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</si>
  <si>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</si>
  <si>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</si>
  <si>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</si>
  <si>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</si>
  <si>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</si>
  <si>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</si>
  <si>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</si>
  <si>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</si>
  <si>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</si>
  <si>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</si>
  <si>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</si>
  <si>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</si>
  <si>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</si>
  <si>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</si>
  <si>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</si>
  <si>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</si>
  <si>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</si>
  <si>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</si>
  <si>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</si>
  <si>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</si>
  <si>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</si>
  <si>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</si>
  <si>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</si>
  <si>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</si>
  <si>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</si>
  <si>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</si>
  <si>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</si>
  <si>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</si>
  <si>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</si>
  <si>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</si>
  <si>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</si>
  <si>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</si>
  <si>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</si>
  <si>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</si>
  <si>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</si>
  <si>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</si>
  <si>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</si>
  <si>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</si>
  <si>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</si>
  <si>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</si>
  <si>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</si>
  <si>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</si>
  <si>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</si>
  <si>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</si>
  <si>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</si>
  <si>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</si>
  <si>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</si>
  <si>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</si>
  <si>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</si>
  <si>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</si>
  <si>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</si>
  <si>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</si>
  <si>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</si>
  <si>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</si>
  <si>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</si>
  <si>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</si>
  <si>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</si>
  <si>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</si>
  <si>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</si>
  <si>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</si>
  <si>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</si>
  <si>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</si>
  <si>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</si>
  <si>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</si>
  <si>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</si>
  <si>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</si>
  <si>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</si>
  <si>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</si>
  <si>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</si>
  <si>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</si>
  <si>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</si>
  <si>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</si>
  <si>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</si>
  <si>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</si>
  <si>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</si>
  <si>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</si>
  <si>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</si>
  <si>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</si>
  <si>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</si>
  <si>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</si>
  <si>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</si>
  <si>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</si>
  <si>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</si>
  <si>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</si>
  <si>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</si>
  <si>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</si>
  <si>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</si>
  <si>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</si>
  <si>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</si>
  <si>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</si>
  <si>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</si>
  <si>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</si>
  <si>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</si>
  <si>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</si>
  <si>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</si>
  <si>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</si>
  <si>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</si>
  <si>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</si>
  <si>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</si>
  <si>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</si>
  <si>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</si>
  <si>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</si>
  <si>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</si>
  <si>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</si>
  <si>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</si>
  <si>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</si>
  <si>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</si>
  <si>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</si>
  <si>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</si>
  <si>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</si>
  <si>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</si>
  <si>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</si>
  <si>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</si>
  <si>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</si>
  <si>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</si>
  <si>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</si>
  <si>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</si>
  <si>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</si>
  <si>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</si>
  <si>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</si>
  <si>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</si>
  <si>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</si>
  <si>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</si>
  <si>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</si>
  <si>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</si>
  <si>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</si>
  <si>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</si>
  <si>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</si>
  <si>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</si>
  <si>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</si>
  <si>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</si>
  <si>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</si>
  <si>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</si>
  <si>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</si>
  <si>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</si>
  <si>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</si>
  <si>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</si>
  <si>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</si>
  <si>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</si>
  <si>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</si>
  <si>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</si>
  <si>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</si>
  <si>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</si>
  <si>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</si>
  <si>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</si>
  <si>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</si>
  <si>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</si>
  <si>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</si>
  <si>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</si>
  <si>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</si>
  <si>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</si>
  <si>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</si>
  <si>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</si>
  <si>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</si>
  <si>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</si>
  <si>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</si>
  <si>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</si>
  <si>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</si>
  <si>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</si>
  <si>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</si>
  <si>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</si>
  <si>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</si>
  <si>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</si>
  <si>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</si>
  <si>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</si>
  <si>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</si>
  <si>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</si>
  <si>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</si>
  <si>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</si>
  <si>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</si>
  <si>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</si>
  <si>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</si>
  <si>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</si>
  <si>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</si>
  <si>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</si>
  <si>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</si>
  <si>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</si>
  <si>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</si>
  <si>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</si>
  <si>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</si>
  <si>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</si>
  <si>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</si>
  <si>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</si>
  <si>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</si>
  <si>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</si>
  <si>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</si>
  <si>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</si>
  <si>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</si>
  <si>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</si>
  <si>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</si>
  <si>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</si>
  <si>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</si>
  <si>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</si>
  <si>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</si>
  <si>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</si>
  <si>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</si>
  <si>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</si>
  <si>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</si>
  <si>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</si>
  <si>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</si>
  <si>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</si>
  <si>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</si>
  <si>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</si>
  <si>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</si>
  <si>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</si>
  <si>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</si>
  <si>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</si>
  <si>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</si>
  <si>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</si>
  <si>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</si>
  <si>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</si>
  <si>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</si>
  <si>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</si>
  <si>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</si>
  <si>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</si>
  <si>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</si>
  <si>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</si>
  <si>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</si>
  <si>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</si>
  <si>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</si>
  <si>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</si>
  <si>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</si>
  <si>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</si>
  <si>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</si>
  <si>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</si>
  <si>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</si>
  <si>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</si>
  <si>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</si>
  <si>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</si>
  <si>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</si>
  <si>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</si>
  <si>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</si>
  <si>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</si>
  <si>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</si>
  <si>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</si>
  <si>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</si>
  <si>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</si>
  <si>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</si>
  <si>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</si>
  <si>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</si>
  <si>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</si>
  <si>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</si>
  <si>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</si>
  <si>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</si>
  <si>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</si>
  <si>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</si>
  <si>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</si>
  <si>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</si>
  <si>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</si>
  <si>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</si>
  <si>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</si>
  <si>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</si>
  <si>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</si>
  <si>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</si>
  <si>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</si>
  <si>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</si>
  <si>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</si>
  <si>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</si>
  <si>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</si>
  <si>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</si>
  <si>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</si>
  <si>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</si>
  <si>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</si>
  <si>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</si>
  <si>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</si>
  <si>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</si>
  <si>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</si>
  <si>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</si>
  <si>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</si>
  <si>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</si>
  <si>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</si>
  <si>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</si>
  <si>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</si>
  <si>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</si>
  <si>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</si>
  <si>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</si>
  <si>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</si>
  <si>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</si>
  <si>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</si>
  <si>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</si>
  <si>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</si>
  <si>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</si>
  <si>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</si>
  <si>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</si>
  <si>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</si>
  <si>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</si>
  <si>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</si>
  <si>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</si>
  <si>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</si>
  <si>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</si>
  <si>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</si>
  <si>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</si>
  <si>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</si>
  <si>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</si>
  <si>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</si>
  <si>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</si>
  <si>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</si>
  <si>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</si>
  <si>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</si>
  <si>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</si>
  <si>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</si>
  <si>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</si>
  <si>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</si>
  <si>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</si>
  <si>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</si>
  <si>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</si>
  <si>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</si>
  <si>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</si>
  <si>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</si>
  <si>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</si>
  <si>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</si>
  <si>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</si>
  <si>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</si>
  <si>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</si>
  <si>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</si>
  <si>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</si>
  <si>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</si>
  <si>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</si>
  <si>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</si>
  <si>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</si>
  <si>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</si>
  <si>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</si>
  <si>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</si>
  <si>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</si>
  <si>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</si>
  <si>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</si>
  <si>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</si>
  <si>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</si>
  <si>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</si>
  <si>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</si>
  <si>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</si>
  <si>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</si>
  <si>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</si>
  <si>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</si>
  <si>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</si>
  <si>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</si>
  <si>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</si>
  <si>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</si>
  <si>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</si>
  <si>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</si>
  <si>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</si>
  <si>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</si>
  <si>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</si>
  <si>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</si>
  <si>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</si>
  <si>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</si>
  <si>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</si>
  <si>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</si>
  <si>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</si>
  <si>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</si>
  <si>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</si>
  <si>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</si>
  <si>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</si>
  <si>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</si>
  <si>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</si>
  <si>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</si>
  <si>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</si>
  <si>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</si>
  <si>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</si>
  <si>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</si>
  <si>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</si>
  <si>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</si>
  <si>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</si>
  <si>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</si>
  <si>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</si>
  <si>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</si>
  <si>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</si>
  <si>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</si>
  <si>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</si>
  <si>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</si>
  <si>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</si>
  <si>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</si>
  <si>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</si>
  <si>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</si>
  <si>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</si>
  <si>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</si>
  <si>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</si>
  <si>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</si>
  <si>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</si>
  <si>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</si>
  <si>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</si>
  <si>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</si>
  <si>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</si>
  <si>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</si>
  <si>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</si>
  <si>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</si>
  <si>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</si>
  <si>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</si>
  <si>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</si>
  <si>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</si>
  <si>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</si>
  <si>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</si>
  <si>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</si>
  <si>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</si>
  <si>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</si>
  <si>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</si>
  <si>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</si>
  <si>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</si>
  <si>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</si>
  <si>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</si>
  <si>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</si>
  <si>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</si>
  <si>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</si>
  <si>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</si>
  <si>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</si>
  <si>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</si>
  <si>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</si>
  <si>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</si>
  <si>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</si>
  <si>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</si>
  <si>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</si>
  <si>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</si>
  <si>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</si>
  <si>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</si>
  <si>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</si>
  <si>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</si>
  <si>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</si>
  <si>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</si>
  <si>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</si>
  <si>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</si>
  <si>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</si>
  <si>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</si>
  <si>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</si>
  <si>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</si>
  <si>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</si>
  <si>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</si>
  <si>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</si>
  <si>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</si>
  <si>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</si>
  <si>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</si>
  <si>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</si>
  <si>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</si>
  <si>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</si>
  <si>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</si>
  <si>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</si>
  <si>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</si>
  <si>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</si>
  <si>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</si>
  <si>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</si>
  <si>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</si>
  <si>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</si>
  <si>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</si>
  <si>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</si>
  <si>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</si>
  <si>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</si>
  <si>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</si>
  <si>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</si>
  <si>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</si>
  <si>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</si>
  <si>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</si>
  <si>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</si>
  <si>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</si>
  <si>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</si>
  <si>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</si>
  <si>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</si>
  <si>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</si>
  <si>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</si>
  <si>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</si>
  <si>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</si>
  <si>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</si>
  <si>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</si>
  <si>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</si>
  <si>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</si>
  <si>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</si>
  <si>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</si>
  <si>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</si>
  <si>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</si>
  <si>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</si>
  <si>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</si>
  <si>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</si>
  <si>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</si>
  <si>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</si>
  <si>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</si>
  <si>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</si>
  <si>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</si>
  <si>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</si>
  <si>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</si>
  <si>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</si>
  <si>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</si>
  <si>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</si>
  <si>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</si>
  <si>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</si>
  <si>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</si>
  <si>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</si>
  <si>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</si>
  <si>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</si>
  <si>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</si>
  <si>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</si>
  <si>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</si>
  <si>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</si>
  <si>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</si>
  <si>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</si>
  <si>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</si>
  <si>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</si>
  <si>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</si>
  <si>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</si>
  <si>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</si>
  <si>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</si>
  <si>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</si>
  <si>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</si>
  <si>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</si>
  <si>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</si>
  <si>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</si>
  <si>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</si>
  <si>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</si>
  <si>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</si>
  <si>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</si>
  <si>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</si>
  <si>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</si>
  <si>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</si>
  <si>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</si>
  <si>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</si>
  <si>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</si>
  <si>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</si>
  <si>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</si>
  <si>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</si>
  <si>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</si>
  <si>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</si>
  <si>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</si>
  <si>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</si>
  <si>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</si>
  <si>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</si>
  <si>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</si>
  <si>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</si>
  <si>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</si>
  <si>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</si>
  <si>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</si>
  <si>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</si>
  <si>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</si>
  <si>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</si>
  <si>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</si>
  <si>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</si>
  <si>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</si>
  <si>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</si>
  <si>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</si>
  <si>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</si>
  <si>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</si>
  <si>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</si>
  <si>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</si>
  <si>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</si>
  <si>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</si>
  <si>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</si>
  <si>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</si>
  <si>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</si>
  <si>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</si>
  <si>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</si>
  <si>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</si>
  <si>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</si>
  <si>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</si>
  <si>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</si>
  <si>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</si>
  <si>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</si>
  <si>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</si>
  <si>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</si>
  <si>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</si>
  <si>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</si>
  <si>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</si>
  <si>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</si>
  <si>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</si>
  <si>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</si>
  <si>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</si>
  <si>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</si>
  <si>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</si>
  <si>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</si>
  <si>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</si>
  <si>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</si>
  <si>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</si>
  <si>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</si>
  <si>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</si>
  <si>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</si>
  <si>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</si>
  <si>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</si>
  <si>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</si>
  <si>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</si>
  <si>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</si>
  <si>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</si>
  <si>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</si>
  <si>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</si>
  <si>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</si>
  <si>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</si>
  <si>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</si>
  <si>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</si>
  <si>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</si>
  <si>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</si>
  <si>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</si>
  <si>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</si>
  <si>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</si>
  <si>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</si>
  <si>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</si>
  <si>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</si>
  <si>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</si>
  <si>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</si>
  <si>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</si>
  <si>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</si>
  <si>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</si>
  <si>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</si>
  <si>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</si>
  <si>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</si>
  <si>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</si>
  <si>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</si>
  <si>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</si>
  <si>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</si>
  <si>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</si>
  <si>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</si>
  <si>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</si>
  <si>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</si>
  <si>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</si>
  <si>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</si>
  <si>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</si>
  <si>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</si>
  <si>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</si>
  <si>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</si>
  <si>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</si>
  <si>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</si>
  <si>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</si>
  <si>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</si>
  <si>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</si>
  <si>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</si>
  <si>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</si>
  <si>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</si>
  <si>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</si>
  <si>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</si>
  <si>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</si>
  <si>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</si>
  <si>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</si>
  <si>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</si>
  <si>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</si>
  <si>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</si>
  <si>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</si>
  <si>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</si>
  <si>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</si>
  <si>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</si>
  <si>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</si>
  <si>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</si>
  <si>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</si>
  <si>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</si>
  <si>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</si>
  <si>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</si>
  <si>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</si>
  <si>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</si>
  <si>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</si>
  <si>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</si>
  <si>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</si>
  <si>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</si>
  <si>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</si>
  <si>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</si>
  <si>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</si>
  <si>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</si>
  <si>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</si>
  <si>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</si>
  <si>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</si>
  <si>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</si>
  <si>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</si>
  <si>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</si>
  <si>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</si>
  <si>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</si>
  <si>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</si>
  <si>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</si>
  <si>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</si>
  <si>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</si>
  <si>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</si>
  <si>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</si>
  <si>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</si>
  <si>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</si>
  <si>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</si>
  <si>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</si>
  <si>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</si>
  <si>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</si>
  <si>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</si>
  <si>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</si>
  <si>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</si>
  <si>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</si>
  <si>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</si>
  <si>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</si>
  <si>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</si>
  <si>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</si>
  <si>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</si>
  <si>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</si>
  <si>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</si>
  <si>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</si>
  <si>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</si>
  <si>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</si>
  <si>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</si>
  <si>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</si>
  <si>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</si>
  <si>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</si>
  <si>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</si>
  <si>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</si>
  <si>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</si>
  <si>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</si>
  <si>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</si>
  <si>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</si>
  <si>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</si>
  <si>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</si>
  <si>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</si>
  <si>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</si>
  <si>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</si>
  <si>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</si>
  <si>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</si>
  <si>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</si>
  <si>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</si>
  <si>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</si>
  <si>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</si>
  <si>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</si>
  <si>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</si>
  <si>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</si>
  <si>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</si>
  <si>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</si>
  <si>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</si>
  <si>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</si>
  <si>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</si>
  <si>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</si>
  <si>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</si>
  <si>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</si>
  <si>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</si>
  <si>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</si>
  <si>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</si>
  <si>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</si>
  <si>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</si>
  <si>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</si>
  <si>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</si>
  <si>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</si>
  <si>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</si>
  <si>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</si>
  <si>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</si>
  <si>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</si>
  <si>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</si>
  <si>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</si>
  <si>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</si>
  <si>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</si>
  <si>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</si>
  <si>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</si>
  <si>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</si>
  <si>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</si>
  <si>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</si>
  <si>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</si>
  <si>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</si>
  <si>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</si>
  <si>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</si>
  <si>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</si>
  <si>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</si>
  <si>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</si>
  <si>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</si>
  <si>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</si>
  <si>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</si>
  <si>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</si>
  <si>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</si>
  <si>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</si>
  <si>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</si>
  <si>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</si>
  <si>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</si>
  <si>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</si>
  <si>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</si>
  <si>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</si>
  <si>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</si>
  <si>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</si>
  <si>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</si>
  <si>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</si>
  <si>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</si>
  <si>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</si>
  <si>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</si>
  <si>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</si>
  <si>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</si>
  <si>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</si>
  <si>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</si>
  <si>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</si>
  <si>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</si>
  <si>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</si>
  <si>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</si>
  <si>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</si>
  <si>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</si>
  <si>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</si>
  <si>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</si>
  <si>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</si>
  <si>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</si>
  <si>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</si>
  <si>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</si>
  <si>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</si>
  <si>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</si>
  <si>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</si>
  <si>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</si>
  <si>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</si>
  <si>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</si>
  <si>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</si>
  <si>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</si>
  <si>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</si>
  <si>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</si>
  <si>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</si>
  <si>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</si>
  <si>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</si>
  <si>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</si>
  <si>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</si>
  <si>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</si>
  <si>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</si>
  <si>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</si>
  <si>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</si>
  <si>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</si>
  <si>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</si>
  <si>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</si>
  <si>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</si>
  <si>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</si>
  <si>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</si>
  <si>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</si>
  <si>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</si>
  <si>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</si>
  <si>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</si>
  <si>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</si>
  <si>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</si>
  <si>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</si>
  <si>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</si>
  <si>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</si>
  <si>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</si>
  <si>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</si>
  <si>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</si>
  <si>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</si>
  <si>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</si>
  <si>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</si>
  <si>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</si>
  <si>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</si>
  <si>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</si>
  <si>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</si>
  <si>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</si>
  <si>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</si>
  <si>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</si>
  <si>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</si>
  <si>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</si>
  <si>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</si>
  <si>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</si>
  <si>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</si>
  <si>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</si>
  <si>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</si>
  <si>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</si>
  <si>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</si>
  <si>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</si>
  <si>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</si>
  <si>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</si>
  <si>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</si>
  <si>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</si>
  <si>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</si>
  <si>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</si>
  <si>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</si>
  <si>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</si>
  <si>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</si>
  <si>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</si>
  <si>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</si>
  <si>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</si>
  <si>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</si>
  <si>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</si>
  <si>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</si>
  <si>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</si>
  <si>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</si>
  <si>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</si>
  <si>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</si>
  <si>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</si>
  <si>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</si>
  <si>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</si>
  <si>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</si>
  <si>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</si>
  <si>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</si>
  <si>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</si>
  <si>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</si>
  <si>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</si>
  <si>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</si>
  <si>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</si>
  <si>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</si>
  <si>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</si>
  <si>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</si>
  <si>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</si>
  <si>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</si>
  <si>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</si>
  <si>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</si>
  <si>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</si>
  <si>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</si>
  <si>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</si>
  <si>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</si>
  <si>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</si>
  <si>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</si>
  <si>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</si>
  <si>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</si>
  <si>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</si>
  <si>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</si>
  <si>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</si>
  <si>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</si>
  <si>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</si>
  <si>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</si>
  <si>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</si>
  <si>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</si>
  <si>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</si>
  <si>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</si>
  <si>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</si>
  <si>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</si>
  <si>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</si>
  <si>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</si>
  <si>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</si>
  <si>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</si>
  <si>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</si>
  <si>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</si>
  <si>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</si>
  <si>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</si>
  <si>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</si>
  <si>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</si>
  <si>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</si>
  <si>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</si>
  <si>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</si>
  <si>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</si>
  <si>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</si>
  <si>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</si>
  <si>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</si>
  <si>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</si>
  <si>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</si>
  <si>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</si>
  <si>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</si>
  <si>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</si>
  <si>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</si>
  <si>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</si>
  <si>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</si>
  <si>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</si>
  <si>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</si>
  <si>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</si>
  <si>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</si>
  <si>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</si>
  <si>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</si>
  <si>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</si>
  <si>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</si>
  <si>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</si>
  <si>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</si>
  <si>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</si>
  <si>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</si>
  <si>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</si>
  <si>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</si>
  <si>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</si>
  <si>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</si>
  <si>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</si>
  <si>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</si>
  <si>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</si>
  <si>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</si>
  <si>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</si>
  <si>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</si>
  <si>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</si>
  <si>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</si>
  <si>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</si>
  <si>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</si>
  <si>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</si>
  <si>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</si>
  <si>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</si>
  <si>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</si>
  <si>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</si>
  <si>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</si>
  <si>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</si>
  <si>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</si>
  <si>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</si>
  <si>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</si>
  <si>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</si>
  <si>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</si>
  <si>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</si>
  <si>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</si>
  <si>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</si>
  <si>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</si>
  <si>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</si>
  <si>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</si>
  <si>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</si>
  <si>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</si>
  <si>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</si>
  <si>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</si>
  <si>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</si>
  <si>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</si>
  <si>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</si>
  <si>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</si>
  <si>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</si>
  <si>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</si>
  <si>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</si>
  <si>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</si>
  <si>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</si>
  <si>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</si>
  <si>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</si>
  <si>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</si>
  <si>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</si>
  <si>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</si>
  <si>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</si>
  <si>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</si>
  <si>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</si>
  <si>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</si>
  <si>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</si>
  <si>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</si>
  <si>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</si>
  <si>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</si>
  <si>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</si>
  <si>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</si>
  <si>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</si>
  <si>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</si>
  <si>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</si>
  <si>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</si>
  <si>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</si>
  <si>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</si>
  <si>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</si>
  <si>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</si>
  <si>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</si>
  <si>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</si>
  <si>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</si>
  <si>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</si>
  <si>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</si>
  <si>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</si>
  <si>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</si>
  <si>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</si>
  <si>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</si>
  <si>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</si>
  <si>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</si>
  <si>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</si>
  <si>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</si>
  <si>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</si>
  <si>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</si>
  <si>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</si>
  <si>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</si>
  <si>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</si>
  <si>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</si>
  <si>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</si>
  <si>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</si>
  <si>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</si>
  <si>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</si>
  <si>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</si>
  <si>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</si>
  <si>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</si>
  <si>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</si>
  <si>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</si>
  <si>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</si>
  <si>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</si>
  <si>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</si>
  <si>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</si>
  <si>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</si>
  <si>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</si>
  <si>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</si>
  <si>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</si>
  <si>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</si>
  <si>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</si>
  <si>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</si>
  <si>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</si>
  <si>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</si>
  <si>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</si>
  <si>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</si>
  <si>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</si>
  <si>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</si>
  <si>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</si>
  <si>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</si>
  <si>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</si>
  <si>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</si>
  <si>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</si>
  <si>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</si>
  <si>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</si>
  <si>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</si>
  <si>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</si>
  <si>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</si>
  <si>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</si>
  <si>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</si>
  <si>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</si>
  <si>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</si>
  <si>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</si>
  <si>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</si>
  <si>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</si>
  <si>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</si>
  <si>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</si>
  <si>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</si>
  <si>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</si>
  <si>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</si>
  <si>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</si>
  <si>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</si>
  <si>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</si>
  <si>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</si>
  <si>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</si>
  <si>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</si>
  <si>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</si>
  <si>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</si>
  <si>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</si>
  <si>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</si>
  <si>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</si>
  <si>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</si>
  <si>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</si>
  <si>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</si>
  <si>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</si>
  <si>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</si>
  <si>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</si>
  <si>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</si>
  <si>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</si>
  <si>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</si>
  <si>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</si>
  <si>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</si>
  <si>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</si>
  <si>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</si>
  <si>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</si>
  <si>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</si>
  <si>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</si>
  <si>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</si>
  <si>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</si>
  <si>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</si>
  <si>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</si>
  <si>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</si>
  <si>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</si>
  <si>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</si>
  <si>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</si>
  <si>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</si>
  <si>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</si>
  <si>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</si>
  <si>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</si>
  <si>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</si>
  <si>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</si>
  <si>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</si>
  <si>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</si>
  <si>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</si>
  <si>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</si>
  <si>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</si>
  <si>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</si>
  <si>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</si>
  <si>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</si>
  <si>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</si>
  <si>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</si>
  <si>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</si>
  <si>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</si>
  <si>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</si>
  <si>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</si>
  <si>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</si>
  <si>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</si>
  <si>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</si>
  <si>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</si>
  <si>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</si>
  <si>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</si>
  <si>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</si>
  <si>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</si>
  <si>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</si>
  <si>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</si>
  <si>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</si>
  <si>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</si>
  <si>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</si>
  <si>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</si>
  <si>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</si>
  <si>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</si>
  <si>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</si>
  <si>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</si>
  <si>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</si>
  <si>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</si>
  <si>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</si>
  <si>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</si>
  <si>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</si>
  <si>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</si>
  <si>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</si>
  <si>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</si>
  <si>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</si>
  <si>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</si>
  <si>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</si>
  <si>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</si>
  <si>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</si>
  <si>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</si>
  <si>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</si>
  <si>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</si>
  <si>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</si>
  <si>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</si>
  <si>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</si>
  <si>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</si>
  <si>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</si>
  <si>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</si>
  <si>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</si>
  <si>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</si>
  <si>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</si>
  <si>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</si>
  <si>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</si>
  <si>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</si>
  <si>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</si>
  <si>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</si>
  <si>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</si>
  <si>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</si>
  <si>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</si>
  <si>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</si>
  <si>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</si>
  <si>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</si>
  <si>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</si>
  <si>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</si>
  <si>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</si>
  <si>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</si>
  <si>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</si>
  <si>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</si>
  <si>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</si>
  <si>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</si>
  <si>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</si>
  <si>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</si>
  <si>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</si>
  <si>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</si>
  <si>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</si>
  <si>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</si>
  <si>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</si>
  <si>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</si>
  <si>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</si>
  <si>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</si>
  <si>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</si>
  <si>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</si>
  <si>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</si>
  <si>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</si>
  <si>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</si>
  <si>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</si>
  <si>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</si>
  <si>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</si>
  <si>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</si>
  <si>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</si>
  <si>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</si>
  <si>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</si>
  <si>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</si>
  <si>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</si>
  <si>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</si>
  <si>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</si>
  <si>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</si>
  <si>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</si>
  <si>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</si>
  <si>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</si>
  <si>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</si>
  <si>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</si>
  <si>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</si>
  <si>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</si>
  <si>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</si>
  <si>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</si>
  <si>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</si>
  <si>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</si>
  <si>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</si>
  <si>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</si>
  <si>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</si>
  <si>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</si>
  <si>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</si>
  <si>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</si>
  <si>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</si>
  <si>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</si>
  <si>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</si>
  <si>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</si>
  <si>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</si>
  <si>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</si>
  <si>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</si>
  <si>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</si>
  <si>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</si>
  <si>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</si>
  <si>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</si>
  <si>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</si>
  <si>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</si>
  <si>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</si>
  <si>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</si>
  <si>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</si>
  <si>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</si>
  <si>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</si>
  <si>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</si>
  <si>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</si>
  <si>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</si>
  <si>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</si>
  <si>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</si>
  <si>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</si>
  <si>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</si>
  <si>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</si>
  <si>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</si>
  <si>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</si>
  <si>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</si>
  <si>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</si>
  <si>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</si>
  <si>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</si>
  <si>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</si>
  <si>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</si>
  <si>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</si>
  <si>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</si>
  <si>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</si>
  <si>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</si>
  <si>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</si>
  <si>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</si>
  <si>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</si>
  <si>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</si>
  <si>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</si>
  <si>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</si>
  <si>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</si>
  <si>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</si>
  <si>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</si>
  <si>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</si>
  <si>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</si>
  <si>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</si>
  <si>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</si>
  <si>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</si>
  <si>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</si>
  <si>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</si>
  <si>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</si>
  <si>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</si>
  <si>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</si>
  <si>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</si>
  <si>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</si>
  <si>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</si>
  <si>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</si>
  <si>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</si>
  <si>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</si>
  <si>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</si>
  <si>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</si>
  <si>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</si>
  <si>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</si>
  <si>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</si>
  <si>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</si>
  <si>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</si>
  <si>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</si>
  <si>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</si>
  <si>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</si>
  <si>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</si>
  <si>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</si>
  <si>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</si>
  <si>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</si>
  <si>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</si>
  <si>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</si>
  <si>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</si>
  <si>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</si>
  <si>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</si>
  <si>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</si>
  <si>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</si>
  <si>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</si>
  <si>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</si>
  <si>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</si>
  <si>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</si>
  <si>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</si>
  <si>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</si>
  <si>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</si>
  <si>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</si>
  <si>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</si>
  <si>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</si>
  <si>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</si>
  <si>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</si>
  <si>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</si>
  <si>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</si>
  <si>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</si>
  <si>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</si>
  <si>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</si>
  <si>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</si>
  <si>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</si>
  <si>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</si>
  <si>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</si>
  <si>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</si>
  <si>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</si>
  <si>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</si>
  <si>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</si>
  <si>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</si>
  <si>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</si>
  <si>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</si>
  <si>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</si>
  <si>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</si>
  <si>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</si>
  <si>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</si>
  <si>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</si>
  <si>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</si>
  <si>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</si>
  <si>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</si>
  <si>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</si>
  <si>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</si>
  <si>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</si>
  <si>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</si>
  <si>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</si>
  <si>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</si>
  <si>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</si>
  <si>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</si>
  <si>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</si>
  <si>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</si>
  <si>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</si>
  <si>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</si>
  <si>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</si>
  <si>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</si>
  <si>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</si>
  <si>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</si>
  <si>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</si>
  <si>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</si>
  <si>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</si>
  <si>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</si>
  <si>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</si>
  <si>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</si>
  <si>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</si>
  <si>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</si>
  <si>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</si>
  <si>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</si>
  <si>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</si>
  <si>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</si>
  <si>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</si>
  <si>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</si>
  <si>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</si>
  <si>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</si>
  <si>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</si>
  <si>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</si>
  <si>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</si>
  <si>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</si>
  <si>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</si>
  <si>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</si>
  <si>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</si>
  <si>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</si>
  <si>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</si>
  <si>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</si>
  <si>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</si>
  <si>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</si>
  <si>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</si>
  <si>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</si>
  <si>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</si>
  <si>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</si>
  <si>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</si>
  <si>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</si>
  <si>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</si>
  <si>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</si>
  <si>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</si>
  <si>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</si>
  <si>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</si>
  <si>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</si>
  <si>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</si>
  <si>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</si>
  <si>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</si>
  <si>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</si>
  <si>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</si>
  <si>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</si>
  <si>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</si>
  <si>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</si>
  <si>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</si>
  <si>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</si>
  <si>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</si>
  <si>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</si>
  <si>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</si>
  <si>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</si>
  <si>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</si>
  <si>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</si>
  <si>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</si>
  <si>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</si>
  <si>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</si>
  <si>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</si>
  <si>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</si>
  <si>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</si>
  <si>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</si>
  <si>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</si>
  <si>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</si>
  <si>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</si>
  <si>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</si>
  <si>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</si>
  <si>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</si>
  <si>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</si>
  <si>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</si>
  <si>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</si>
  <si>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</si>
  <si>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</si>
  <si>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</si>
  <si>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</si>
  <si>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</si>
  <si>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</si>
  <si>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</si>
  <si>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</si>
  <si>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</si>
  <si>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</si>
  <si>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</si>
  <si>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</si>
  <si>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</si>
  <si>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</si>
  <si>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</si>
  <si>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</si>
  <si>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</si>
  <si>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</si>
  <si>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</si>
  <si>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</si>
  <si>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</si>
  <si>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</si>
  <si>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</si>
  <si>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</si>
  <si>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</si>
  <si>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</si>
  <si>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</si>
  <si>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</si>
  <si>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</si>
  <si>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</si>
  <si>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</si>
  <si>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</si>
  <si>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</si>
  <si>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</si>
  <si>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</si>
  <si>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</si>
  <si>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</si>
  <si>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</si>
  <si>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</si>
  <si>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</si>
  <si>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</si>
  <si>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</si>
  <si>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</si>
  <si>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</si>
  <si>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</si>
  <si>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</si>
  <si>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</si>
  <si>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</si>
  <si>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</si>
  <si>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</si>
  <si>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</si>
  <si>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</si>
  <si>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</si>
  <si>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</si>
  <si>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</si>
  <si>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</si>
  <si>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</si>
  <si>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</si>
  <si>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</si>
  <si>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</si>
  <si>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</si>
  <si>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</si>
  <si>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</si>
  <si>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</si>
  <si>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</si>
  <si>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</si>
  <si>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</si>
  <si>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</si>
  <si>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</si>
  <si>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</si>
  <si>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</si>
  <si>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</si>
  <si>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</si>
  <si>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</si>
  <si>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</si>
  <si>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</si>
  <si>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</si>
  <si>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</si>
  <si>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</si>
  <si>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</si>
  <si>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</si>
  <si>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</si>
  <si>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</si>
  <si>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</si>
  <si>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</si>
  <si>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</si>
  <si>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</si>
  <si>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</si>
  <si>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</si>
  <si>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</si>
  <si>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</si>
  <si>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</si>
  <si>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</si>
  <si>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</si>
  <si>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</si>
  <si>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</si>
  <si>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</si>
  <si>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</si>
  <si>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</si>
  <si>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</si>
  <si>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</si>
  <si>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</si>
  <si>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</si>
  <si>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</si>
  <si>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</si>
  <si>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</si>
  <si>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</si>
  <si>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</si>
  <si>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</si>
  <si>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</si>
  <si>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</si>
  <si>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</si>
  <si>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</si>
  <si>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</si>
  <si>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</si>
  <si>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</si>
  <si>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</si>
  <si>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</si>
  <si>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</si>
  <si>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</si>
  <si>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</si>
  <si>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</si>
  <si>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</si>
  <si>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</si>
  <si>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</si>
  <si>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</si>
  <si>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</si>
  <si>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</si>
  <si>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</si>
  <si>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</si>
  <si>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</si>
  <si>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</si>
  <si>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</si>
  <si>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</si>
  <si>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</si>
  <si>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</si>
  <si>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</si>
  <si>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</si>
  <si>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</si>
  <si>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</si>
  <si>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</si>
  <si>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</si>
  <si>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</si>
  <si>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</si>
  <si>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</si>
  <si>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</si>
  <si>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</si>
  <si>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</si>
  <si>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</si>
  <si>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</si>
  <si>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</si>
  <si>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</si>
  <si>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</si>
  <si>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</si>
  <si>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</si>
  <si>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</si>
  <si>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</si>
  <si>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</si>
  <si>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</si>
  <si>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</si>
  <si>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</si>
  <si>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</si>
  <si>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</si>
  <si>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</si>
  <si>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</si>
  <si>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</si>
  <si>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</si>
  <si>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</si>
  <si>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</si>
  <si>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</si>
  <si>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</si>
  <si>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</si>
  <si>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</si>
  <si>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</si>
  <si>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</si>
  <si>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</si>
  <si>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</si>
  <si>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</si>
  <si>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</si>
  <si>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</si>
  <si>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</si>
  <si>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</si>
  <si>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</si>
  <si>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</si>
  <si>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</si>
  <si>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</si>
  <si>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</si>
  <si>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</si>
  <si>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</si>
  <si>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</si>
  <si>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</si>
  <si>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</si>
  <si>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</si>
  <si>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</si>
  <si>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</si>
  <si>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</si>
  <si>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</si>
  <si>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</si>
  <si>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</si>
  <si>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</si>
  <si>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</si>
  <si>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</si>
  <si>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</si>
  <si>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</si>
  <si>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</si>
  <si>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</si>
  <si>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</si>
  <si>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</si>
  <si>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</si>
  <si>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</si>
  <si>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</si>
  <si>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</si>
  <si>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</si>
  <si>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</si>
  <si>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</si>
  <si>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</si>
  <si>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</si>
  <si>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</si>
  <si>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</si>
  <si>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</si>
  <si>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</si>
  <si>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</si>
  <si>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</si>
  <si>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</si>
  <si>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</si>
  <si>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</si>
  <si>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</si>
  <si>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</si>
  <si>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</si>
  <si>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</si>
  <si>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</si>
  <si>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</si>
  <si>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</si>
  <si>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</si>
  <si>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</si>
  <si>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</si>
  <si>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</si>
  <si>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</si>
  <si>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</si>
  <si>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</si>
  <si>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</si>
  <si>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</si>
  <si>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</si>
  <si>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</si>
  <si>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</si>
  <si>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</si>
  <si>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</si>
  <si>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</si>
  <si>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</si>
  <si>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</si>
  <si>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</si>
  <si>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</si>
  <si>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</si>
  <si>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</si>
  <si>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</si>
  <si>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</si>
  <si>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</si>
  <si>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</si>
  <si>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</si>
  <si>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</si>
  <si>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</si>
  <si>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</si>
  <si>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</si>
  <si>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</si>
  <si>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</si>
  <si>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</si>
  <si>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</si>
  <si>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</si>
  <si>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</si>
  <si>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</si>
  <si>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</si>
  <si>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</si>
  <si>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</si>
  <si>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</si>
  <si>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</si>
  <si>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</si>
  <si>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</si>
  <si>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</si>
  <si>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</si>
  <si>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</si>
  <si>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</si>
  <si>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</si>
  <si>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</si>
  <si>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</si>
  <si>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</si>
  <si>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</si>
  <si>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</si>
  <si>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</si>
  <si>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</si>
  <si>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</si>
  <si>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</si>
  <si>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</si>
  <si>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</si>
  <si>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</si>
  <si>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</si>
  <si>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</si>
  <si>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</si>
  <si>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</si>
  <si>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</si>
  <si>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</si>
  <si>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</si>
  <si>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</si>
  <si>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</si>
  <si>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</si>
  <si>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</si>
  <si>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</si>
  <si>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</si>
  <si>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</si>
  <si>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</si>
  <si>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</si>
  <si>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</si>
  <si>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</si>
  <si>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</si>
  <si>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</si>
  <si>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</si>
  <si>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</si>
  <si>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</si>
  <si>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</si>
  <si>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</si>
  <si>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</si>
  <si>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</si>
  <si>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</si>
  <si>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</si>
  <si>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</si>
  <si>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</si>
  <si>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</si>
  <si>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</si>
  <si>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</si>
  <si>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</si>
  <si>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</si>
  <si>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</si>
  <si>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</si>
  <si>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</si>
  <si>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</si>
  <si>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</si>
  <si>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</si>
  <si>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</si>
  <si>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</si>
  <si>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</si>
  <si>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</si>
  <si>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</si>
  <si>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</si>
  <si>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</si>
  <si>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</si>
  <si>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</si>
  <si>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</si>
  <si>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</si>
  <si>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</si>
  <si>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</si>
  <si>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</si>
  <si>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</si>
  <si>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</si>
  <si>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</si>
  <si>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</si>
  <si>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</si>
  <si>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</si>
  <si>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</si>
  <si>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</si>
  <si>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</si>
  <si>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</si>
  <si>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</si>
  <si>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</si>
  <si>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</si>
  <si>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</si>
  <si>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</si>
  <si>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</si>
  <si>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</si>
  <si>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</si>
  <si>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</si>
  <si>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</si>
  <si>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</si>
  <si>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</si>
  <si>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</si>
  <si>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</si>
  <si>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</si>
  <si>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</si>
  <si>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</si>
  <si>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</si>
  <si>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</si>
  <si>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</si>
  <si>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</si>
  <si>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</si>
  <si>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</si>
  <si>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</si>
  <si>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</si>
  <si>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</si>
  <si>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</si>
  <si>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</si>
  <si>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</si>
  <si>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</si>
  <si>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</si>
  <si>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</si>
  <si>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</si>
  <si>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</si>
  <si>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</si>
  <si>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</si>
  <si>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</si>
  <si>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</si>
  <si>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</si>
  <si>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</si>
  <si>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</si>
  <si>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</si>
  <si>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</si>
  <si>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</si>
  <si>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</si>
  <si>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</si>
  <si>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</si>
  <si>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</si>
  <si>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</si>
  <si>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</si>
  <si>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</si>
  <si>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</si>
  <si>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</si>
  <si>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</si>
  <si>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</si>
  <si>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</si>
  <si>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</si>
  <si>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</si>
  <si>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</si>
  <si>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</si>
  <si>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</si>
  <si>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</si>
  <si>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</si>
  <si>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</si>
  <si>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</si>
  <si>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</si>
  <si>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</si>
  <si>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</si>
  <si>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</si>
  <si>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</si>
  <si>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</si>
  <si>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</si>
  <si>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</si>
  <si>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</si>
  <si>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</si>
  <si>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</si>
  <si>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</si>
  <si>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</si>
  <si>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</si>
  <si>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</si>
  <si>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</si>
  <si>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</si>
  <si>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</si>
  <si>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</si>
  <si>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</si>
  <si>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</si>
  <si>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</si>
  <si>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</si>
  <si>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</si>
  <si>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</si>
  <si>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</si>
  <si>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</si>
  <si>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</si>
  <si>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</si>
  <si>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</si>
  <si>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</si>
  <si>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</si>
  <si>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</si>
  <si>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</si>
  <si>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</si>
  <si>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</si>
  <si>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</si>
  <si>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</si>
  <si>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</si>
  <si>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</si>
  <si>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</si>
  <si>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</si>
  <si>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</si>
  <si>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</si>
  <si>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</si>
  <si>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</si>
  <si>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</si>
  <si>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</si>
  <si>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</si>
  <si>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</si>
  <si>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</si>
  <si>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</si>
  <si>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</si>
  <si>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</si>
  <si>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</si>
  <si>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</si>
  <si>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</si>
  <si>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</si>
  <si>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</si>
  <si>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</si>
  <si>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</si>
  <si>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</si>
  <si>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</si>
  <si>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</si>
  <si>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</si>
  <si>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</si>
  <si>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</si>
  <si>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</si>
  <si>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</si>
  <si>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</si>
  <si>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</si>
  <si>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</si>
  <si>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</si>
  <si>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</si>
  <si>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</si>
  <si>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</si>
  <si>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</si>
  <si>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</si>
  <si>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</si>
  <si>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</si>
  <si>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</si>
  <si>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</si>
  <si>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</si>
  <si>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</si>
  <si>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</si>
  <si>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</si>
  <si>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</si>
  <si>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</si>
  <si>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</si>
  <si>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</si>
  <si>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</si>
  <si>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</si>
  <si>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</si>
  <si>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</si>
  <si>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</si>
  <si>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</si>
  <si>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</si>
  <si>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</si>
  <si>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</si>
  <si>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</si>
  <si>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</si>
  <si>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</si>
  <si>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</si>
  <si>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</si>
  <si>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</si>
  <si>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</si>
  <si>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</si>
  <si>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</si>
  <si>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</si>
  <si>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</si>
  <si>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</si>
  <si>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</si>
  <si>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</si>
  <si>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</si>
  <si>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</si>
  <si>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</si>
  <si>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</si>
  <si>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</si>
  <si>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</si>
  <si>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</si>
  <si>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</si>
  <si>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</si>
  <si>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</si>
  <si>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</si>
  <si>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</si>
  <si>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</si>
  <si>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</si>
  <si>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</si>
  <si>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</si>
  <si>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</si>
  <si>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</si>
  <si>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</si>
  <si>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</si>
  <si>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</si>
  <si>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</si>
  <si>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</si>
  <si>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</si>
  <si>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</si>
  <si>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</si>
  <si>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</si>
  <si>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</si>
  <si>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</si>
  <si>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</si>
  <si>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</si>
  <si>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</si>
  <si>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</si>
  <si>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</si>
  <si>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</si>
  <si>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</si>
  <si>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</si>
  <si>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</si>
  <si>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</si>
  <si>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</si>
  <si>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</si>
  <si>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</si>
  <si>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</si>
  <si>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</si>
  <si>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</si>
  <si>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</si>
  <si>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</si>
  <si>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</si>
  <si>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</si>
  <si>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</si>
  <si>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</si>
  <si>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</si>
  <si>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</si>
  <si>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</si>
  <si>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</si>
  <si>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</si>
  <si>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</si>
  <si>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</si>
  <si>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</si>
  <si>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</si>
  <si>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</si>
  <si>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</si>
  <si>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</si>
  <si>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</si>
  <si>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</si>
  <si>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</si>
  <si>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</si>
  <si>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</si>
  <si>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</si>
  <si>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</si>
  <si>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</si>
  <si>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</si>
  <si>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</si>
  <si>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</si>
  <si>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</si>
  <si>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</si>
  <si>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</si>
  <si>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</si>
  <si>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</si>
  <si>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</si>
  <si>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</si>
  <si>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</si>
  <si>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</si>
  <si>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</si>
  <si>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</si>
  <si>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</si>
  <si>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</si>
  <si>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</si>
  <si>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</si>
  <si>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</si>
  <si>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</si>
  <si>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</si>
  <si>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</si>
  <si>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</si>
  <si>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</si>
  <si>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</si>
  <si>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</si>
  <si>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</si>
  <si>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</si>
  <si>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</si>
  <si>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</si>
  <si>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</si>
  <si>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</si>
  <si>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</si>
  <si>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</si>
  <si>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</si>
  <si>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</si>
  <si>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</si>
  <si>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</si>
  <si>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</si>
  <si>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</si>
  <si>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</si>
  <si>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</si>
  <si>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</si>
  <si>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</si>
  <si>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</si>
  <si>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</si>
  <si>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</si>
  <si>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</si>
  <si>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</si>
  <si>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</si>
  <si>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</si>
  <si>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</si>
  <si>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</si>
  <si>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</si>
  <si>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</si>
  <si>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</si>
  <si>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</si>
  <si>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</si>
  <si>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</si>
  <si>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</si>
  <si>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</si>
  <si>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</si>
  <si>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</si>
  <si>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</si>
  <si>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</si>
  <si>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</si>
  <si>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</si>
  <si>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</si>
  <si>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</si>
  <si>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</si>
  <si>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</si>
  <si>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</si>
  <si>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</si>
  <si>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</si>
  <si>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</si>
  <si>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</si>
  <si>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</si>
  <si>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</si>
  <si>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</si>
  <si>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</si>
  <si>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</si>
  <si>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</si>
  <si>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</si>
  <si>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</si>
  <si>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</si>
  <si>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</si>
  <si>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</si>
  <si>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</si>
  <si>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</si>
  <si>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</si>
  <si>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</si>
  <si>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</si>
  <si>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</si>
  <si>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</si>
  <si>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</si>
  <si>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</si>
  <si>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</si>
  <si>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</si>
  <si>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</si>
  <si>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</si>
  <si>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</si>
  <si>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</si>
  <si>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</si>
  <si>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</si>
  <si>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</si>
  <si>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</si>
  <si>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</si>
  <si>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</si>
  <si>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</si>
  <si>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</si>
  <si>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</si>
  <si>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</si>
  <si>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</si>
  <si>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</si>
  <si>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</si>
  <si>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</si>
  <si>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</si>
  <si>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</si>
  <si>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</si>
  <si>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</si>
  <si>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</si>
  <si>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</si>
  <si>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</si>
  <si>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</si>
  <si>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</si>
  <si>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</si>
  <si>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</si>
  <si>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</si>
  <si>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</si>
  <si>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</si>
  <si>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</si>
  <si>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</si>
  <si>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</si>
  <si>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</si>
  <si>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</si>
  <si>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</si>
  <si>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</si>
  <si>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</si>
  <si>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</si>
  <si>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</si>
  <si>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</si>
  <si>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</si>
  <si>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</si>
  <si>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</si>
  <si>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</si>
  <si>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</si>
  <si>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</si>
  <si>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</si>
  <si>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</si>
  <si>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</si>
  <si>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</si>
  <si>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</si>
  <si>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</si>
  <si>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</si>
  <si>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</si>
  <si>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</si>
  <si>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</si>
  <si>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</si>
  <si>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</si>
  <si>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</si>
  <si>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</si>
  <si>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</si>
  <si>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</si>
  <si>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</si>
  <si>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</si>
  <si>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</si>
  <si>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</si>
  <si>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</si>
  <si>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</si>
  <si>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</si>
  <si>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</si>
  <si>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</si>
  <si>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</si>
  <si>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</si>
  <si>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</si>
  <si>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</si>
  <si>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</si>
  <si>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</si>
  <si>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</si>
  <si>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</si>
  <si>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</si>
  <si>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</si>
  <si>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</si>
  <si>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</si>
  <si>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</si>
  <si>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</si>
  <si>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</si>
  <si>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</si>
  <si>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</si>
  <si>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</si>
  <si>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</si>
  <si>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</si>
  <si>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</si>
  <si>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</si>
  <si>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</si>
  <si>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</si>
  <si>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</si>
  <si>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</si>
  <si>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</si>
  <si>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</si>
  <si>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</si>
  <si>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</si>
  <si>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</si>
  <si>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</si>
  <si>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</si>
  <si>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</si>
  <si>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</si>
  <si>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</si>
  <si>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</si>
  <si>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</si>
  <si>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</si>
  <si>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</si>
  <si>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</si>
  <si>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</si>
  <si>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</si>
  <si>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</si>
  <si>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</si>
  <si>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</si>
  <si>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</si>
  <si>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</si>
  <si>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</si>
  <si>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</si>
  <si>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</si>
  <si>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</si>
  <si>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</si>
  <si>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</si>
  <si>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</si>
  <si>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</si>
  <si>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</si>
  <si>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</si>
  <si>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</si>
  <si>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</si>
  <si>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</si>
  <si>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</si>
  <si>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</si>
  <si>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</si>
  <si>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</si>
  <si>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</si>
  <si>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</si>
  <si>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</si>
  <si>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</si>
  <si>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</si>
  <si>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</si>
  <si>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</si>
  <si>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</si>
  <si>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</si>
  <si>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</si>
  <si>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</si>
  <si>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</si>
  <si>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</si>
  <si>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</si>
  <si>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</si>
  <si>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</si>
  <si>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</si>
  <si>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</si>
  <si>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</si>
  <si>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</si>
  <si>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</si>
  <si>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</si>
  <si>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</si>
  <si>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</si>
  <si>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</si>
  <si>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</si>
  <si>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</si>
  <si>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</si>
  <si>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</si>
  <si>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</si>
  <si>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</si>
  <si>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</si>
  <si>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</si>
  <si>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</si>
  <si>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</si>
  <si>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</si>
  <si>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</si>
  <si>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</si>
  <si>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</si>
  <si>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</si>
  <si>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</si>
  <si>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</si>
  <si>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</si>
  <si>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</si>
  <si>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</si>
  <si>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</si>
  <si>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</si>
  <si>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</si>
  <si>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</si>
  <si>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</si>
  <si>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</si>
  <si>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</si>
  <si>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</si>
  <si>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</si>
  <si>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</si>
  <si>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</si>
  <si>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</si>
  <si>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</si>
  <si>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</si>
  <si>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</si>
  <si>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</si>
  <si>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</si>
  <si>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</si>
  <si>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</si>
  <si>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</si>
  <si>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</si>
  <si>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</si>
  <si>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</si>
  <si>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</si>
  <si>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</si>
  <si>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</si>
  <si>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</si>
  <si>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</si>
  <si>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</si>
  <si>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</si>
  <si>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</si>
  <si>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</si>
  <si>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</si>
  <si>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</si>
  <si>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</si>
  <si>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</si>
  <si>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</si>
  <si>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</si>
  <si>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</si>
  <si>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</si>
  <si>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</si>
  <si>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</si>
  <si>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</si>
  <si>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</si>
  <si>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</si>
  <si>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</si>
  <si>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</si>
  <si>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</si>
  <si>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</si>
  <si>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</si>
  <si>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</si>
  <si>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</si>
  <si>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</si>
  <si>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</si>
  <si>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</si>
  <si>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</si>
  <si>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</si>
  <si>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</si>
  <si>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</si>
  <si>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</si>
  <si>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</si>
  <si>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</si>
  <si>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</si>
  <si>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</si>
  <si>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</si>
  <si>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</si>
  <si>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</si>
  <si>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</si>
  <si>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</si>
  <si>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</si>
  <si>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</si>
  <si>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</si>
  <si>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</si>
  <si>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</si>
  <si>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</si>
  <si>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</si>
  <si>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</si>
  <si>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</si>
  <si>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</si>
  <si>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</si>
  <si>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</si>
  <si>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</si>
  <si>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</si>
  <si>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</si>
  <si>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</si>
  <si>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</si>
  <si>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</si>
  <si>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</si>
  <si>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</si>
  <si>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</si>
  <si>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</si>
  <si>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</si>
  <si>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</si>
  <si>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</si>
  <si>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</si>
  <si>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</si>
  <si>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</si>
  <si>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</si>
  <si>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</si>
  <si>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</si>
  <si>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</si>
  <si>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</si>
  <si>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</si>
  <si>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</si>
  <si>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</si>
  <si>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</si>
  <si>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</si>
  <si>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</si>
  <si>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</si>
  <si>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</si>
  <si>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</si>
  <si>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</si>
  <si>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</si>
  <si>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</si>
  <si>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</si>
  <si>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</si>
  <si>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</si>
  <si>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</si>
  <si>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</si>
  <si>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</si>
  <si>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</si>
  <si>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</si>
  <si>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</si>
  <si>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</si>
  <si>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</si>
  <si>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</si>
  <si>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</si>
  <si>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</si>
  <si>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</si>
  <si>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</si>
  <si>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</si>
  <si>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</si>
  <si>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</si>
  <si>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</si>
  <si>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</si>
  <si>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</si>
  <si>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</si>
  <si>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</si>
  <si>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</si>
  <si>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</si>
  <si>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</si>
  <si>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</si>
  <si>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</si>
  <si>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</si>
  <si>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</si>
  <si>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</si>
  <si>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</si>
  <si>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</si>
  <si>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</si>
  <si>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</si>
  <si>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</si>
  <si>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</si>
  <si>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</si>
  <si>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</si>
  <si>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</si>
  <si>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</si>
  <si>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</si>
  <si>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</si>
  <si>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</si>
  <si>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</si>
  <si>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</si>
  <si>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</si>
  <si>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</si>
  <si>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</si>
  <si>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</si>
  <si>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</si>
  <si>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</si>
  <si>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</si>
  <si>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</si>
  <si>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</si>
  <si>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</si>
  <si>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</si>
  <si>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</si>
  <si>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</si>
  <si>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</si>
  <si>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</si>
  <si>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</si>
  <si>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</si>
  <si>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</si>
  <si>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</si>
  <si>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</si>
  <si>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</si>
  <si>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</si>
  <si>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</si>
  <si>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</si>
  <si>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</si>
  <si>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</si>
  <si>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</si>
  <si>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</si>
  <si>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</si>
  <si>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</si>
  <si>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</si>
  <si>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</si>
  <si>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</si>
  <si>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</si>
  <si>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</si>
  <si>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</si>
  <si>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</si>
  <si>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</si>
  <si>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</si>
  <si>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</si>
  <si>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</si>
  <si>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</si>
  <si>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</si>
  <si>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</si>
  <si>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</si>
  <si>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</si>
  <si>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</si>
  <si>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</si>
  <si>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</si>
  <si>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</si>
  <si>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</si>
  <si>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</si>
  <si>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</si>
  <si>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</si>
  <si>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</si>
  <si>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</si>
  <si>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</si>
  <si>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</si>
  <si>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</si>
  <si>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</si>
  <si>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</si>
  <si>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</si>
  <si>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</si>
  <si>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</si>
  <si>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</si>
  <si>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</si>
  <si>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</si>
  <si>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</si>
  <si>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</si>
  <si>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</si>
  <si>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</si>
  <si>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</si>
  <si>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</si>
  <si>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</si>
  <si>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</si>
  <si>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</si>
  <si>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</si>
  <si>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</si>
  <si>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</si>
  <si>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</si>
  <si>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</si>
  <si>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</si>
  <si>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</si>
  <si>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</si>
  <si>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</si>
  <si>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</si>
  <si>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</si>
  <si>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</si>
  <si>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</si>
  <si>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</si>
  <si>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</si>
  <si>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</si>
  <si>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</si>
  <si>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</si>
  <si>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</si>
  <si>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</si>
  <si>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</si>
  <si>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</si>
  <si>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</si>
  <si>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</si>
  <si>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</si>
  <si>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</si>
  <si>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</si>
  <si>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</si>
  <si>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</si>
  <si>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</si>
  <si>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</si>
  <si>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</si>
  <si>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</si>
  <si>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</si>
  <si>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</si>
  <si>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</si>
  <si>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</si>
  <si>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</si>
  <si>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</si>
  <si>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</si>
  <si>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</si>
  <si>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</si>
  <si>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</si>
  <si>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</si>
  <si>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</si>
  <si>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</si>
  <si>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</si>
  <si>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</si>
  <si>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</si>
  <si>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</si>
  <si>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</si>
  <si>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</si>
  <si>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</si>
  <si>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</si>
  <si>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</si>
  <si>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</si>
  <si>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</si>
  <si>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</si>
  <si>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</si>
  <si>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</si>
  <si>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</si>
  <si>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</si>
  <si>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</si>
  <si>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</si>
  <si>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</si>
  <si>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</si>
  <si>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</si>
  <si>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</si>
  <si>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</si>
  <si>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</si>
  <si>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</si>
  <si>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</si>
  <si>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</si>
  <si>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</si>
  <si>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</si>
  <si>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</si>
  <si>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</si>
  <si>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</si>
  <si>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</si>
  <si>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</si>
  <si>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</si>
  <si>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</si>
  <si>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</si>
  <si>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</si>
  <si>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</si>
  <si>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</si>
  <si>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</si>
  <si>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</si>
  <si>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</si>
  <si>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</si>
  <si>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</si>
  <si>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</si>
  <si>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</si>
  <si>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</si>
  <si>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</si>
  <si>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</si>
  <si>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</si>
  <si>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</si>
  <si>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</si>
  <si>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</si>
  <si>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</si>
  <si>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</si>
  <si>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</si>
  <si>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</si>
  <si>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</si>
  <si>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</si>
  <si>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</si>
  <si>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</si>
  <si>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</si>
  <si>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</si>
  <si>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</si>
  <si>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</si>
  <si>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</si>
  <si>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</si>
  <si>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</si>
  <si>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</si>
  <si>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</si>
  <si>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</si>
  <si>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</si>
  <si>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</si>
  <si>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</si>
  <si>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</si>
  <si>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</si>
  <si>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</si>
  <si>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</si>
  <si>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</si>
  <si>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</si>
  <si>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</si>
  <si>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</si>
  <si>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</si>
  <si>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</si>
  <si>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</si>
  <si>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</si>
  <si>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</si>
  <si>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</si>
  <si>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</si>
  <si>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</si>
  <si>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</si>
  <si>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</si>
  <si>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</si>
  <si>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</si>
  <si>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</si>
  <si>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</si>
  <si>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</si>
  <si>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</si>
  <si>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</si>
  <si>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</si>
  <si>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</si>
  <si>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</si>
  <si>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</si>
  <si>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</si>
  <si>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</si>
  <si>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</si>
  <si>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</si>
  <si>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</si>
  <si>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</si>
  <si>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</si>
  <si>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</si>
  <si>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</si>
  <si>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</si>
  <si>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</si>
  <si>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</si>
  <si>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</si>
  <si>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</si>
  <si>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</si>
  <si>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</si>
  <si>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</si>
  <si>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</si>
  <si>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</si>
  <si>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</si>
  <si>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</si>
  <si>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</si>
  <si>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</si>
  <si>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</si>
  <si>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</si>
  <si>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</si>
  <si>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</si>
  <si>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</si>
  <si>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</si>
  <si>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</si>
  <si>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</si>
  <si>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</si>
  <si>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</si>
  <si>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</si>
  <si>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</si>
  <si>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</si>
  <si>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</si>
  <si>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</si>
  <si>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</si>
  <si>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</si>
  <si>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</si>
  <si>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</si>
  <si>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</si>
  <si>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</si>
  <si>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</si>
  <si>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</si>
  <si>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</si>
  <si>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</si>
  <si>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</si>
  <si>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</si>
  <si>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</si>
  <si>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</si>
  <si>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</si>
  <si>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</si>
  <si>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</si>
  <si>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</si>
  <si>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</si>
  <si>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</si>
  <si>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</si>
  <si>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</si>
  <si>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</si>
  <si>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</si>
  <si>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</si>
  <si>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</si>
  <si>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</si>
  <si>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</si>
  <si>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</si>
  <si>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</si>
  <si>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</si>
  <si>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</si>
  <si>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</si>
  <si>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</si>
  <si>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</si>
  <si>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</si>
  <si>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</si>
  <si>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</si>
  <si>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</si>
  <si>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</si>
  <si>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</si>
  <si>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</si>
  <si>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</si>
  <si>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</si>
  <si>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</si>
  <si>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</si>
  <si>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</si>
  <si>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</si>
  <si>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</si>
  <si>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</si>
  <si>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</si>
  <si>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</si>
  <si>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</si>
  <si>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</si>
  <si>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</si>
  <si>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</si>
  <si>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</si>
  <si>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</si>
  <si>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</si>
  <si>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</si>
  <si>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</si>
  <si>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</si>
  <si>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</si>
  <si>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</si>
  <si>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</si>
  <si>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</si>
  <si>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</si>
  <si>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</si>
  <si>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</si>
  <si>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</si>
  <si>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</si>
  <si>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</si>
  <si>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</si>
  <si>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</si>
  <si>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</si>
  <si>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</si>
  <si>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</si>
  <si>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</si>
  <si>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</si>
  <si>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</si>
  <si>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</si>
  <si>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</si>
  <si>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</si>
  <si>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</si>
  <si>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</si>
  <si>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</si>
  <si>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</si>
  <si>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</si>
  <si>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</si>
  <si>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</si>
  <si>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</si>
  <si>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</si>
  <si>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</si>
  <si>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</si>
  <si>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</si>
  <si>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</si>
  <si>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</si>
  <si>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</si>
  <si>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</si>
  <si>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</si>
  <si>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</si>
  <si>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</si>
  <si>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</si>
  <si>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</si>
  <si>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</si>
  <si>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</si>
  <si>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</si>
  <si>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</si>
  <si>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</si>
  <si>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</si>
  <si>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</si>
  <si>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</si>
  <si>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</si>
  <si>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</si>
  <si>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</si>
  <si>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</si>
  <si>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</si>
  <si>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</si>
  <si>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</si>
  <si>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</si>
  <si>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</si>
  <si>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</si>
  <si>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</si>
  <si>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</si>
  <si>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</si>
  <si>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</si>
  <si>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</si>
  <si>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</si>
  <si>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</si>
  <si>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</si>
  <si>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</si>
  <si>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</si>
  <si>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</si>
  <si>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</si>
  <si>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</si>
  <si>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</si>
  <si>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</si>
  <si>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</si>
  <si>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</si>
  <si>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</si>
  <si>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</si>
  <si>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</si>
  <si>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</si>
  <si>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</si>
  <si>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</si>
  <si>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</si>
  <si>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</si>
  <si>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</si>
  <si>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</si>
  <si>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</si>
  <si>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</si>
  <si>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</si>
  <si>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</si>
  <si>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</si>
  <si>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</si>
  <si>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</si>
  <si>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</si>
  <si>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</si>
  <si>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</si>
  <si>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</si>
  <si>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</si>
  <si>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</si>
  <si>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</si>
  <si>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</si>
  <si>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</si>
  <si>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</si>
  <si>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</si>
  <si>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</si>
  <si>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</si>
  <si>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</si>
  <si>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</si>
  <si>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</si>
  <si>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</si>
  <si>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</si>
  <si>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</si>
  <si>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</si>
  <si>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</si>
  <si>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</si>
  <si>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</si>
  <si>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</si>
  <si>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</si>
  <si>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</si>
  <si>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</si>
  <si>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</si>
  <si>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</si>
  <si>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</si>
  <si>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</si>
  <si>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</si>
  <si>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</si>
  <si>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</si>
  <si>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</si>
  <si>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</si>
  <si>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</si>
  <si>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</si>
  <si>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</si>
  <si>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</si>
  <si>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</si>
  <si>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</si>
  <si>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</si>
  <si>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</si>
  <si>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</si>
  <si>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</si>
  <si>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</si>
  <si>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</si>
  <si>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</si>
  <si>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</si>
  <si>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</si>
  <si>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</si>
  <si>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</si>
  <si>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</si>
  <si>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</si>
  <si>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</si>
  <si>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</si>
  <si>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</si>
  <si>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</si>
  <si>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</si>
  <si>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</si>
  <si>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</si>
  <si>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</si>
  <si>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</si>
  <si>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</si>
  <si>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</si>
  <si>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</si>
  <si>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</si>
  <si>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</si>
  <si>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</si>
  <si>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</si>
  <si>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</si>
  <si>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</si>
  <si>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</si>
  <si>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</si>
  <si>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</si>
  <si>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</si>
  <si>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</si>
  <si>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</si>
  <si>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</si>
  <si>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</si>
  <si>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</si>
  <si>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</si>
  <si>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</si>
  <si>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</si>
  <si>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</si>
  <si>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</si>
  <si>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</si>
  <si>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</si>
  <si>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</si>
  <si>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</si>
  <si>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</si>
  <si>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</si>
  <si>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</si>
  <si>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</si>
  <si>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</si>
  <si>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</si>
  <si>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</si>
  <si>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</si>
  <si>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</si>
  <si>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</si>
  <si>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</si>
  <si>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</si>
  <si>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</si>
  <si>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</si>
  <si>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</si>
  <si>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</si>
  <si>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</si>
  <si>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</si>
  <si>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</si>
  <si>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</si>
  <si>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</si>
  <si>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</si>
  <si>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</si>
  <si>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</si>
  <si>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</si>
  <si>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</si>
  <si>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</si>
  <si>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</si>
  <si>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</si>
  <si>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</si>
  <si>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</si>
  <si>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</si>
  <si>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</si>
  <si>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</si>
  <si>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</si>
  <si>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</si>
  <si>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</si>
  <si>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</si>
  <si>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</si>
  <si>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</si>
  <si>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</si>
  <si>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</si>
  <si>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</si>
  <si>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</si>
  <si>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</si>
  <si>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</si>
  <si>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</si>
  <si>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</si>
  <si>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</si>
  <si>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</si>
  <si>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</si>
  <si>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</si>
  <si>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</si>
  <si>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</si>
  <si>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</si>
  <si>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</si>
  <si>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</si>
  <si>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</si>
  <si>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</si>
  <si>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</si>
  <si>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</si>
  <si>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</si>
  <si>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</si>
  <si>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</si>
  <si>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</si>
  <si>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</si>
  <si>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</si>
  <si>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</si>
  <si>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</si>
  <si>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</si>
  <si>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</si>
  <si>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</si>
  <si>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</si>
  <si>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</si>
  <si>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</si>
  <si>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</si>
  <si>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</si>
  <si>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</si>
  <si>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</si>
  <si>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</si>
  <si>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</si>
  <si>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</si>
  <si>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</si>
  <si>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</si>
  <si>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</si>
  <si>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</si>
  <si>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</si>
  <si>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</si>
  <si>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</si>
  <si>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</si>
  <si>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</si>
  <si>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</si>
  <si>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</si>
  <si>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</si>
  <si>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</si>
  <si>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</si>
  <si>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</si>
  <si>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</si>
  <si>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</si>
  <si>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</si>
  <si>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</si>
  <si>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</si>
  <si>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</si>
  <si>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</si>
  <si>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</si>
  <si>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</si>
  <si>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</si>
  <si>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</si>
  <si>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</si>
  <si>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</si>
  <si>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</si>
  <si>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</si>
  <si>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</si>
  <si>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</si>
  <si>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</si>
  <si>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</si>
  <si>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</si>
  <si>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</si>
  <si>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</si>
  <si>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</si>
  <si>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</si>
  <si>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</si>
  <si>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</si>
  <si>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</si>
  <si>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</si>
  <si>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</si>
  <si>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</si>
  <si>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</si>
  <si>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</si>
  <si>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</si>
  <si>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</si>
  <si>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</si>
  <si>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</si>
  <si>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</si>
  <si>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</si>
  <si>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</si>
  <si>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</si>
  <si>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</si>
  <si>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</si>
  <si>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</si>
  <si>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</si>
  <si>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</si>
  <si>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</si>
  <si>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</si>
  <si>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</si>
  <si>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</si>
  <si>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</si>
  <si>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</si>
  <si>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</si>
  <si>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</si>
  <si>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</si>
  <si>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</si>
  <si>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</si>
  <si>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</si>
  <si>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</si>
  <si>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</si>
  <si>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</si>
  <si>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</si>
  <si>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</si>
  <si>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</si>
  <si>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</si>
  <si>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</si>
  <si>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</si>
  <si>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</si>
  <si>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</si>
  <si>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</si>
  <si>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</si>
  <si>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</si>
  <si>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</si>
  <si>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</si>
  <si>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</si>
  <si>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</si>
  <si>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/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</si>
  <si>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</si>
  <si>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</si>
  <si>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</si>
  <si>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</si>
  <si>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</si>
  <si>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</si>
  <si>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</si>
  <si>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</si>
  <si>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</si>
  <si>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</si>
  <si>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</si>
  <si>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</si>
  <si>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</si>
  <si>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</si>
  <si>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</si>
  <si>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</si>
  <si>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</si>
  <si>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</si>
  <si>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</si>
  <si>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</si>
  <si>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</si>
  <si>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</si>
  <si>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</si>
  <si>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</si>
  <si>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</si>
  <si>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</si>
  <si>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</si>
  <si>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</si>
  <si>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</si>
  <si>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</si>
  <si>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</si>
  <si>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</si>
  <si>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</si>
  <si>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</si>
  <si>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</si>
  <si>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</si>
  <si>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</si>
  <si>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</si>
  <si>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</si>
  <si>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</si>
  <si>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</si>
  <si>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</si>
  <si>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</si>
  <si>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</si>
  <si>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</si>
  <si>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</si>
  <si>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</si>
  <si>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</si>
  <si>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</si>
  <si>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</si>
  <si>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</si>
  <si>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</si>
  <si>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</si>
  <si>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</si>
  <si>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</si>
  <si>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</si>
  <si>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</si>
  <si>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</si>
  <si>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</si>
  <si>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</si>
  <si>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</si>
  <si>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</si>
  <si>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</si>
  <si>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</si>
  <si>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</si>
  <si>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</si>
  <si>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</si>
  <si>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</si>
  <si>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</si>
  <si>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</si>
  <si>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</si>
  <si>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</si>
  <si>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</si>
  <si>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</si>
  <si>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</si>
  <si>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</si>
  <si>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</si>
  <si>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</si>
  <si>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</si>
  <si>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Mean</t>
  </si>
  <si>
    <t>Median</t>
  </si>
  <si>
    <t>Minimum</t>
  </si>
  <si>
    <t>Maximum</t>
  </si>
  <si>
    <t>Variance</t>
  </si>
  <si>
    <t>Standard Deviation</t>
  </si>
  <si>
    <t>Median summarizes the data more meaningfully</t>
  </si>
  <si>
    <t>Addt'l analysis -&gt;</t>
  </si>
  <si>
    <t xml:space="preserve">There is more variability in successful campaigns. This makes sense, as a there is a floor to how unsuccessful a failed campaign can be, successful campaigns can be vastly more successful than the threshold for being considered a success.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</si>
</sst>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1" fillId="2" borderId="0" xfId="0" applyFont="1" applyFill="1"/>
    <xf numFmtId="9" fontId="0" fillId="2" borderId="0" xfId="2" applyFont="1" applyFill="1"/>
    <xf numFmtId="0" fontId="1" fillId="2" borderId="0" xfId="0" applyFont="1" applyFill="1" applyAlignment="1">
      <alignment horizontal="center"/>
    </xf>
    <xf numFmtId="164" fontId="0" fillId="2" borderId="0" xfId="1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2" borderId="0" xfId="0" applyNumberFormat="1" applyFill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0" xfId="0" applyFont="1" applyBorder="1" applyAlignment="1">
      <alignment horizontal="center"/>
    </xf>
    <xf numFmtId="0" fontId="0" fillId="0" borderId="0" xfId="0" applyBorder="1"/>
    <xf numFmtId="164" fontId="0" fillId="3" borderId="3" xfId="1" applyNumberFormat="1" applyFont="1" applyFill="1" applyBorder="1"/>
    <xf numFmtId="164" fontId="0" fillId="3" borderId="0" xfId="1" applyNumberFormat="1" applyFont="1" applyFill="1" applyBorder="1"/>
    <xf numFmtId="164" fontId="0" fillId="3" borderId="2" xfId="1" applyNumberFormat="1" applyFont="1" applyFill="1" applyBorder="1"/>
    <xf numFmtId="164" fontId="0" fillId="3" borderId="1" xfId="1" applyNumberFormat="1" applyFont="1" applyFill="1" applyBorder="1"/>
  </cellXfs>
  <cellStyles count="3">
    <cellStyle name="Comma" xfId="1" builtinId="3"/>
    <cellStyle name="Normal" xfId="0" builtinId="0"/>
    <cellStyle name="Percent" xfId="2" builtinId="5"/>
  </cellStyles>
  <dxfs count="2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1-4555-A68E-CA4C0304170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1-4555-A68E-CA4C0304170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1-4555-A68E-CA4C03041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358992"/>
        <c:axId val="1587303760"/>
      </c:lineChart>
      <c:catAx>
        <c:axId val="159835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7303760"/>
        <c:crosses val="autoZero"/>
        <c:auto val="1"/>
        <c:lblAlgn val="ctr"/>
        <c:lblOffset val="100"/>
        <c:noMultiLvlLbl val="0"/>
      </c:catAx>
      <c:valAx>
        <c:axId val="15873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5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[StarterBook_excelHW_LNS.xlsx]date_pivot!PivotTable2</c:name>
    <c:fmtId val="0"/>
  </c:pivotSource>
  <c:chart>
    <c:autoTitleDeleted val="0"/>
    <c:pivotFmts>
      <c:pivotFmt>
        <c:idx val="0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solidFill>
              <a:srgbClr val="92D050"/>
            </a:soli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rgbClr val="00B0F0"/>
            </a:solidFill>
            <a:round/>
          </a:ln>
          <a:effectLst/>
        </c:spPr>
        <c:marker>
          <c:symbol val="circle"/>
          <c:size val="6"/>
          <c:spPr>
            <a:solidFill>
              <a:srgbClr val="00B0F0"/>
            </a:solidFill>
            <a:ln w="12700">
              <a:solidFill>
                <a:srgbClr val="00B0F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rgbClr val="FFFF00"/>
            </a:solidFill>
            <a:round/>
          </a:ln>
          <a:effectLst/>
        </c:spPr>
        <c:marker>
          <c:symbol val="circle"/>
          <c:size val="6"/>
          <c:spPr>
            <a:solidFill>
              <a:srgbClr val="FFFF00"/>
            </a:solidFill>
            <a:ln w="12700">
              <a:solidFill>
                <a:srgbClr val="FFFF00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92D05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6-45E3-9C2B-13A4903110D4}"/>
            </c:ext>
          </c:extLst>
        </c:ser>
        <c:ser>
          <c:idx val="1"/>
          <c:order val="1"/>
          <c:tx>
            <c:strRef>
              <c:f>date_pivot!$C$4:$C$5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F0"/>
              </a:solidFill>
              <a:ln w="12700">
                <a:solidFill>
                  <a:srgbClr val="00B0F0"/>
                </a:solidFill>
                <a:round/>
              </a:ln>
              <a:effectLst/>
            </c:spPr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6-45E3-9C2B-13A4903110D4}"/>
            </c:ext>
          </c:extLst>
        </c:ser>
        <c:ser>
          <c:idx val="2"/>
          <c:order val="2"/>
          <c:tx>
            <c:strRef>
              <c:f>date_pivot!$D$4:$D$5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FF00"/>
              </a:solidFill>
              <a:ln w="12700">
                <a:solidFill>
                  <a:srgbClr val="FFFF00"/>
                </a:solidFill>
                <a:round/>
              </a:ln>
              <a:effectLst/>
            </c:spPr>
          </c:marker>
          <c:cat>
            <c:strRef>
              <c:f>date_pivot!$A$6:$A$18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6-45E3-9C2B-13A490311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9285951"/>
        <c:axId val="797186975"/>
      </c:lineChart>
      <c:catAx>
        <c:axId val="639285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186975"/>
        <c:crosses val="autoZero"/>
        <c:auto val="1"/>
        <c:lblAlgn val="ctr"/>
        <c:lblOffset val="100"/>
        <c:noMultiLvlLbl val="0"/>
      </c:catAx>
      <c:valAx>
        <c:axId val="79718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28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[StarterBook_excelHW_LNS.xlsx]subcategory_pivot!PivotTable1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1-48C8-986A-A025A95B8E7B}"/>
            </c:ext>
          </c:extLst>
        </c:ser>
        <c:ser>
          <c:idx val="1"/>
          <c:order val="1"/>
          <c:tx>
            <c:strRef>
              <c:f>subcategory_pivot!$C$4:$C$5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1-48C8-986A-A025A95B8E7B}"/>
            </c:ext>
          </c:extLst>
        </c:ser>
        <c:ser>
          <c:idx val="2"/>
          <c:order val="2"/>
          <c:tx>
            <c:strRef>
              <c:f>subcategory_pivot!$D$4:$D$5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1-48C8-986A-A025A95B8E7B}"/>
            </c:ext>
          </c:extLst>
        </c:ser>
        <c:ser>
          <c:idx val="3"/>
          <c:order val="3"/>
          <c:tx>
            <c:strRef>
              <c:f>subcategory_pivot!$E$4:$E$5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subcategory_pivot!$A$6:$A$47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subcategory_pivot!$E$6:$E$47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41-48C8-986A-A025A95B8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873583"/>
        <c:axId val="797149119"/>
      </c:barChart>
      <c:catAx>
        <c:axId val="51187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149119"/>
        <c:crosses val="autoZero"/>
        <c:auto val="1"/>
        <c:lblAlgn val="ctr"/>
        <c:lblOffset val="100"/>
        <c:noMultiLvlLbl val="0"/>
      </c:catAx>
      <c:valAx>
        <c:axId val="7971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7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[StarterBook_excelHW_LNS.xlsx]category_pivot!PivotTable1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DA-46AF-878B-37B3F327AD79}"/>
            </c:ext>
          </c:extLst>
        </c:ser>
        <c:ser>
          <c:idx val="1"/>
          <c:order val="1"/>
          <c:tx>
            <c:strRef>
              <c:f>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DA-46AF-878B-37B3F327AD79}"/>
            </c:ext>
          </c:extLst>
        </c:ser>
        <c:ser>
          <c:idx val="2"/>
          <c:order val="2"/>
          <c:tx>
            <c:strRef>
              <c:f>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DA-46AF-878B-37B3F327AD79}"/>
            </c:ext>
          </c:extLst>
        </c:ser>
        <c:ser>
          <c:idx val="3"/>
          <c:order val="3"/>
          <c:tx>
            <c:strRef>
              <c:f>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DA-46AF-878B-37B3F327A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1873583"/>
        <c:axId val="797149119"/>
      </c:barChart>
      <c:catAx>
        <c:axId val="511873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149119"/>
        <c:crosses val="autoZero"/>
        <c:auto val="1"/>
        <c:lblAlgn val="ctr"/>
        <c:lblOffset val="100"/>
        <c:noMultiLvlLbl val="0"/>
      </c:catAx>
      <c:valAx>
        <c:axId val="79714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7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625475</xdr:colOff>
      <xdr:row>14</xdr:row>
      <xdr:rowOff>130175</xdr:rowOff>
    </xdr:from>
    <xdr:to>
      <xdr:col>8</xdr:col>
      <xdr:colOff>82550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459B5-8B2E-4C30-8305-F46E206C5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1</xdr:row>
      <xdr:rowOff>147636</xdr:rowOff>
    </xdr:from>
    <xdr:to>
      <xdr:col>17</xdr:col>
      <xdr:colOff>542925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1D114-ED41-495E-85EC-D896A0DB4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4761</xdr:rowOff>
    </xdr:from>
    <xdr:to>
      <xdr:col>23</xdr:col>
      <xdr:colOff>28574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86FE1-5F23-4FBD-9661-579469D6B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4761</xdr:rowOff>
    </xdr:from>
    <xdr:to>
      <xdr:col>16</xdr:col>
      <xdr:colOff>600076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EEE35-6BC9-4220-BC8B-A4656F34F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har, Levi" refreshedDate="43864.450266782405" createdVersion="6" refreshedVersion="6" minRefreshableVersion="3" recordCount="4114" xr:uid="{5CE31D98-37D6-49E7-9585-38D010C7AA1D}">
  <cacheSource type="worksheet">
    <worksheetSource ref="A1:R4115" sheet="data_edi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har, Levi" refreshedDate="43864.464578472223" createdVersion="6" refreshedVersion="6" minRefreshableVersion="3" recordCount="4114" xr:uid="{6CF0CA73-0847-4783-B2A0-9865988BA0C9}">
  <cacheSource type="worksheet">
    <worksheetSource ref="A1:T4115" sheet="data_edi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1F36F-07BA-4397-907D-0416B91EBAB6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014B0-19F5-466B-BECD-B6E0148F17C4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" colHeaderCaption="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8FB5F-FC6F-452F-9355-F425EFDE173E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" colHeaderCaption="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24EC9-7223-4512-9270-33A8BC197A45}">
  <sheetPr codeName="Sheet1"/>
  <dimension ref="A1:H13"/>
  <sheetViews>
    <sheetView topLeftCell="D20" workbookViewId="0">
      <selection sqref="A1:H13"/>
    </sheetView>
  </sheetViews>
  <sheetFormatPr baseColWidth="10" defaultColWidth="8.83203125" defaultRowHeight="15" x14ac:dyDescent="0.2"/>
  <cols>
    <col min="1" max="1" width="28.1640625" bestFit="1" customWidth="1"/>
    <col min="2" max="2" width="18.6640625" bestFit="1" customWidth="1"/>
    <col min="3" max="3" width="14.83203125" bestFit="1" customWidth="1"/>
    <col min="4" max="4" width="17.6640625" bestFit="1" customWidth="1"/>
    <col min="5" max="5" width="13.6640625" bestFit="1" customWidth="1"/>
    <col min="6" max="6" width="21.5" bestFit="1" customWidth="1"/>
    <col min="7" max="7" width="17.6640625" bestFit="1" customWidth="1"/>
    <col min="8" max="8" width="20.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COUNTIFS(data_edited!$D:$D, "&lt; 1000",data_edited!$F:$F,"successful")</f>
        <v>322</v>
      </c>
      <c r="C2">
        <f>COUNTIFS(data_edited!$D:$D, "&lt; 1000",data_edited!$F:$F,"failed")</f>
        <v>113</v>
      </c>
      <c r="D2">
        <f>COUNTIFS(data_edited!$D:$D, "&lt; 1000",data_edited!$F:$F,"canceled")</f>
        <v>18</v>
      </c>
      <c r="E2">
        <f>SUM(B2:D2)</f>
        <v>453</v>
      </c>
      <c r="F2" s="15">
        <f>B2/$E2</f>
        <v>0.71081677704194257</v>
      </c>
      <c r="G2" s="15">
        <f t="shared" ref="G2:G13" si="0">C2/$E2</f>
        <v>0.24944812362030905</v>
      </c>
      <c r="H2" s="15">
        <f t="shared" ref="H2:H13" si="1">D2/$E2</f>
        <v>3.9735099337748346E-2</v>
      </c>
    </row>
    <row r="3" spans="1:8" x14ac:dyDescent="0.2">
      <c r="A3" t="s">
        <v>8390</v>
      </c>
      <c r="B3">
        <f>COUNTIFS(data_edited!$D:$D, "&gt;= 1000",data_edited!$D:$D, "&lt; 4999",data_edited!$F:$F,"successful")</f>
        <v>931</v>
      </c>
      <c r="C3">
        <f>COUNTIFS(data_edited!$D:$D, "&gt;= 1000",data_edited!$D:$D, "&lt; 4999",data_edited!$F:$F,"failed")</f>
        <v>420</v>
      </c>
      <c r="D3">
        <f>COUNTIFS(data_edited!$D:$D, "&gt;= 1000",data_edited!$D:$D, "&lt; 4999",data_edited!$F:$F,"canceled")</f>
        <v>60</v>
      </c>
      <c r="E3">
        <f t="shared" ref="E3:E13" si="2">SUM(B3:D3)</f>
        <v>1411</v>
      </c>
      <c r="F3" s="15">
        <f t="shared" ref="F3:F13" si="3">B3/$E3</f>
        <v>0.65981573352232459</v>
      </c>
      <c r="G3" s="15">
        <f t="shared" si="0"/>
        <v>0.297661233167966</v>
      </c>
      <c r="H3" s="15">
        <f t="shared" si="1"/>
        <v>4.2523033309709427E-2</v>
      </c>
    </row>
    <row r="4" spans="1:8" x14ac:dyDescent="0.2">
      <c r="A4" t="s">
        <v>8391</v>
      </c>
      <c r="B4">
        <f>COUNTIFS(data_edited!$D:$D, "&gt;= 5000",data_edited!$D:$D, "&lt; 9999",data_edited!$F:$F,"successful")</f>
        <v>380</v>
      </c>
      <c r="C4">
        <f>COUNTIFS(data_edited!$D:$D, "&gt;= 5000",data_edited!$D:$D, "&lt; 9999",data_edited!$F:$F,"failed")</f>
        <v>282</v>
      </c>
      <c r="D4">
        <f>COUNTIFS(data_edited!$D:$D, "&gt;= 5000",data_edited!$D:$D, "&lt; 9999",data_edited!$F:$F,"canceled")</f>
        <v>51</v>
      </c>
      <c r="E4">
        <f t="shared" si="2"/>
        <v>713</v>
      </c>
      <c r="F4" s="15">
        <f t="shared" si="3"/>
        <v>0.53295932678821878</v>
      </c>
      <c r="G4" s="15">
        <f t="shared" si="0"/>
        <v>0.39551192145862551</v>
      </c>
      <c r="H4" s="15">
        <f t="shared" si="1"/>
        <v>7.1528751753155678E-2</v>
      </c>
    </row>
    <row r="5" spans="1:8" x14ac:dyDescent="0.2">
      <c r="A5" t="s">
        <v>8392</v>
      </c>
      <c r="B5">
        <f>COUNTIFS(data_edited!$D:$D, "&gt;= 10000",data_edited!$D:$D, "&lt; 14999",data_edited!$F:$F,"successful")</f>
        <v>168</v>
      </c>
      <c r="C5">
        <f>COUNTIFS(data_edited!$D:$D, "&gt;= 10000",data_edited!$D:$D, "&lt; 14999",data_edited!$F:$F,"failed")</f>
        <v>144</v>
      </c>
      <c r="D5">
        <f>COUNTIFS(data_edited!$D:$D, "&gt;= 10000",data_edited!$D:$D, "&lt; 14999",data_edited!$F:$F,"canceled")</f>
        <v>40</v>
      </c>
      <c r="E5">
        <f t="shared" si="2"/>
        <v>352</v>
      </c>
      <c r="F5" s="15">
        <f t="shared" si="3"/>
        <v>0.47727272727272729</v>
      </c>
      <c r="G5" s="15">
        <f t="shared" si="0"/>
        <v>0.40909090909090912</v>
      </c>
      <c r="H5" s="15">
        <f t="shared" si="1"/>
        <v>0.11363636363636363</v>
      </c>
    </row>
    <row r="6" spans="1:8" x14ac:dyDescent="0.2">
      <c r="A6" t="s">
        <v>8393</v>
      </c>
      <c r="B6">
        <f>COUNTIFS(data_edited!$D:$D, "&gt;= 15000",data_edited!$D:$D, "&lt; 19999",data_edited!$F:$F,"successful")</f>
        <v>94</v>
      </c>
      <c r="C6">
        <f>COUNTIFS(data_edited!$D:$D, "&gt;= 15000",data_edited!$D:$D, "&lt; 19999",data_edited!$F:$F,"failed")</f>
        <v>90</v>
      </c>
      <c r="D6">
        <f>COUNTIFS(data_edited!$D:$D, "&gt;= 15000",data_edited!$D:$D, "&lt; 19999",data_edited!$F:$F,"canceled")</f>
        <v>17</v>
      </c>
      <c r="E6">
        <f t="shared" si="2"/>
        <v>201</v>
      </c>
      <c r="F6" s="15">
        <f t="shared" si="3"/>
        <v>0.46766169154228854</v>
      </c>
      <c r="G6" s="15">
        <f t="shared" si="0"/>
        <v>0.44776119402985076</v>
      </c>
      <c r="H6" s="15">
        <f t="shared" si="1"/>
        <v>8.45771144278607E-2</v>
      </c>
    </row>
    <row r="7" spans="1:8" x14ac:dyDescent="0.2">
      <c r="A7" t="s">
        <v>8394</v>
      </c>
      <c r="B7">
        <f>COUNTIFS(data_edited!$D:$D, "&gt;= 20000",data_edited!$D:$D, "&lt; 24999",data_edited!$F:$F,"successful")</f>
        <v>62</v>
      </c>
      <c r="C7">
        <f>COUNTIFS(data_edited!$D:$D, "&gt;= 20000",data_edited!$D:$D, "&lt; 24999",data_edited!$F:$F,"failed")</f>
        <v>72</v>
      </c>
      <c r="D7">
        <f>COUNTIFS(data_edited!$D:$D, "&gt;= 20000",data_edited!$D:$D, "&lt; 24999",data_edited!$F:$F,"canceled")</f>
        <v>14</v>
      </c>
      <c r="E7">
        <f t="shared" si="2"/>
        <v>148</v>
      </c>
      <c r="F7" s="15">
        <f t="shared" si="3"/>
        <v>0.41891891891891891</v>
      </c>
      <c r="G7" s="15">
        <f t="shared" si="0"/>
        <v>0.48648648648648651</v>
      </c>
      <c r="H7" s="15">
        <f t="shared" si="1"/>
        <v>9.45945945945946E-2</v>
      </c>
    </row>
    <row r="8" spans="1:8" x14ac:dyDescent="0.2">
      <c r="A8" t="s">
        <v>8395</v>
      </c>
      <c r="B8">
        <f>COUNTIFS(data_edited!$D:$D, "&gt;= 25000",data_edited!$D:$D, "&lt; 29999",data_edited!$F:$F,"successful")</f>
        <v>55</v>
      </c>
      <c r="C8">
        <f>COUNTIFS(data_edited!$D:$D, "&gt;= 25000",data_edited!$D:$D, "&lt; 29999",data_edited!$F:$F,"failed")</f>
        <v>64</v>
      </c>
      <c r="D8">
        <f>COUNTIFS(data_edited!$D:$D, "&gt;= 25000",data_edited!$D:$D, "&lt; 29999",data_edited!$F:$F,"canceled")</f>
        <v>18</v>
      </c>
      <c r="E8">
        <f t="shared" si="2"/>
        <v>137</v>
      </c>
      <c r="F8" s="15">
        <f t="shared" si="3"/>
        <v>0.40145985401459855</v>
      </c>
      <c r="G8" s="15">
        <f t="shared" si="0"/>
        <v>0.46715328467153283</v>
      </c>
      <c r="H8" s="15">
        <f t="shared" si="1"/>
        <v>0.13138686131386862</v>
      </c>
    </row>
    <row r="9" spans="1:8" x14ac:dyDescent="0.2">
      <c r="A9" t="s">
        <v>8396</v>
      </c>
      <c r="B9">
        <f>COUNTIFS(data_edited!$D:$D, "&gt;= 30000",data_edited!$D:$D, "&lt; 34999",data_edited!$F:$F,"successful")</f>
        <v>32</v>
      </c>
      <c r="C9">
        <f>COUNTIFS(data_edited!$D:$D, "&gt;= 30000",data_edited!$D:$D, "&lt; 34999",data_edited!$F:$F,"failed")</f>
        <v>37</v>
      </c>
      <c r="D9">
        <f>COUNTIFS(data_edited!$D:$D, "&gt;= 30000",data_edited!$D:$D, "&lt; 34999",data_edited!$F:$F,"canceled")</f>
        <v>13</v>
      </c>
      <c r="E9">
        <f t="shared" si="2"/>
        <v>82</v>
      </c>
      <c r="F9" s="15">
        <f t="shared" si="3"/>
        <v>0.3902439024390244</v>
      </c>
      <c r="G9" s="15">
        <f t="shared" si="0"/>
        <v>0.45121951219512196</v>
      </c>
      <c r="H9" s="15">
        <f t="shared" si="1"/>
        <v>0.15853658536585366</v>
      </c>
    </row>
    <row r="10" spans="1:8" x14ac:dyDescent="0.2">
      <c r="A10" t="s">
        <v>8397</v>
      </c>
      <c r="B10">
        <f>COUNTIFS(data_edited!$D:$D, "&gt;= 35000",data_edited!$D:$D, "&lt; 39999",data_edited!$F:$F,"successful")</f>
        <v>26</v>
      </c>
      <c r="C10">
        <f>COUNTIFS(data_edited!$D:$D, "&gt;= 35000",data_edited!$D:$D, "&lt; 39999",data_edited!$F:$F,"failed")</f>
        <v>22</v>
      </c>
      <c r="D10">
        <f>COUNTIFS(data_edited!$D:$D, "&gt;= 35000",data_edited!$D:$D, "&lt; 39999",data_edited!$F:$F,"canceled")</f>
        <v>7</v>
      </c>
      <c r="E10">
        <f t="shared" si="2"/>
        <v>55</v>
      </c>
      <c r="F10" s="15">
        <f t="shared" si="3"/>
        <v>0.47272727272727272</v>
      </c>
      <c r="G10" s="15">
        <f t="shared" si="0"/>
        <v>0.4</v>
      </c>
      <c r="H10" s="15">
        <f t="shared" si="1"/>
        <v>0.12727272727272726</v>
      </c>
    </row>
    <row r="11" spans="1:8" x14ac:dyDescent="0.2">
      <c r="A11" t="s">
        <v>8398</v>
      </c>
      <c r="B11">
        <f>COUNTIFS(data_edited!$D:$D, "&gt;= 40000",data_edited!$D:$D, "&lt; 44999",data_edited!$F:$F,"successful")</f>
        <v>21</v>
      </c>
      <c r="C11">
        <f>COUNTIFS(data_edited!$D:$D, "&gt;= 40000",data_edited!$D:$D, "&lt; 44999",data_edited!$F:$F,"failed")</f>
        <v>16</v>
      </c>
      <c r="D11">
        <f>COUNTIFS(data_edited!$D:$D, "&gt;= 40000",data_edited!$D:$D, "&lt; 44999",data_edited!$F:$F,"canceled")</f>
        <v>6</v>
      </c>
      <c r="E11">
        <f t="shared" si="2"/>
        <v>43</v>
      </c>
      <c r="F11" s="15">
        <f t="shared" si="3"/>
        <v>0.48837209302325579</v>
      </c>
      <c r="G11" s="15">
        <f t="shared" si="0"/>
        <v>0.37209302325581395</v>
      </c>
      <c r="H11" s="15">
        <f t="shared" si="1"/>
        <v>0.13953488372093023</v>
      </c>
    </row>
    <row r="12" spans="1:8" x14ac:dyDescent="0.2">
      <c r="A12" t="s">
        <v>8399</v>
      </c>
      <c r="B12">
        <f>COUNTIFS(data_edited!$D:$D, "&gt;= 45000",data_edited!$D:$D, "&lt; 49999",data_edited!$F:$F,"successful")</f>
        <v>6</v>
      </c>
      <c r="C12">
        <f>COUNTIFS(data_edited!$D:$D, "&gt;= 45000",data_edited!$D:$D, "&lt; 49999",data_edited!$F:$F,"failed")</f>
        <v>11</v>
      </c>
      <c r="D12">
        <f>COUNTIFS(data_edited!$D:$D, "&gt;= 45000",data_edited!$D:$D, "&lt; 49999",data_edited!$F:$F,"canceled")</f>
        <v>4</v>
      </c>
      <c r="E12">
        <f t="shared" si="2"/>
        <v>21</v>
      </c>
      <c r="F12" s="15">
        <f t="shared" si="3"/>
        <v>0.2857142857142857</v>
      </c>
      <c r="G12" s="15">
        <f t="shared" si="0"/>
        <v>0.52380952380952384</v>
      </c>
      <c r="H12" s="15">
        <f t="shared" si="1"/>
        <v>0.19047619047619047</v>
      </c>
    </row>
    <row r="13" spans="1:8" x14ac:dyDescent="0.2">
      <c r="A13" t="s">
        <v>8400</v>
      </c>
      <c r="B13">
        <f>COUNTIFS(data_edited!$D:$D, "&gt;= 50000",data_edited!$F:$F,"successful")</f>
        <v>86</v>
      </c>
      <c r="C13">
        <f>COUNTIFS(data_edited!$D:$D, "&gt;= 50000",data_edited!$F:$F,"failed")</f>
        <v>258</v>
      </c>
      <c r="D13">
        <f>COUNTIFS(data_edited!$D:$D, "&gt;= 50000",data_edited!$F:$F,"canceled")</f>
        <v>100</v>
      </c>
      <c r="E13">
        <f t="shared" si="2"/>
        <v>444</v>
      </c>
      <c r="F13" s="15">
        <f t="shared" si="3"/>
        <v>0.19369369369369369</v>
      </c>
      <c r="G13" s="15">
        <f t="shared" si="0"/>
        <v>0.58108108108108103</v>
      </c>
      <c r="H13" s="15">
        <f t="shared" si="1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E6568-9526-44AB-ABE2-35DCF4489B71}">
  <sheetPr codeName="Sheet2"/>
  <dimension ref="A1:AD2186"/>
  <sheetViews>
    <sheetView showGridLines="0" zoomScale="80" zoomScaleNormal="80" workbookViewId="0">
      <selection activeCell="L10" sqref="L10"/>
    </sheetView>
  </sheetViews>
  <sheetFormatPr baseColWidth="10" defaultColWidth="8.83203125" defaultRowHeight="15" x14ac:dyDescent="0.2"/>
  <cols>
    <col min="1" max="1" width="10" bestFit="1" customWidth="1"/>
    <col min="2" max="2" width="13.83203125" bestFit="1" customWidth="1"/>
    <col min="4" max="4" width="6.1640625" bestFit="1" customWidth="1"/>
    <col min="5" max="5" width="13.83203125" bestFit="1" customWidth="1"/>
    <col min="8" max="8" width="18.1640625" bestFit="1" customWidth="1"/>
    <col min="9" max="9" width="11.5" bestFit="1" customWidth="1"/>
    <col min="10" max="10" width="9.5" bestFit="1" customWidth="1"/>
    <col min="18" max="18" width="14.6640625" customWidth="1"/>
    <col min="19" max="19" width="4.1640625" customWidth="1"/>
    <col min="21" max="21" width="11" bestFit="1" customWidth="1"/>
    <col min="22" max="22" width="13.83203125" bestFit="1" customWidth="1"/>
    <col min="23" max="23" width="3.5" customWidth="1"/>
    <col min="24" max="24" width="6.1640625" bestFit="1" customWidth="1"/>
    <col min="25" max="25" width="10" bestFit="1" customWidth="1"/>
    <col min="26" max="26" width="13.83203125" bestFit="1" customWidth="1"/>
    <col min="29" max="29" width="14.33203125" bestFit="1" customWidth="1"/>
    <col min="30" max="30" width="11.5" bestFit="1" customWidth="1"/>
  </cols>
  <sheetData>
    <row r="1" spans="1:30" x14ac:dyDescent="0.2">
      <c r="A1" s="1" t="s">
        <v>8218</v>
      </c>
      <c r="B1" s="1" t="s">
        <v>8262</v>
      </c>
      <c r="D1" s="1" t="s">
        <v>8218</v>
      </c>
      <c r="E1" s="1" t="s">
        <v>8262</v>
      </c>
      <c r="H1" s="19"/>
      <c r="I1" s="18" t="s">
        <v>8401</v>
      </c>
      <c r="J1" s="1" t="s">
        <v>8402</v>
      </c>
      <c r="R1" t="s">
        <v>8410</v>
      </c>
      <c r="T1" s="1" t="s">
        <v>8218</v>
      </c>
      <c r="U1" s="1" t="s">
        <v>8217</v>
      </c>
      <c r="V1" s="1" t="s">
        <v>8262</v>
      </c>
      <c r="X1" s="1" t="s">
        <v>8218</v>
      </c>
      <c r="Y1" s="1" t="s">
        <v>8217</v>
      </c>
      <c r="Z1" s="1" t="s">
        <v>8262</v>
      </c>
    </row>
    <row r="2" spans="1:30" x14ac:dyDescent="0.2">
      <c r="A2" t="s">
        <v>8219</v>
      </c>
      <c r="B2">
        <v>182</v>
      </c>
      <c r="D2" t="s">
        <v>8221</v>
      </c>
      <c r="E2">
        <v>0</v>
      </c>
      <c r="H2" s="17" t="s">
        <v>8403</v>
      </c>
      <c r="I2" s="22">
        <f>AVERAGE(Success_backers)</f>
        <v>194.42517162471395</v>
      </c>
      <c r="J2" s="23">
        <f>AVERAGE(failed_backers)</f>
        <v>17.709803921568628</v>
      </c>
      <c r="T2" t="s">
        <v>8219</v>
      </c>
      <c r="U2">
        <v>11633</v>
      </c>
      <c r="V2">
        <v>182</v>
      </c>
      <c r="X2" t="s">
        <v>8221</v>
      </c>
      <c r="Y2">
        <v>0</v>
      </c>
      <c r="Z2">
        <v>0</v>
      </c>
      <c r="AB2" s="19"/>
      <c r="AC2" s="18" t="s">
        <v>8401</v>
      </c>
      <c r="AD2" s="1" t="s">
        <v>8402</v>
      </c>
    </row>
    <row r="3" spans="1:30" x14ac:dyDescent="0.2">
      <c r="A3" t="s">
        <v>8219</v>
      </c>
      <c r="B3">
        <v>79</v>
      </c>
      <c r="D3" t="s">
        <v>8221</v>
      </c>
      <c r="E3">
        <v>1</v>
      </c>
      <c r="H3" s="16" t="s">
        <v>8404</v>
      </c>
      <c r="I3" s="20">
        <f>MEDIAN(Success_backers)</f>
        <v>62</v>
      </c>
      <c r="J3" s="21">
        <f>MEDIAN(failed_backers)</f>
        <v>4</v>
      </c>
      <c r="T3" t="s">
        <v>8219</v>
      </c>
      <c r="U3">
        <v>14653</v>
      </c>
      <c r="V3">
        <v>79</v>
      </c>
      <c r="X3" t="s">
        <v>8221</v>
      </c>
      <c r="Y3">
        <v>5</v>
      </c>
      <c r="Z3">
        <v>1</v>
      </c>
      <c r="AB3" s="17" t="s">
        <v>8403</v>
      </c>
      <c r="AC3" s="22">
        <f>AVERAGE(success_pledged)</f>
        <v>18579.283006864978</v>
      </c>
      <c r="AD3" s="23">
        <f>AVERAGE(failed_pledged)</f>
        <v>1855.5342483660131</v>
      </c>
    </row>
    <row r="4" spans="1:30" x14ac:dyDescent="0.2">
      <c r="A4" t="s">
        <v>8219</v>
      </c>
      <c r="B4">
        <v>35</v>
      </c>
      <c r="D4" t="s">
        <v>8221</v>
      </c>
      <c r="E4">
        <v>10</v>
      </c>
      <c r="H4" s="16" t="s">
        <v>8405</v>
      </c>
      <c r="I4" s="20">
        <f>MIN(Success_backers)</f>
        <v>1</v>
      </c>
      <c r="J4" s="21">
        <f>MIN(failed_backers)</f>
        <v>0</v>
      </c>
      <c r="T4" t="s">
        <v>8219</v>
      </c>
      <c r="U4">
        <v>525</v>
      </c>
      <c r="V4">
        <v>35</v>
      </c>
      <c r="X4" t="s">
        <v>8221</v>
      </c>
      <c r="Y4">
        <v>435</v>
      </c>
      <c r="Z4">
        <v>10</v>
      </c>
      <c r="AB4" s="16" t="s">
        <v>8404</v>
      </c>
      <c r="AC4" s="20">
        <f>MEDIAN(success_pledged)</f>
        <v>4296</v>
      </c>
      <c r="AD4" s="21">
        <f>MEDIAN(failed_pledged)</f>
        <v>100</v>
      </c>
    </row>
    <row r="5" spans="1:30" x14ac:dyDescent="0.2">
      <c r="A5" t="s">
        <v>8219</v>
      </c>
      <c r="B5">
        <v>150</v>
      </c>
      <c r="D5" t="s">
        <v>8221</v>
      </c>
      <c r="E5">
        <v>0</v>
      </c>
      <c r="H5" s="16" t="s">
        <v>8406</v>
      </c>
      <c r="I5" s="20">
        <f>MAX(Success_backers)</f>
        <v>26457</v>
      </c>
      <c r="J5" s="21">
        <f>MAX(failed_backers)</f>
        <v>1293</v>
      </c>
      <c r="T5" t="s">
        <v>8219</v>
      </c>
      <c r="U5">
        <v>10390</v>
      </c>
      <c r="V5">
        <v>150</v>
      </c>
      <c r="X5" t="s">
        <v>8221</v>
      </c>
      <c r="Y5">
        <v>0</v>
      </c>
      <c r="Z5">
        <v>0</v>
      </c>
      <c r="AB5" s="16" t="s">
        <v>8405</v>
      </c>
      <c r="AC5" s="20">
        <f>MIN(success_pledged)</f>
        <v>10</v>
      </c>
      <c r="AD5" s="21">
        <f>MIN(failed_pledged)</f>
        <v>0</v>
      </c>
    </row>
    <row r="6" spans="1:30" x14ac:dyDescent="0.2">
      <c r="A6" t="s">
        <v>8219</v>
      </c>
      <c r="B6">
        <v>284</v>
      </c>
      <c r="D6" t="s">
        <v>8221</v>
      </c>
      <c r="E6">
        <v>7</v>
      </c>
      <c r="H6" s="16" t="s">
        <v>8407</v>
      </c>
      <c r="I6" s="20">
        <f>_xlfn.VAR.P(Success_backers)</f>
        <v>712840.9867348104</v>
      </c>
      <c r="J6" s="21">
        <f>_xlfn.VAR.P(failed_backers)</f>
        <v>3773.2216685890044</v>
      </c>
      <c r="T6" t="s">
        <v>8219</v>
      </c>
      <c r="U6">
        <v>54116.28</v>
      </c>
      <c r="V6">
        <v>284</v>
      </c>
      <c r="X6" t="s">
        <v>8221</v>
      </c>
      <c r="Y6">
        <v>640</v>
      </c>
      <c r="Z6">
        <v>7</v>
      </c>
      <c r="AB6" s="16" t="s">
        <v>8406</v>
      </c>
      <c r="AC6" s="20">
        <f>MAX(success_pledged)</f>
        <v>2344134.67</v>
      </c>
      <c r="AD6" s="21">
        <f>MAX(failed_pledged)</f>
        <v>205025</v>
      </c>
    </row>
    <row r="7" spans="1:30" x14ac:dyDescent="0.2">
      <c r="A7" t="s">
        <v>8219</v>
      </c>
      <c r="B7">
        <v>47</v>
      </c>
      <c r="D7" t="s">
        <v>8221</v>
      </c>
      <c r="E7">
        <v>0</v>
      </c>
      <c r="H7" s="16" t="s">
        <v>8408</v>
      </c>
      <c r="I7" s="20">
        <f>_xlfn.STDEV.P(Success_backers)</f>
        <v>844.29910975602149</v>
      </c>
      <c r="J7" s="21">
        <f>_xlfn.STDEV.P(failed_backers)</f>
        <v>61.426555076684906</v>
      </c>
      <c r="T7" t="s">
        <v>8219</v>
      </c>
      <c r="U7">
        <v>4390</v>
      </c>
      <c r="V7">
        <v>47</v>
      </c>
      <c r="X7" t="s">
        <v>8221</v>
      </c>
      <c r="Y7">
        <v>0</v>
      </c>
      <c r="Z7">
        <v>0</v>
      </c>
      <c r="AB7" s="16" t="s">
        <v>8407</v>
      </c>
      <c r="AC7" s="20">
        <f>_xlfn.VAR.P(success_pledged)</f>
        <v>5718992045.1038084</v>
      </c>
      <c r="AD7" s="21">
        <f>_xlfn.VAR.P(failed_pledged)</f>
        <v>84489951.671510965</v>
      </c>
    </row>
    <row r="8" spans="1:30" x14ac:dyDescent="0.2">
      <c r="A8" t="s">
        <v>8219</v>
      </c>
      <c r="B8">
        <v>58</v>
      </c>
      <c r="D8" t="s">
        <v>8221</v>
      </c>
      <c r="E8">
        <v>1</v>
      </c>
      <c r="T8" t="s">
        <v>8219</v>
      </c>
      <c r="U8">
        <v>8519</v>
      </c>
      <c r="V8">
        <v>58</v>
      </c>
      <c r="X8" t="s">
        <v>8221</v>
      </c>
      <c r="Y8">
        <v>3000</v>
      </c>
      <c r="Z8">
        <v>1</v>
      </c>
      <c r="AB8" s="16" t="s">
        <v>8408</v>
      </c>
      <c r="AC8" s="20">
        <f>_xlfn.STDEV.P(success_pledged)</f>
        <v>75624.01764719862</v>
      </c>
      <c r="AD8" s="21">
        <f>_xlfn.STDEV.P(failed_pledged)</f>
        <v>9191.8415821592007</v>
      </c>
    </row>
    <row r="9" spans="1:30" x14ac:dyDescent="0.2">
      <c r="A9" t="s">
        <v>8219</v>
      </c>
      <c r="B9">
        <v>57</v>
      </c>
      <c r="D9" t="s">
        <v>8221</v>
      </c>
      <c r="E9">
        <v>2</v>
      </c>
      <c r="T9" t="s">
        <v>8219</v>
      </c>
      <c r="U9">
        <v>9110</v>
      </c>
      <c r="V9">
        <v>57</v>
      </c>
      <c r="X9" t="s">
        <v>8221</v>
      </c>
      <c r="Y9">
        <v>11</v>
      </c>
      <c r="Z9">
        <v>2</v>
      </c>
    </row>
    <row r="10" spans="1:30" x14ac:dyDescent="0.2">
      <c r="A10" t="s">
        <v>8219</v>
      </c>
      <c r="B10">
        <v>12</v>
      </c>
      <c r="D10" t="s">
        <v>8221</v>
      </c>
      <c r="E10">
        <v>3</v>
      </c>
      <c r="I10" t="s">
        <v>8409</v>
      </c>
      <c r="T10" t="s">
        <v>8219</v>
      </c>
      <c r="U10">
        <v>3501.52</v>
      </c>
      <c r="V10">
        <v>12</v>
      </c>
      <c r="X10" t="s">
        <v>8221</v>
      </c>
      <c r="Y10">
        <v>325</v>
      </c>
      <c r="Z10">
        <v>3</v>
      </c>
    </row>
    <row r="11" spans="1:30" x14ac:dyDescent="0.2">
      <c r="A11" t="s">
        <v>8219</v>
      </c>
      <c r="B11">
        <v>20</v>
      </c>
      <c r="D11" t="s">
        <v>8221</v>
      </c>
      <c r="E11">
        <v>10</v>
      </c>
      <c r="I11" t="s">
        <v>8411</v>
      </c>
      <c r="T11" t="s">
        <v>8219</v>
      </c>
      <c r="U11">
        <v>629.99</v>
      </c>
      <c r="V11">
        <v>20</v>
      </c>
      <c r="X11" t="s">
        <v>8221</v>
      </c>
      <c r="Y11">
        <v>560</v>
      </c>
      <c r="Z11">
        <v>10</v>
      </c>
    </row>
    <row r="12" spans="1:30" x14ac:dyDescent="0.2">
      <c r="A12" t="s">
        <v>8219</v>
      </c>
      <c r="B12">
        <v>19</v>
      </c>
      <c r="D12" t="s">
        <v>8221</v>
      </c>
      <c r="E12">
        <v>10</v>
      </c>
      <c r="T12" t="s">
        <v>8219</v>
      </c>
      <c r="U12">
        <v>3015</v>
      </c>
      <c r="V12">
        <v>19</v>
      </c>
      <c r="X12" t="s">
        <v>8221</v>
      </c>
      <c r="Y12">
        <v>325</v>
      </c>
      <c r="Z12">
        <v>10</v>
      </c>
    </row>
    <row r="13" spans="1:30" x14ac:dyDescent="0.2">
      <c r="A13" t="s">
        <v>8219</v>
      </c>
      <c r="B13">
        <v>75</v>
      </c>
      <c r="D13" t="s">
        <v>8221</v>
      </c>
      <c r="E13">
        <v>1</v>
      </c>
      <c r="T13" t="s">
        <v>8219</v>
      </c>
      <c r="U13">
        <v>6025</v>
      </c>
      <c r="V13">
        <v>75</v>
      </c>
      <c r="X13" t="s">
        <v>8221</v>
      </c>
      <c r="Y13">
        <v>1</v>
      </c>
      <c r="Z13">
        <v>1</v>
      </c>
    </row>
    <row r="14" spans="1:30" x14ac:dyDescent="0.2">
      <c r="A14" t="s">
        <v>8219</v>
      </c>
      <c r="B14">
        <v>827</v>
      </c>
      <c r="D14" t="s">
        <v>8221</v>
      </c>
      <c r="E14">
        <v>0</v>
      </c>
      <c r="T14" t="s">
        <v>8219</v>
      </c>
      <c r="U14">
        <v>49588</v>
      </c>
      <c r="V14">
        <v>827</v>
      </c>
      <c r="X14" t="s">
        <v>8221</v>
      </c>
      <c r="Y14">
        <v>0</v>
      </c>
      <c r="Z14">
        <v>0</v>
      </c>
    </row>
    <row r="15" spans="1:30" x14ac:dyDescent="0.2">
      <c r="A15" t="s">
        <v>8219</v>
      </c>
      <c r="B15">
        <v>51</v>
      </c>
      <c r="D15" t="s">
        <v>8221</v>
      </c>
      <c r="E15">
        <v>0</v>
      </c>
      <c r="T15" t="s">
        <v>8219</v>
      </c>
      <c r="U15">
        <v>5599</v>
      </c>
      <c r="V15">
        <v>51</v>
      </c>
      <c r="X15" t="s">
        <v>8221</v>
      </c>
      <c r="Y15">
        <v>0</v>
      </c>
      <c r="Z15">
        <v>0</v>
      </c>
    </row>
    <row r="16" spans="1:30" x14ac:dyDescent="0.2">
      <c r="A16" t="s">
        <v>8219</v>
      </c>
      <c r="B16">
        <v>41</v>
      </c>
      <c r="D16" t="s">
        <v>8221</v>
      </c>
      <c r="E16">
        <v>0</v>
      </c>
      <c r="T16" t="s">
        <v>8219</v>
      </c>
      <c r="U16">
        <v>6056</v>
      </c>
      <c r="V16">
        <v>41</v>
      </c>
      <c r="X16" t="s">
        <v>8221</v>
      </c>
      <c r="Y16">
        <v>0</v>
      </c>
      <c r="Z16">
        <v>0</v>
      </c>
    </row>
    <row r="17" spans="1:26" x14ac:dyDescent="0.2">
      <c r="A17" t="s">
        <v>8219</v>
      </c>
      <c r="B17">
        <v>98</v>
      </c>
      <c r="D17" t="s">
        <v>8221</v>
      </c>
      <c r="E17">
        <v>26</v>
      </c>
      <c r="T17" t="s">
        <v>8219</v>
      </c>
      <c r="U17">
        <v>2132</v>
      </c>
      <c r="V17">
        <v>98</v>
      </c>
      <c r="X17" t="s">
        <v>8221</v>
      </c>
      <c r="Y17">
        <v>1297</v>
      </c>
      <c r="Z17">
        <v>26</v>
      </c>
    </row>
    <row r="18" spans="1:26" x14ac:dyDescent="0.2">
      <c r="A18" t="s">
        <v>8219</v>
      </c>
      <c r="B18">
        <v>70</v>
      </c>
      <c r="D18" t="s">
        <v>8221</v>
      </c>
      <c r="E18">
        <v>0</v>
      </c>
      <c r="T18" t="s">
        <v>8219</v>
      </c>
      <c r="U18">
        <v>12029</v>
      </c>
      <c r="V18">
        <v>70</v>
      </c>
      <c r="X18" t="s">
        <v>8221</v>
      </c>
      <c r="Y18">
        <v>0</v>
      </c>
      <c r="Z18">
        <v>0</v>
      </c>
    </row>
    <row r="19" spans="1:26" x14ac:dyDescent="0.2">
      <c r="A19" t="s">
        <v>8219</v>
      </c>
      <c r="B19">
        <v>36</v>
      </c>
      <c r="D19" t="s">
        <v>8221</v>
      </c>
      <c r="E19">
        <v>7</v>
      </c>
      <c r="T19" t="s">
        <v>8219</v>
      </c>
      <c r="U19">
        <v>1510</v>
      </c>
      <c r="V19">
        <v>36</v>
      </c>
      <c r="X19" t="s">
        <v>8221</v>
      </c>
      <c r="Y19">
        <v>180</v>
      </c>
      <c r="Z19">
        <v>7</v>
      </c>
    </row>
    <row r="20" spans="1:26" x14ac:dyDescent="0.2">
      <c r="A20" t="s">
        <v>8219</v>
      </c>
      <c r="B20">
        <v>342</v>
      </c>
      <c r="D20" t="s">
        <v>8221</v>
      </c>
      <c r="E20">
        <v>0</v>
      </c>
      <c r="T20" t="s">
        <v>8219</v>
      </c>
      <c r="U20">
        <v>31896.33</v>
      </c>
      <c r="V20">
        <v>342</v>
      </c>
      <c r="X20" t="s">
        <v>8221</v>
      </c>
      <c r="Y20">
        <v>0</v>
      </c>
      <c r="Z20">
        <v>0</v>
      </c>
    </row>
    <row r="21" spans="1:26" x14ac:dyDescent="0.2">
      <c r="A21" t="s">
        <v>8219</v>
      </c>
      <c r="B21">
        <v>22</v>
      </c>
      <c r="D21" t="s">
        <v>8221</v>
      </c>
      <c r="E21">
        <v>2</v>
      </c>
      <c r="T21" t="s">
        <v>8219</v>
      </c>
      <c r="U21">
        <v>1235</v>
      </c>
      <c r="V21">
        <v>22</v>
      </c>
      <c r="X21" t="s">
        <v>8221</v>
      </c>
      <c r="Y21">
        <v>200</v>
      </c>
      <c r="Z21">
        <v>2</v>
      </c>
    </row>
    <row r="22" spans="1:26" x14ac:dyDescent="0.2">
      <c r="A22" t="s">
        <v>8219</v>
      </c>
      <c r="B22">
        <v>25</v>
      </c>
      <c r="D22" t="s">
        <v>8221</v>
      </c>
      <c r="E22">
        <v>13</v>
      </c>
      <c r="T22" t="s">
        <v>8219</v>
      </c>
      <c r="U22">
        <v>2004</v>
      </c>
      <c r="V22">
        <v>25</v>
      </c>
      <c r="X22" t="s">
        <v>8221</v>
      </c>
      <c r="Y22">
        <v>401</v>
      </c>
      <c r="Z22">
        <v>13</v>
      </c>
    </row>
    <row r="23" spans="1:26" x14ac:dyDescent="0.2">
      <c r="A23" t="s">
        <v>8219</v>
      </c>
      <c r="B23">
        <v>101</v>
      </c>
      <c r="D23" t="s">
        <v>8221</v>
      </c>
      <c r="E23">
        <v>4</v>
      </c>
      <c r="T23" t="s">
        <v>8219</v>
      </c>
      <c r="U23">
        <v>20190</v>
      </c>
      <c r="V23">
        <v>101</v>
      </c>
      <c r="X23" t="s">
        <v>8221</v>
      </c>
      <c r="Y23">
        <v>722</v>
      </c>
      <c r="Z23">
        <v>4</v>
      </c>
    </row>
    <row r="24" spans="1:26" x14ac:dyDescent="0.2">
      <c r="A24" t="s">
        <v>8219</v>
      </c>
      <c r="B24">
        <v>8</v>
      </c>
      <c r="D24" t="s">
        <v>8221</v>
      </c>
      <c r="E24">
        <v>0</v>
      </c>
      <c r="T24" t="s">
        <v>8219</v>
      </c>
      <c r="U24">
        <v>410</v>
      </c>
      <c r="V24">
        <v>8</v>
      </c>
      <c r="X24" t="s">
        <v>8221</v>
      </c>
      <c r="Y24">
        <v>0</v>
      </c>
      <c r="Z24">
        <v>0</v>
      </c>
    </row>
    <row r="25" spans="1:26" x14ac:dyDescent="0.2">
      <c r="A25" t="s">
        <v>8219</v>
      </c>
      <c r="B25">
        <v>23</v>
      </c>
      <c r="D25" t="s">
        <v>8221</v>
      </c>
      <c r="E25">
        <v>12</v>
      </c>
      <c r="T25" t="s">
        <v>8219</v>
      </c>
      <c r="U25">
        <v>2370</v>
      </c>
      <c r="V25">
        <v>23</v>
      </c>
      <c r="X25" t="s">
        <v>8221</v>
      </c>
      <c r="Y25">
        <v>4482</v>
      </c>
      <c r="Z25">
        <v>12</v>
      </c>
    </row>
    <row r="26" spans="1:26" x14ac:dyDescent="0.2">
      <c r="A26" t="s">
        <v>8219</v>
      </c>
      <c r="B26">
        <v>574</v>
      </c>
      <c r="D26" t="s">
        <v>8221</v>
      </c>
      <c r="E26">
        <v>2</v>
      </c>
      <c r="T26" t="s">
        <v>8219</v>
      </c>
      <c r="U26">
        <v>38082.69</v>
      </c>
      <c r="V26">
        <v>574</v>
      </c>
      <c r="X26" t="s">
        <v>8221</v>
      </c>
      <c r="Y26">
        <v>51</v>
      </c>
      <c r="Z26">
        <v>2</v>
      </c>
    </row>
    <row r="27" spans="1:26" x14ac:dyDescent="0.2">
      <c r="A27" t="s">
        <v>8219</v>
      </c>
      <c r="B27">
        <v>14</v>
      </c>
      <c r="D27" t="s">
        <v>8221</v>
      </c>
      <c r="E27">
        <v>10</v>
      </c>
      <c r="T27" t="s">
        <v>8219</v>
      </c>
      <c r="U27">
        <v>800</v>
      </c>
      <c r="V27">
        <v>14</v>
      </c>
      <c r="X27" t="s">
        <v>8221</v>
      </c>
      <c r="Y27">
        <v>2200</v>
      </c>
      <c r="Z27">
        <v>10</v>
      </c>
    </row>
    <row r="28" spans="1:26" x14ac:dyDescent="0.2">
      <c r="A28" t="s">
        <v>8219</v>
      </c>
      <c r="B28">
        <v>19</v>
      </c>
      <c r="D28" t="s">
        <v>8221</v>
      </c>
      <c r="E28">
        <v>0</v>
      </c>
      <c r="T28" t="s">
        <v>8219</v>
      </c>
      <c r="U28">
        <v>1940</v>
      </c>
      <c r="V28">
        <v>19</v>
      </c>
      <c r="X28" t="s">
        <v>8221</v>
      </c>
      <c r="Y28">
        <v>0</v>
      </c>
      <c r="Z28">
        <v>0</v>
      </c>
    </row>
    <row r="29" spans="1:26" x14ac:dyDescent="0.2">
      <c r="A29" t="s">
        <v>8219</v>
      </c>
      <c r="B29">
        <v>150</v>
      </c>
      <c r="D29" t="s">
        <v>8221</v>
      </c>
      <c r="E29">
        <v>5</v>
      </c>
      <c r="T29" t="s">
        <v>8219</v>
      </c>
      <c r="U29">
        <v>22345</v>
      </c>
      <c r="V29">
        <v>150</v>
      </c>
      <c r="X29" t="s">
        <v>8221</v>
      </c>
      <c r="Y29">
        <v>800</v>
      </c>
      <c r="Z29">
        <v>5</v>
      </c>
    </row>
    <row r="30" spans="1:26" x14ac:dyDescent="0.2">
      <c r="A30" t="s">
        <v>8219</v>
      </c>
      <c r="B30">
        <v>71</v>
      </c>
      <c r="D30" t="s">
        <v>8221</v>
      </c>
      <c r="E30">
        <v>0</v>
      </c>
      <c r="T30" t="s">
        <v>8219</v>
      </c>
      <c r="U30">
        <v>12042</v>
      </c>
      <c r="V30">
        <v>71</v>
      </c>
      <c r="X30" t="s">
        <v>8221</v>
      </c>
      <c r="Y30">
        <v>0</v>
      </c>
      <c r="Z30">
        <v>0</v>
      </c>
    </row>
    <row r="31" spans="1:26" x14ac:dyDescent="0.2">
      <c r="A31" t="s">
        <v>8219</v>
      </c>
      <c r="B31">
        <v>117</v>
      </c>
      <c r="D31" t="s">
        <v>8221</v>
      </c>
      <c r="E31">
        <v>5</v>
      </c>
      <c r="T31" t="s">
        <v>8219</v>
      </c>
      <c r="U31">
        <v>3700</v>
      </c>
      <c r="V31">
        <v>117</v>
      </c>
      <c r="X31" t="s">
        <v>8221</v>
      </c>
      <c r="Y31">
        <v>345</v>
      </c>
      <c r="Z31">
        <v>5</v>
      </c>
    </row>
    <row r="32" spans="1:26" x14ac:dyDescent="0.2">
      <c r="A32" t="s">
        <v>8219</v>
      </c>
      <c r="B32">
        <v>53</v>
      </c>
      <c r="D32" t="s">
        <v>8221</v>
      </c>
      <c r="E32">
        <v>1</v>
      </c>
      <c r="T32" t="s">
        <v>8219</v>
      </c>
      <c r="U32">
        <v>4051.99</v>
      </c>
      <c r="V32">
        <v>53</v>
      </c>
      <c r="X32" t="s">
        <v>8221</v>
      </c>
      <c r="Y32">
        <v>50</v>
      </c>
      <c r="Z32">
        <v>1</v>
      </c>
    </row>
    <row r="33" spans="1:26" x14ac:dyDescent="0.2">
      <c r="A33" t="s">
        <v>8219</v>
      </c>
      <c r="B33">
        <v>1</v>
      </c>
      <c r="D33" t="s">
        <v>8221</v>
      </c>
      <c r="E33">
        <v>3</v>
      </c>
      <c r="T33" t="s">
        <v>8219</v>
      </c>
      <c r="U33">
        <v>13</v>
      </c>
      <c r="V33">
        <v>1</v>
      </c>
      <c r="X33" t="s">
        <v>8221</v>
      </c>
      <c r="Y33">
        <v>250</v>
      </c>
      <c r="Z33">
        <v>3</v>
      </c>
    </row>
    <row r="34" spans="1:26" x14ac:dyDescent="0.2">
      <c r="A34" t="s">
        <v>8219</v>
      </c>
      <c r="B34">
        <v>89</v>
      </c>
      <c r="D34" t="s">
        <v>8221</v>
      </c>
      <c r="E34">
        <v>3</v>
      </c>
      <c r="T34" t="s">
        <v>8219</v>
      </c>
      <c r="U34">
        <v>28520</v>
      </c>
      <c r="V34">
        <v>89</v>
      </c>
      <c r="X34" t="s">
        <v>8221</v>
      </c>
      <c r="Y34">
        <v>17</v>
      </c>
      <c r="Z34">
        <v>3</v>
      </c>
    </row>
    <row r="35" spans="1:26" x14ac:dyDescent="0.2">
      <c r="A35" t="s">
        <v>8219</v>
      </c>
      <c r="B35">
        <v>64</v>
      </c>
      <c r="D35" t="s">
        <v>8221</v>
      </c>
      <c r="E35">
        <v>0</v>
      </c>
      <c r="T35" t="s">
        <v>8219</v>
      </c>
      <c r="U35">
        <v>5360</v>
      </c>
      <c r="V35">
        <v>64</v>
      </c>
      <c r="X35" t="s">
        <v>8221</v>
      </c>
      <c r="Y35">
        <v>0</v>
      </c>
      <c r="Z35">
        <v>0</v>
      </c>
    </row>
    <row r="36" spans="1:26" x14ac:dyDescent="0.2">
      <c r="A36" t="s">
        <v>8219</v>
      </c>
      <c r="B36">
        <v>68</v>
      </c>
      <c r="D36" t="s">
        <v>8221</v>
      </c>
      <c r="E36">
        <v>3</v>
      </c>
      <c r="T36" t="s">
        <v>8219</v>
      </c>
      <c r="U36">
        <v>3392</v>
      </c>
      <c r="V36">
        <v>68</v>
      </c>
      <c r="X36" t="s">
        <v>8221</v>
      </c>
      <c r="Y36">
        <v>3</v>
      </c>
      <c r="Z36">
        <v>3</v>
      </c>
    </row>
    <row r="37" spans="1:26" x14ac:dyDescent="0.2">
      <c r="A37" t="s">
        <v>8219</v>
      </c>
      <c r="B37">
        <v>28</v>
      </c>
      <c r="D37" t="s">
        <v>8221</v>
      </c>
      <c r="E37">
        <v>0</v>
      </c>
      <c r="T37" t="s">
        <v>8219</v>
      </c>
      <c r="U37">
        <v>1665</v>
      </c>
      <c r="V37">
        <v>28</v>
      </c>
      <c r="X37" t="s">
        <v>8221</v>
      </c>
      <c r="Y37">
        <v>0</v>
      </c>
      <c r="Z37">
        <v>0</v>
      </c>
    </row>
    <row r="38" spans="1:26" x14ac:dyDescent="0.2">
      <c r="A38" t="s">
        <v>8219</v>
      </c>
      <c r="B38">
        <v>44</v>
      </c>
      <c r="D38" t="s">
        <v>8221</v>
      </c>
      <c r="E38">
        <v>19</v>
      </c>
      <c r="T38" t="s">
        <v>8219</v>
      </c>
      <c r="U38">
        <v>8529</v>
      </c>
      <c r="V38">
        <v>44</v>
      </c>
      <c r="X38" t="s">
        <v>8221</v>
      </c>
      <c r="Y38">
        <v>1465</v>
      </c>
      <c r="Z38">
        <v>19</v>
      </c>
    </row>
    <row r="39" spans="1:26" x14ac:dyDescent="0.2">
      <c r="A39" t="s">
        <v>8219</v>
      </c>
      <c r="B39">
        <v>253</v>
      </c>
      <c r="D39" t="s">
        <v>8221</v>
      </c>
      <c r="E39">
        <v>8</v>
      </c>
      <c r="T39" t="s">
        <v>8219</v>
      </c>
      <c r="U39">
        <v>40357</v>
      </c>
      <c r="V39">
        <v>253</v>
      </c>
      <c r="X39" t="s">
        <v>8221</v>
      </c>
      <c r="Y39">
        <v>262</v>
      </c>
      <c r="Z39">
        <v>8</v>
      </c>
    </row>
    <row r="40" spans="1:26" x14ac:dyDescent="0.2">
      <c r="A40" t="s">
        <v>8219</v>
      </c>
      <c r="B40">
        <v>66</v>
      </c>
      <c r="D40" t="s">
        <v>8221</v>
      </c>
      <c r="E40">
        <v>6</v>
      </c>
      <c r="T40" t="s">
        <v>8219</v>
      </c>
      <c r="U40">
        <v>2751</v>
      </c>
      <c r="V40">
        <v>66</v>
      </c>
      <c r="X40" t="s">
        <v>8221</v>
      </c>
      <c r="Y40">
        <v>279</v>
      </c>
      <c r="Z40">
        <v>6</v>
      </c>
    </row>
    <row r="41" spans="1:26" x14ac:dyDescent="0.2">
      <c r="A41" t="s">
        <v>8219</v>
      </c>
      <c r="B41">
        <v>217</v>
      </c>
      <c r="D41" t="s">
        <v>8221</v>
      </c>
      <c r="E41">
        <v>0</v>
      </c>
      <c r="T41" t="s">
        <v>8219</v>
      </c>
      <c r="U41">
        <v>32745</v>
      </c>
      <c r="V41">
        <v>217</v>
      </c>
      <c r="X41" t="s">
        <v>8221</v>
      </c>
      <c r="Y41">
        <v>0</v>
      </c>
      <c r="Z41">
        <v>0</v>
      </c>
    </row>
    <row r="42" spans="1:26" x14ac:dyDescent="0.2">
      <c r="A42" t="s">
        <v>8219</v>
      </c>
      <c r="B42">
        <v>16</v>
      </c>
      <c r="D42" t="s">
        <v>8221</v>
      </c>
      <c r="E42">
        <v>18</v>
      </c>
      <c r="T42" t="s">
        <v>8219</v>
      </c>
      <c r="U42">
        <v>2027</v>
      </c>
      <c r="V42">
        <v>16</v>
      </c>
      <c r="X42" t="s">
        <v>8221</v>
      </c>
      <c r="Y42">
        <v>1571.55</v>
      </c>
      <c r="Z42">
        <v>18</v>
      </c>
    </row>
    <row r="43" spans="1:26" x14ac:dyDescent="0.2">
      <c r="A43" t="s">
        <v>8219</v>
      </c>
      <c r="B43">
        <v>19</v>
      </c>
      <c r="D43" t="s">
        <v>8221</v>
      </c>
      <c r="E43">
        <v>7</v>
      </c>
      <c r="T43" t="s">
        <v>8219</v>
      </c>
      <c r="U43">
        <v>2000</v>
      </c>
      <c r="V43">
        <v>19</v>
      </c>
      <c r="X43" t="s">
        <v>8221</v>
      </c>
      <c r="Y43">
        <v>380</v>
      </c>
      <c r="Z43">
        <v>7</v>
      </c>
    </row>
    <row r="44" spans="1:26" x14ac:dyDescent="0.2">
      <c r="A44" t="s">
        <v>8219</v>
      </c>
      <c r="B44">
        <v>169</v>
      </c>
      <c r="D44" t="s">
        <v>8221</v>
      </c>
      <c r="E44">
        <v>0</v>
      </c>
      <c r="T44" t="s">
        <v>8219</v>
      </c>
      <c r="U44">
        <v>19860</v>
      </c>
      <c r="V44">
        <v>169</v>
      </c>
      <c r="X44" t="s">
        <v>8221</v>
      </c>
      <c r="Y44">
        <v>0</v>
      </c>
      <c r="Z44">
        <v>0</v>
      </c>
    </row>
    <row r="45" spans="1:26" x14ac:dyDescent="0.2">
      <c r="A45" t="s">
        <v>8219</v>
      </c>
      <c r="B45">
        <v>263</v>
      </c>
      <c r="D45" t="s">
        <v>8221</v>
      </c>
      <c r="E45">
        <v>8</v>
      </c>
      <c r="T45" t="s">
        <v>8219</v>
      </c>
      <c r="U45">
        <v>30866</v>
      </c>
      <c r="V45">
        <v>263</v>
      </c>
      <c r="X45" t="s">
        <v>8221</v>
      </c>
      <c r="Y45">
        <v>746</v>
      </c>
      <c r="Z45">
        <v>8</v>
      </c>
    </row>
    <row r="46" spans="1:26" x14ac:dyDescent="0.2">
      <c r="A46" t="s">
        <v>8219</v>
      </c>
      <c r="B46">
        <v>15</v>
      </c>
      <c r="D46" t="s">
        <v>8221</v>
      </c>
      <c r="E46">
        <v>1293</v>
      </c>
      <c r="T46" t="s">
        <v>8219</v>
      </c>
      <c r="U46">
        <v>2000</v>
      </c>
      <c r="V46">
        <v>15</v>
      </c>
      <c r="X46" t="s">
        <v>8221</v>
      </c>
      <c r="Y46">
        <v>152165</v>
      </c>
      <c r="Z46">
        <v>1293</v>
      </c>
    </row>
    <row r="47" spans="1:26" x14ac:dyDescent="0.2">
      <c r="A47" t="s">
        <v>8219</v>
      </c>
      <c r="B47">
        <v>61</v>
      </c>
      <c r="D47" t="s">
        <v>8221</v>
      </c>
      <c r="E47">
        <v>17</v>
      </c>
      <c r="T47" t="s">
        <v>8219</v>
      </c>
      <c r="U47">
        <v>6000</v>
      </c>
      <c r="V47">
        <v>61</v>
      </c>
      <c r="X47" t="s">
        <v>8221</v>
      </c>
      <c r="Y47">
        <v>1300</v>
      </c>
      <c r="Z47">
        <v>17</v>
      </c>
    </row>
    <row r="48" spans="1:26" x14ac:dyDescent="0.2">
      <c r="A48" t="s">
        <v>8219</v>
      </c>
      <c r="B48">
        <v>45</v>
      </c>
      <c r="D48" t="s">
        <v>8221</v>
      </c>
      <c r="E48">
        <v>0</v>
      </c>
      <c r="T48" t="s">
        <v>8219</v>
      </c>
      <c r="U48">
        <v>8750</v>
      </c>
      <c r="V48">
        <v>45</v>
      </c>
      <c r="X48" t="s">
        <v>8221</v>
      </c>
      <c r="Y48">
        <v>0</v>
      </c>
      <c r="Z48">
        <v>0</v>
      </c>
    </row>
    <row r="49" spans="1:26" x14ac:dyDescent="0.2">
      <c r="A49" t="s">
        <v>8219</v>
      </c>
      <c r="B49">
        <v>70</v>
      </c>
      <c r="D49" t="s">
        <v>8221</v>
      </c>
      <c r="E49">
        <v>13</v>
      </c>
      <c r="T49" t="s">
        <v>8219</v>
      </c>
      <c r="U49">
        <v>5380.55</v>
      </c>
      <c r="V49">
        <v>70</v>
      </c>
      <c r="X49" t="s">
        <v>8221</v>
      </c>
      <c r="Y49">
        <v>2130</v>
      </c>
      <c r="Z49">
        <v>13</v>
      </c>
    </row>
    <row r="50" spans="1:26" x14ac:dyDescent="0.2">
      <c r="A50" t="s">
        <v>8219</v>
      </c>
      <c r="B50">
        <v>38</v>
      </c>
      <c r="D50" t="s">
        <v>8221</v>
      </c>
      <c r="E50">
        <v>0</v>
      </c>
      <c r="T50" t="s">
        <v>8219</v>
      </c>
      <c r="U50">
        <v>2159</v>
      </c>
      <c r="V50">
        <v>38</v>
      </c>
      <c r="X50" t="s">
        <v>8221</v>
      </c>
      <c r="Y50">
        <v>0</v>
      </c>
      <c r="Z50">
        <v>0</v>
      </c>
    </row>
    <row r="51" spans="1:26" x14ac:dyDescent="0.2">
      <c r="A51" t="s">
        <v>8219</v>
      </c>
      <c r="B51">
        <v>87</v>
      </c>
      <c r="D51" t="s">
        <v>8221</v>
      </c>
      <c r="E51">
        <v>0</v>
      </c>
      <c r="T51" t="s">
        <v>8219</v>
      </c>
      <c r="U51">
        <v>12000</v>
      </c>
      <c r="V51">
        <v>87</v>
      </c>
      <c r="X51" t="s">
        <v>8221</v>
      </c>
      <c r="Y51">
        <v>0</v>
      </c>
      <c r="Z51">
        <v>0</v>
      </c>
    </row>
    <row r="52" spans="1:26" x14ac:dyDescent="0.2">
      <c r="A52" t="s">
        <v>8219</v>
      </c>
      <c r="B52">
        <v>22</v>
      </c>
      <c r="D52" t="s">
        <v>8221</v>
      </c>
      <c r="E52">
        <v>33</v>
      </c>
      <c r="T52" t="s">
        <v>8219</v>
      </c>
      <c r="U52">
        <v>600</v>
      </c>
      <c r="V52">
        <v>22</v>
      </c>
      <c r="X52" t="s">
        <v>8221</v>
      </c>
      <c r="Y52">
        <v>3030</v>
      </c>
      <c r="Z52">
        <v>33</v>
      </c>
    </row>
    <row r="53" spans="1:26" x14ac:dyDescent="0.2">
      <c r="A53" t="s">
        <v>8219</v>
      </c>
      <c r="B53">
        <v>119</v>
      </c>
      <c r="D53" t="s">
        <v>8221</v>
      </c>
      <c r="E53">
        <v>12</v>
      </c>
      <c r="T53" t="s">
        <v>8219</v>
      </c>
      <c r="U53">
        <v>14082</v>
      </c>
      <c r="V53">
        <v>119</v>
      </c>
      <c r="X53" t="s">
        <v>8221</v>
      </c>
      <c r="Y53">
        <v>2230</v>
      </c>
      <c r="Z53">
        <v>12</v>
      </c>
    </row>
    <row r="54" spans="1:26" x14ac:dyDescent="0.2">
      <c r="A54" t="s">
        <v>8219</v>
      </c>
      <c r="B54">
        <v>52</v>
      </c>
      <c r="D54" t="s">
        <v>8221</v>
      </c>
      <c r="E54">
        <v>1</v>
      </c>
      <c r="T54" t="s">
        <v>8219</v>
      </c>
      <c r="U54">
        <v>11621</v>
      </c>
      <c r="V54">
        <v>52</v>
      </c>
      <c r="X54" t="s">
        <v>8221</v>
      </c>
      <c r="Y54">
        <v>1</v>
      </c>
      <c r="Z54">
        <v>1</v>
      </c>
    </row>
    <row r="55" spans="1:26" x14ac:dyDescent="0.2">
      <c r="A55" t="s">
        <v>8219</v>
      </c>
      <c r="B55">
        <v>117</v>
      </c>
      <c r="D55" t="s">
        <v>8221</v>
      </c>
      <c r="E55">
        <v>1</v>
      </c>
      <c r="T55" t="s">
        <v>8219</v>
      </c>
      <c r="U55">
        <v>3289</v>
      </c>
      <c r="V55">
        <v>117</v>
      </c>
      <c r="X55" t="s">
        <v>8221</v>
      </c>
      <c r="Y55">
        <v>20</v>
      </c>
      <c r="Z55">
        <v>1</v>
      </c>
    </row>
    <row r="56" spans="1:26" x14ac:dyDescent="0.2">
      <c r="A56" t="s">
        <v>8219</v>
      </c>
      <c r="B56">
        <v>52</v>
      </c>
      <c r="D56" t="s">
        <v>8221</v>
      </c>
      <c r="E56">
        <v>1</v>
      </c>
      <c r="T56" t="s">
        <v>8219</v>
      </c>
      <c r="U56">
        <v>10100</v>
      </c>
      <c r="V56">
        <v>52</v>
      </c>
      <c r="X56" t="s">
        <v>8221</v>
      </c>
      <c r="Y56">
        <v>1</v>
      </c>
      <c r="Z56">
        <v>1</v>
      </c>
    </row>
    <row r="57" spans="1:26" x14ac:dyDescent="0.2">
      <c r="A57" t="s">
        <v>8219</v>
      </c>
      <c r="B57">
        <v>86</v>
      </c>
      <c r="D57" t="s">
        <v>8221</v>
      </c>
      <c r="E57">
        <v>1</v>
      </c>
      <c r="T57" t="s">
        <v>8219</v>
      </c>
      <c r="U57">
        <v>11090</v>
      </c>
      <c r="V57">
        <v>86</v>
      </c>
      <c r="X57" t="s">
        <v>8221</v>
      </c>
      <c r="Y57">
        <v>10</v>
      </c>
      <c r="Z57">
        <v>1</v>
      </c>
    </row>
    <row r="58" spans="1:26" x14ac:dyDescent="0.2">
      <c r="A58" t="s">
        <v>8219</v>
      </c>
      <c r="B58">
        <v>174</v>
      </c>
      <c r="D58" t="s">
        <v>8221</v>
      </c>
      <c r="E58">
        <v>84</v>
      </c>
      <c r="T58" t="s">
        <v>8219</v>
      </c>
      <c r="U58">
        <v>8581</v>
      </c>
      <c r="V58">
        <v>174</v>
      </c>
      <c r="X58" t="s">
        <v>8221</v>
      </c>
      <c r="Y58">
        <v>27849.22</v>
      </c>
      <c r="Z58">
        <v>84</v>
      </c>
    </row>
    <row r="59" spans="1:26" x14ac:dyDescent="0.2">
      <c r="A59" t="s">
        <v>8219</v>
      </c>
      <c r="B59">
        <v>69</v>
      </c>
      <c r="D59" t="s">
        <v>8221</v>
      </c>
      <c r="E59">
        <v>38</v>
      </c>
      <c r="T59" t="s">
        <v>8219</v>
      </c>
      <c r="U59">
        <v>15285</v>
      </c>
      <c r="V59">
        <v>69</v>
      </c>
      <c r="X59" t="s">
        <v>8221</v>
      </c>
      <c r="Y59">
        <v>11943</v>
      </c>
      <c r="Z59">
        <v>38</v>
      </c>
    </row>
    <row r="60" spans="1:26" x14ac:dyDescent="0.2">
      <c r="A60" t="s">
        <v>8219</v>
      </c>
      <c r="B60">
        <v>75</v>
      </c>
      <c r="D60" t="s">
        <v>8221</v>
      </c>
      <c r="E60">
        <v>1</v>
      </c>
      <c r="T60" t="s">
        <v>8219</v>
      </c>
      <c r="U60">
        <v>10291</v>
      </c>
      <c r="V60">
        <v>75</v>
      </c>
      <c r="X60" t="s">
        <v>8221</v>
      </c>
      <c r="Y60">
        <v>100</v>
      </c>
      <c r="Z60">
        <v>1</v>
      </c>
    </row>
    <row r="61" spans="1:26" x14ac:dyDescent="0.2">
      <c r="A61" t="s">
        <v>8219</v>
      </c>
      <c r="B61">
        <v>33</v>
      </c>
      <c r="D61" t="s">
        <v>8221</v>
      </c>
      <c r="E61">
        <v>76</v>
      </c>
      <c r="T61" t="s">
        <v>8219</v>
      </c>
      <c r="U61">
        <v>20025.14</v>
      </c>
      <c r="V61">
        <v>33</v>
      </c>
      <c r="X61" t="s">
        <v>8221</v>
      </c>
      <c r="Y61">
        <v>8815</v>
      </c>
      <c r="Z61">
        <v>76</v>
      </c>
    </row>
    <row r="62" spans="1:26" x14ac:dyDescent="0.2">
      <c r="A62" t="s">
        <v>8219</v>
      </c>
      <c r="B62">
        <v>108</v>
      </c>
      <c r="D62" t="s">
        <v>8221</v>
      </c>
      <c r="E62">
        <v>3</v>
      </c>
      <c r="T62" t="s">
        <v>8219</v>
      </c>
      <c r="U62">
        <v>4648.33</v>
      </c>
      <c r="V62">
        <v>108</v>
      </c>
      <c r="X62" t="s">
        <v>8221</v>
      </c>
      <c r="Y62">
        <v>360</v>
      </c>
      <c r="Z62">
        <v>3</v>
      </c>
    </row>
    <row r="63" spans="1:26" x14ac:dyDescent="0.2">
      <c r="A63" t="s">
        <v>8219</v>
      </c>
      <c r="B63">
        <v>23</v>
      </c>
      <c r="D63" t="s">
        <v>8221</v>
      </c>
      <c r="E63">
        <v>0</v>
      </c>
      <c r="T63" t="s">
        <v>8219</v>
      </c>
      <c r="U63">
        <v>7415</v>
      </c>
      <c r="V63">
        <v>23</v>
      </c>
      <c r="X63" t="s">
        <v>8221</v>
      </c>
      <c r="Y63">
        <v>0</v>
      </c>
      <c r="Z63">
        <v>0</v>
      </c>
    </row>
    <row r="64" spans="1:26" x14ac:dyDescent="0.2">
      <c r="A64" t="s">
        <v>8219</v>
      </c>
      <c r="B64">
        <v>48</v>
      </c>
      <c r="D64" t="s">
        <v>8221</v>
      </c>
      <c r="E64">
        <v>2</v>
      </c>
      <c r="T64" t="s">
        <v>8219</v>
      </c>
      <c r="U64">
        <v>4642</v>
      </c>
      <c r="V64">
        <v>48</v>
      </c>
      <c r="X64" t="s">
        <v>8221</v>
      </c>
      <c r="Y64">
        <v>130</v>
      </c>
      <c r="Z64">
        <v>2</v>
      </c>
    </row>
    <row r="65" spans="1:26" x14ac:dyDescent="0.2">
      <c r="A65" t="s">
        <v>8219</v>
      </c>
      <c r="B65">
        <v>64</v>
      </c>
      <c r="D65" t="s">
        <v>8221</v>
      </c>
      <c r="E65">
        <v>0</v>
      </c>
      <c r="T65" t="s">
        <v>8219</v>
      </c>
      <c r="U65">
        <v>2270.37</v>
      </c>
      <c r="V65">
        <v>64</v>
      </c>
      <c r="X65" t="s">
        <v>8221</v>
      </c>
      <c r="Y65">
        <v>0</v>
      </c>
      <c r="Z65">
        <v>0</v>
      </c>
    </row>
    <row r="66" spans="1:26" x14ac:dyDescent="0.2">
      <c r="A66" t="s">
        <v>8219</v>
      </c>
      <c r="B66">
        <v>24</v>
      </c>
      <c r="D66" t="s">
        <v>8221</v>
      </c>
      <c r="E66">
        <v>0</v>
      </c>
      <c r="T66" t="s">
        <v>8219</v>
      </c>
      <c r="U66">
        <v>2080</v>
      </c>
      <c r="V66">
        <v>24</v>
      </c>
      <c r="X66" t="s">
        <v>8221</v>
      </c>
      <c r="Y66">
        <v>0</v>
      </c>
      <c r="Z66">
        <v>0</v>
      </c>
    </row>
    <row r="67" spans="1:26" x14ac:dyDescent="0.2">
      <c r="A67" t="s">
        <v>8219</v>
      </c>
      <c r="B67">
        <v>57</v>
      </c>
      <c r="D67" t="s">
        <v>8221</v>
      </c>
      <c r="E67">
        <v>0</v>
      </c>
      <c r="T67" t="s">
        <v>8219</v>
      </c>
      <c r="U67">
        <v>7527</v>
      </c>
      <c r="V67">
        <v>57</v>
      </c>
      <c r="X67" t="s">
        <v>8221</v>
      </c>
      <c r="Y67">
        <v>0</v>
      </c>
      <c r="Z67">
        <v>0</v>
      </c>
    </row>
    <row r="68" spans="1:26" x14ac:dyDescent="0.2">
      <c r="A68" t="s">
        <v>8219</v>
      </c>
      <c r="B68">
        <v>26</v>
      </c>
      <c r="D68" t="s">
        <v>8221</v>
      </c>
      <c r="E68">
        <v>2</v>
      </c>
      <c r="T68" t="s">
        <v>8219</v>
      </c>
      <c r="U68">
        <v>2372</v>
      </c>
      <c r="V68">
        <v>26</v>
      </c>
      <c r="X68" t="s">
        <v>8221</v>
      </c>
      <c r="Y68">
        <v>250</v>
      </c>
      <c r="Z68">
        <v>2</v>
      </c>
    </row>
    <row r="69" spans="1:26" x14ac:dyDescent="0.2">
      <c r="A69" t="s">
        <v>8219</v>
      </c>
      <c r="B69">
        <v>20</v>
      </c>
      <c r="D69" t="s">
        <v>8221</v>
      </c>
      <c r="E69">
        <v>0</v>
      </c>
      <c r="T69" t="s">
        <v>8219</v>
      </c>
      <c r="U69">
        <v>2325</v>
      </c>
      <c r="V69">
        <v>20</v>
      </c>
      <c r="X69" t="s">
        <v>8221</v>
      </c>
      <c r="Y69">
        <v>0</v>
      </c>
      <c r="Z69">
        <v>0</v>
      </c>
    </row>
    <row r="70" spans="1:26" x14ac:dyDescent="0.2">
      <c r="A70" t="s">
        <v>8219</v>
      </c>
      <c r="B70">
        <v>36</v>
      </c>
      <c r="D70" t="s">
        <v>8221</v>
      </c>
      <c r="E70">
        <v>0</v>
      </c>
      <c r="T70" t="s">
        <v>8219</v>
      </c>
      <c r="U70">
        <v>763</v>
      </c>
      <c r="V70">
        <v>36</v>
      </c>
      <c r="X70" t="s">
        <v>8221</v>
      </c>
      <c r="Y70">
        <v>0</v>
      </c>
      <c r="Z70">
        <v>0</v>
      </c>
    </row>
    <row r="71" spans="1:26" x14ac:dyDescent="0.2">
      <c r="A71" t="s">
        <v>8219</v>
      </c>
      <c r="B71">
        <v>178</v>
      </c>
      <c r="D71" t="s">
        <v>8221</v>
      </c>
      <c r="E71">
        <v>0</v>
      </c>
      <c r="T71" t="s">
        <v>8219</v>
      </c>
      <c r="U71">
        <v>11094.23</v>
      </c>
      <c r="V71">
        <v>178</v>
      </c>
      <c r="X71" t="s">
        <v>8221</v>
      </c>
      <c r="Y71">
        <v>0</v>
      </c>
      <c r="Z71">
        <v>0</v>
      </c>
    </row>
    <row r="72" spans="1:26" x14ac:dyDescent="0.2">
      <c r="A72" t="s">
        <v>8219</v>
      </c>
      <c r="B72">
        <v>17</v>
      </c>
      <c r="D72" t="s">
        <v>8221</v>
      </c>
      <c r="E72">
        <v>2</v>
      </c>
      <c r="T72" t="s">
        <v>8219</v>
      </c>
      <c r="U72">
        <v>636</v>
      </c>
      <c r="V72">
        <v>17</v>
      </c>
      <c r="X72" t="s">
        <v>8221</v>
      </c>
      <c r="Y72">
        <v>60</v>
      </c>
      <c r="Z72">
        <v>2</v>
      </c>
    </row>
    <row r="73" spans="1:26" x14ac:dyDescent="0.2">
      <c r="A73" t="s">
        <v>8219</v>
      </c>
      <c r="B73">
        <v>32</v>
      </c>
      <c r="D73" t="s">
        <v>8221</v>
      </c>
      <c r="E73">
        <v>0</v>
      </c>
      <c r="T73" t="s">
        <v>8219</v>
      </c>
      <c r="U73">
        <v>2231</v>
      </c>
      <c r="V73">
        <v>32</v>
      </c>
      <c r="X73" t="s">
        <v>8221</v>
      </c>
      <c r="Y73">
        <v>0</v>
      </c>
      <c r="Z73">
        <v>0</v>
      </c>
    </row>
    <row r="74" spans="1:26" x14ac:dyDescent="0.2">
      <c r="A74" t="s">
        <v>8219</v>
      </c>
      <c r="B74">
        <v>41</v>
      </c>
      <c r="D74" t="s">
        <v>8221</v>
      </c>
      <c r="E74">
        <v>7</v>
      </c>
      <c r="T74" t="s">
        <v>8219</v>
      </c>
      <c r="U74">
        <v>2385</v>
      </c>
      <c r="V74">
        <v>41</v>
      </c>
      <c r="X74" t="s">
        <v>8221</v>
      </c>
      <c r="Y74">
        <v>110</v>
      </c>
      <c r="Z74">
        <v>7</v>
      </c>
    </row>
    <row r="75" spans="1:26" x14ac:dyDescent="0.2">
      <c r="A75" t="s">
        <v>8219</v>
      </c>
      <c r="B75">
        <v>18</v>
      </c>
      <c r="D75" t="s">
        <v>8221</v>
      </c>
      <c r="E75">
        <v>0</v>
      </c>
      <c r="T75" t="s">
        <v>8219</v>
      </c>
      <c r="U75">
        <v>900</v>
      </c>
      <c r="V75">
        <v>18</v>
      </c>
      <c r="X75" t="s">
        <v>8221</v>
      </c>
      <c r="Y75">
        <v>0</v>
      </c>
      <c r="Z75">
        <v>0</v>
      </c>
    </row>
    <row r="76" spans="1:26" x14ac:dyDescent="0.2">
      <c r="A76" t="s">
        <v>8219</v>
      </c>
      <c r="B76">
        <v>29</v>
      </c>
      <c r="D76" t="s">
        <v>8221</v>
      </c>
      <c r="E76">
        <v>5</v>
      </c>
      <c r="T76" t="s">
        <v>8219</v>
      </c>
      <c r="U76">
        <v>564.66</v>
      </c>
      <c r="V76">
        <v>29</v>
      </c>
      <c r="X76" t="s">
        <v>8221</v>
      </c>
      <c r="Y76">
        <v>401</v>
      </c>
      <c r="Z76">
        <v>5</v>
      </c>
    </row>
    <row r="77" spans="1:26" x14ac:dyDescent="0.2">
      <c r="A77" t="s">
        <v>8219</v>
      </c>
      <c r="B77">
        <v>47</v>
      </c>
      <c r="D77" t="s">
        <v>8221</v>
      </c>
      <c r="E77">
        <v>0</v>
      </c>
      <c r="T77" t="s">
        <v>8219</v>
      </c>
      <c r="U77">
        <v>4040</v>
      </c>
      <c r="V77">
        <v>47</v>
      </c>
      <c r="X77" t="s">
        <v>8221</v>
      </c>
      <c r="Y77">
        <v>0</v>
      </c>
      <c r="Z77">
        <v>0</v>
      </c>
    </row>
    <row r="78" spans="1:26" x14ac:dyDescent="0.2">
      <c r="A78" t="s">
        <v>8219</v>
      </c>
      <c r="B78">
        <v>15</v>
      </c>
      <c r="D78" t="s">
        <v>8221</v>
      </c>
      <c r="E78">
        <v>0</v>
      </c>
      <c r="T78" t="s">
        <v>8219</v>
      </c>
      <c r="U78">
        <v>460</v>
      </c>
      <c r="V78">
        <v>15</v>
      </c>
      <c r="X78" t="s">
        <v>8221</v>
      </c>
      <c r="Y78">
        <v>0</v>
      </c>
      <c r="Z78">
        <v>0</v>
      </c>
    </row>
    <row r="79" spans="1:26" x14ac:dyDescent="0.2">
      <c r="A79" t="s">
        <v>8219</v>
      </c>
      <c r="B79">
        <v>26</v>
      </c>
      <c r="D79" t="s">
        <v>8221</v>
      </c>
      <c r="E79">
        <v>1</v>
      </c>
      <c r="T79" t="s">
        <v>8219</v>
      </c>
      <c r="U79">
        <v>1570</v>
      </c>
      <c r="V79">
        <v>26</v>
      </c>
      <c r="X79" t="s">
        <v>8221</v>
      </c>
      <c r="Y79">
        <v>50</v>
      </c>
      <c r="Z79">
        <v>1</v>
      </c>
    </row>
    <row r="80" spans="1:26" x14ac:dyDescent="0.2">
      <c r="A80" t="s">
        <v>8219</v>
      </c>
      <c r="B80">
        <v>35</v>
      </c>
      <c r="D80" t="s">
        <v>8221</v>
      </c>
      <c r="E80">
        <v>0</v>
      </c>
      <c r="T80" t="s">
        <v>8219</v>
      </c>
      <c r="U80">
        <v>1351</v>
      </c>
      <c r="V80">
        <v>35</v>
      </c>
      <c r="X80" t="s">
        <v>8221</v>
      </c>
      <c r="Y80">
        <v>0</v>
      </c>
      <c r="Z80">
        <v>0</v>
      </c>
    </row>
    <row r="81" spans="1:26" x14ac:dyDescent="0.2">
      <c r="A81" t="s">
        <v>8219</v>
      </c>
      <c r="B81">
        <v>41</v>
      </c>
      <c r="D81" t="s">
        <v>8221</v>
      </c>
      <c r="E81">
        <v>5</v>
      </c>
      <c r="T81" t="s">
        <v>8219</v>
      </c>
      <c r="U81">
        <v>1651</v>
      </c>
      <c r="V81">
        <v>41</v>
      </c>
      <c r="X81" t="s">
        <v>8221</v>
      </c>
      <c r="Y81">
        <v>250</v>
      </c>
      <c r="Z81">
        <v>5</v>
      </c>
    </row>
    <row r="82" spans="1:26" x14ac:dyDescent="0.2">
      <c r="A82" t="s">
        <v>8219</v>
      </c>
      <c r="B82">
        <v>47</v>
      </c>
      <c r="D82" t="s">
        <v>8221</v>
      </c>
      <c r="E82">
        <v>3</v>
      </c>
      <c r="T82" t="s">
        <v>8219</v>
      </c>
      <c r="U82">
        <v>12870</v>
      </c>
      <c r="V82">
        <v>47</v>
      </c>
      <c r="X82" t="s">
        <v>8221</v>
      </c>
      <c r="Y82">
        <v>14.5</v>
      </c>
      <c r="Z82">
        <v>3</v>
      </c>
    </row>
    <row r="83" spans="1:26" x14ac:dyDescent="0.2">
      <c r="A83" t="s">
        <v>8219</v>
      </c>
      <c r="B83">
        <v>28</v>
      </c>
      <c r="D83" t="s">
        <v>8221</v>
      </c>
      <c r="E83">
        <v>6</v>
      </c>
      <c r="T83" t="s">
        <v>8219</v>
      </c>
      <c r="U83">
        <v>1485</v>
      </c>
      <c r="V83">
        <v>28</v>
      </c>
      <c r="X83" t="s">
        <v>8221</v>
      </c>
      <c r="Y83">
        <v>301</v>
      </c>
      <c r="Z83">
        <v>6</v>
      </c>
    </row>
    <row r="84" spans="1:26" x14ac:dyDescent="0.2">
      <c r="A84" t="s">
        <v>8219</v>
      </c>
      <c r="B84">
        <v>100</v>
      </c>
      <c r="D84" t="s">
        <v>8221</v>
      </c>
      <c r="E84">
        <v>12</v>
      </c>
      <c r="T84" t="s">
        <v>8219</v>
      </c>
      <c r="U84">
        <v>4000.5</v>
      </c>
      <c r="V84">
        <v>100</v>
      </c>
      <c r="X84" t="s">
        <v>8221</v>
      </c>
      <c r="Y84">
        <v>430</v>
      </c>
      <c r="Z84">
        <v>12</v>
      </c>
    </row>
    <row r="85" spans="1:26" x14ac:dyDescent="0.2">
      <c r="A85" t="s">
        <v>8219</v>
      </c>
      <c r="B85">
        <v>13</v>
      </c>
      <c r="D85" t="s">
        <v>8221</v>
      </c>
      <c r="E85">
        <v>13</v>
      </c>
      <c r="T85" t="s">
        <v>8219</v>
      </c>
      <c r="U85">
        <v>205</v>
      </c>
      <c r="V85">
        <v>13</v>
      </c>
      <c r="X85" t="s">
        <v>8221</v>
      </c>
      <c r="Y85">
        <v>153</v>
      </c>
      <c r="Z85">
        <v>13</v>
      </c>
    </row>
    <row r="86" spans="1:26" x14ac:dyDescent="0.2">
      <c r="A86" t="s">
        <v>8219</v>
      </c>
      <c r="B86">
        <v>7</v>
      </c>
      <c r="D86" t="s">
        <v>8221</v>
      </c>
      <c r="E86">
        <v>5</v>
      </c>
      <c r="T86" t="s">
        <v>8219</v>
      </c>
      <c r="U86">
        <v>500</v>
      </c>
      <c r="V86">
        <v>7</v>
      </c>
      <c r="X86" t="s">
        <v>8221</v>
      </c>
      <c r="Y86">
        <v>203.9</v>
      </c>
      <c r="Z86">
        <v>5</v>
      </c>
    </row>
    <row r="87" spans="1:26" x14ac:dyDescent="0.2">
      <c r="A87" t="s">
        <v>8219</v>
      </c>
      <c r="B87">
        <v>21</v>
      </c>
      <c r="D87" t="s">
        <v>8221</v>
      </c>
      <c r="E87">
        <v>2</v>
      </c>
      <c r="T87" t="s">
        <v>8219</v>
      </c>
      <c r="U87">
        <v>1506</v>
      </c>
      <c r="V87">
        <v>21</v>
      </c>
      <c r="X87" t="s">
        <v>8221</v>
      </c>
      <c r="Y87">
        <v>6</v>
      </c>
      <c r="Z87">
        <v>2</v>
      </c>
    </row>
    <row r="88" spans="1:26" x14ac:dyDescent="0.2">
      <c r="A88" t="s">
        <v>8219</v>
      </c>
      <c r="B88">
        <v>17</v>
      </c>
      <c r="D88" t="s">
        <v>8221</v>
      </c>
      <c r="E88">
        <v>8</v>
      </c>
      <c r="T88" t="s">
        <v>8219</v>
      </c>
      <c r="U88">
        <v>6388</v>
      </c>
      <c r="V88">
        <v>17</v>
      </c>
      <c r="X88" t="s">
        <v>8221</v>
      </c>
      <c r="Y88">
        <v>133</v>
      </c>
      <c r="Z88">
        <v>8</v>
      </c>
    </row>
    <row r="89" spans="1:26" x14ac:dyDescent="0.2">
      <c r="A89" t="s">
        <v>8219</v>
      </c>
      <c r="B89">
        <v>25</v>
      </c>
      <c r="D89" t="s">
        <v>8221</v>
      </c>
      <c r="E89">
        <v>0</v>
      </c>
      <c r="T89" t="s">
        <v>8219</v>
      </c>
      <c r="U89">
        <v>2615</v>
      </c>
      <c r="V89">
        <v>25</v>
      </c>
      <c r="X89" t="s">
        <v>8221</v>
      </c>
      <c r="Y89">
        <v>0</v>
      </c>
      <c r="Z89">
        <v>0</v>
      </c>
    </row>
    <row r="90" spans="1:26" x14ac:dyDescent="0.2">
      <c r="A90" t="s">
        <v>8219</v>
      </c>
      <c r="B90">
        <v>60</v>
      </c>
      <c r="D90" t="s">
        <v>8221</v>
      </c>
      <c r="E90">
        <v>13</v>
      </c>
      <c r="T90" t="s">
        <v>8219</v>
      </c>
      <c r="U90">
        <v>3600</v>
      </c>
      <c r="V90">
        <v>60</v>
      </c>
      <c r="X90" t="s">
        <v>8221</v>
      </c>
      <c r="Y90">
        <v>676</v>
      </c>
      <c r="Z90">
        <v>13</v>
      </c>
    </row>
    <row r="91" spans="1:26" x14ac:dyDescent="0.2">
      <c r="A91" t="s">
        <v>8219</v>
      </c>
      <c r="B91">
        <v>56</v>
      </c>
      <c r="D91" t="s">
        <v>8221</v>
      </c>
      <c r="E91">
        <v>0</v>
      </c>
      <c r="T91" t="s">
        <v>8219</v>
      </c>
      <c r="U91">
        <v>6904</v>
      </c>
      <c r="V91">
        <v>56</v>
      </c>
      <c r="X91" t="s">
        <v>8221</v>
      </c>
      <c r="Y91">
        <v>0</v>
      </c>
      <c r="Z91">
        <v>0</v>
      </c>
    </row>
    <row r="92" spans="1:26" x14ac:dyDescent="0.2">
      <c r="A92" t="s">
        <v>8219</v>
      </c>
      <c r="B92">
        <v>16</v>
      </c>
      <c r="D92" t="s">
        <v>8221</v>
      </c>
      <c r="E92">
        <v>5</v>
      </c>
      <c r="T92" t="s">
        <v>8219</v>
      </c>
      <c r="U92">
        <v>502</v>
      </c>
      <c r="V92">
        <v>16</v>
      </c>
      <c r="X92" t="s">
        <v>8221</v>
      </c>
      <c r="Y92">
        <v>24</v>
      </c>
      <c r="Z92">
        <v>5</v>
      </c>
    </row>
    <row r="93" spans="1:26" x14ac:dyDescent="0.2">
      <c r="A93" t="s">
        <v>8219</v>
      </c>
      <c r="B93">
        <v>46</v>
      </c>
      <c r="D93" t="s">
        <v>8221</v>
      </c>
      <c r="E93">
        <v>8</v>
      </c>
      <c r="T93" t="s">
        <v>8219</v>
      </c>
      <c r="U93">
        <v>3600</v>
      </c>
      <c r="V93">
        <v>46</v>
      </c>
      <c r="X93" t="s">
        <v>8221</v>
      </c>
      <c r="Y93">
        <v>415</v>
      </c>
      <c r="Z93">
        <v>8</v>
      </c>
    </row>
    <row r="94" spans="1:26" x14ac:dyDescent="0.2">
      <c r="A94" t="s">
        <v>8219</v>
      </c>
      <c r="B94">
        <v>43</v>
      </c>
      <c r="D94" t="s">
        <v>8221</v>
      </c>
      <c r="E94">
        <v>8</v>
      </c>
      <c r="T94" t="s">
        <v>8219</v>
      </c>
      <c r="U94">
        <v>5260</v>
      </c>
      <c r="V94">
        <v>43</v>
      </c>
      <c r="X94" t="s">
        <v>8221</v>
      </c>
      <c r="Y94">
        <v>570</v>
      </c>
      <c r="Z94">
        <v>8</v>
      </c>
    </row>
    <row r="95" spans="1:26" x14ac:dyDescent="0.2">
      <c r="A95" t="s">
        <v>8219</v>
      </c>
      <c r="B95">
        <v>15</v>
      </c>
      <c r="D95" t="s">
        <v>8221</v>
      </c>
      <c r="E95">
        <v>0</v>
      </c>
      <c r="T95" t="s">
        <v>8219</v>
      </c>
      <c r="U95">
        <v>1106</v>
      </c>
      <c r="V95">
        <v>15</v>
      </c>
      <c r="X95" t="s">
        <v>8221</v>
      </c>
      <c r="Y95">
        <v>0</v>
      </c>
      <c r="Z95">
        <v>0</v>
      </c>
    </row>
    <row r="96" spans="1:26" x14ac:dyDescent="0.2">
      <c r="A96" t="s">
        <v>8219</v>
      </c>
      <c r="B96">
        <v>12</v>
      </c>
      <c r="D96" t="s">
        <v>8221</v>
      </c>
      <c r="E96">
        <v>2</v>
      </c>
      <c r="T96" t="s">
        <v>8219</v>
      </c>
      <c r="U96">
        <v>260</v>
      </c>
      <c r="V96">
        <v>12</v>
      </c>
      <c r="X96" t="s">
        <v>8221</v>
      </c>
      <c r="Y96">
        <v>125</v>
      </c>
      <c r="Z96">
        <v>2</v>
      </c>
    </row>
    <row r="97" spans="1:26" x14ac:dyDescent="0.2">
      <c r="A97" t="s">
        <v>8219</v>
      </c>
      <c r="B97">
        <v>21</v>
      </c>
      <c r="D97" t="s">
        <v>8221</v>
      </c>
      <c r="E97">
        <v>3</v>
      </c>
      <c r="T97" t="s">
        <v>8219</v>
      </c>
      <c r="U97">
        <v>460</v>
      </c>
      <c r="V97">
        <v>21</v>
      </c>
      <c r="X97" t="s">
        <v>8221</v>
      </c>
      <c r="Y97">
        <v>3</v>
      </c>
      <c r="Z97">
        <v>3</v>
      </c>
    </row>
    <row r="98" spans="1:26" x14ac:dyDescent="0.2">
      <c r="A98" t="s">
        <v>8219</v>
      </c>
      <c r="B98">
        <v>34</v>
      </c>
      <c r="D98" t="s">
        <v>8221</v>
      </c>
      <c r="E98">
        <v>0</v>
      </c>
      <c r="T98" t="s">
        <v>8219</v>
      </c>
      <c r="U98">
        <v>1720</v>
      </c>
      <c r="V98">
        <v>34</v>
      </c>
      <c r="X98" t="s">
        <v>8221</v>
      </c>
      <c r="Y98">
        <v>0</v>
      </c>
      <c r="Z98">
        <v>0</v>
      </c>
    </row>
    <row r="99" spans="1:26" x14ac:dyDescent="0.2">
      <c r="A99" t="s">
        <v>8219</v>
      </c>
      <c r="B99">
        <v>8</v>
      </c>
      <c r="D99" t="s">
        <v>8221</v>
      </c>
      <c r="E99">
        <v>0</v>
      </c>
      <c r="T99" t="s">
        <v>8219</v>
      </c>
      <c r="U99">
        <v>425</v>
      </c>
      <c r="V99">
        <v>8</v>
      </c>
      <c r="X99" t="s">
        <v>8221</v>
      </c>
      <c r="Y99">
        <v>0</v>
      </c>
      <c r="Z99">
        <v>0</v>
      </c>
    </row>
    <row r="100" spans="1:26" x14ac:dyDescent="0.2">
      <c r="A100" t="s">
        <v>8219</v>
      </c>
      <c r="B100">
        <v>60</v>
      </c>
      <c r="D100" t="s">
        <v>8221</v>
      </c>
      <c r="E100">
        <v>11</v>
      </c>
      <c r="T100" t="s">
        <v>8219</v>
      </c>
      <c r="U100">
        <v>3400</v>
      </c>
      <c r="V100">
        <v>60</v>
      </c>
      <c r="X100" t="s">
        <v>8221</v>
      </c>
      <c r="Y100">
        <v>1876</v>
      </c>
      <c r="Z100">
        <v>11</v>
      </c>
    </row>
    <row r="101" spans="1:26" x14ac:dyDescent="0.2">
      <c r="A101" t="s">
        <v>8219</v>
      </c>
      <c r="B101">
        <v>39</v>
      </c>
      <c r="D101" t="s">
        <v>8221</v>
      </c>
      <c r="E101">
        <v>0</v>
      </c>
      <c r="T101" t="s">
        <v>8219</v>
      </c>
      <c r="U101">
        <v>1590.29</v>
      </c>
      <c r="V101">
        <v>39</v>
      </c>
      <c r="X101" t="s">
        <v>8221</v>
      </c>
      <c r="Y101">
        <v>0</v>
      </c>
      <c r="Z101">
        <v>0</v>
      </c>
    </row>
    <row r="102" spans="1:26" x14ac:dyDescent="0.2">
      <c r="A102" t="s">
        <v>8219</v>
      </c>
      <c r="B102">
        <v>26</v>
      </c>
      <c r="D102" t="s">
        <v>8221</v>
      </c>
      <c r="E102">
        <v>1</v>
      </c>
      <c r="T102" t="s">
        <v>8219</v>
      </c>
      <c r="U102">
        <v>5000</v>
      </c>
      <c r="V102">
        <v>26</v>
      </c>
      <c r="X102" t="s">
        <v>8221</v>
      </c>
      <c r="Y102">
        <v>5</v>
      </c>
      <c r="Z102">
        <v>1</v>
      </c>
    </row>
    <row r="103" spans="1:26" x14ac:dyDescent="0.2">
      <c r="A103" t="s">
        <v>8219</v>
      </c>
      <c r="B103">
        <v>35</v>
      </c>
      <c r="D103" t="s">
        <v>8221</v>
      </c>
      <c r="E103">
        <v>0</v>
      </c>
      <c r="T103" t="s">
        <v>8219</v>
      </c>
      <c r="U103">
        <v>3500</v>
      </c>
      <c r="V103">
        <v>35</v>
      </c>
      <c r="X103" t="s">
        <v>8221</v>
      </c>
      <c r="Y103">
        <v>0</v>
      </c>
      <c r="Z103">
        <v>0</v>
      </c>
    </row>
    <row r="104" spans="1:26" x14ac:dyDescent="0.2">
      <c r="A104" t="s">
        <v>8219</v>
      </c>
      <c r="B104">
        <v>65</v>
      </c>
      <c r="D104" t="s">
        <v>8221</v>
      </c>
      <c r="E104">
        <v>17</v>
      </c>
      <c r="T104" t="s">
        <v>8219</v>
      </c>
      <c r="U104">
        <v>7665</v>
      </c>
      <c r="V104">
        <v>65</v>
      </c>
      <c r="X104" t="s">
        <v>8221</v>
      </c>
      <c r="Y104">
        <v>6691</v>
      </c>
      <c r="Z104">
        <v>17</v>
      </c>
    </row>
    <row r="105" spans="1:26" x14ac:dyDescent="0.2">
      <c r="A105" t="s">
        <v>8219</v>
      </c>
      <c r="B105">
        <v>49</v>
      </c>
      <c r="D105" t="s">
        <v>8221</v>
      </c>
      <c r="E105">
        <v>2</v>
      </c>
      <c r="T105" t="s">
        <v>8219</v>
      </c>
      <c r="U105">
        <v>1367</v>
      </c>
      <c r="V105">
        <v>49</v>
      </c>
      <c r="X105" t="s">
        <v>8221</v>
      </c>
      <c r="Y105">
        <v>10</v>
      </c>
      <c r="Z105">
        <v>2</v>
      </c>
    </row>
    <row r="106" spans="1:26" x14ac:dyDescent="0.2">
      <c r="A106" t="s">
        <v>8219</v>
      </c>
      <c r="B106">
        <v>10</v>
      </c>
      <c r="D106" t="s">
        <v>8221</v>
      </c>
      <c r="E106">
        <v>1</v>
      </c>
      <c r="T106" t="s">
        <v>8219</v>
      </c>
      <c r="U106">
        <v>600</v>
      </c>
      <c r="V106">
        <v>10</v>
      </c>
      <c r="X106" t="s">
        <v>8221</v>
      </c>
      <c r="Y106">
        <v>50</v>
      </c>
      <c r="Z106">
        <v>1</v>
      </c>
    </row>
    <row r="107" spans="1:26" x14ac:dyDescent="0.2">
      <c r="A107" t="s">
        <v>8219</v>
      </c>
      <c r="B107">
        <v>60</v>
      </c>
      <c r="D107" t="s">
        <v>8221</v>
      </c>
      <c r="E107">
        <v>2</v>
      </c>
      <c r="T107" t="s">
        <v>8219</v>
      </c>
      <c r="U107">
        <v>2363</v>
      </c>
      <c r="V107">
        <v>60</v>
      </c>
      <c r="X107" t="s">
        <v>8221</v>
      </c>
      <c r="Y107">
        <v>2</v>
      </c>
      <c r="Z107">
        <v>2</v>
      </c>
    </row>
    <row r="108" spans="1:26" x14ac:dyDescent="0.2">
      <c r="A108" t="s">
        <v>8219</v>
      </c>
      <c r="B108">
        <v>27</v>
      </c>
      <c r="D108" t="s">
        <v>8221</v>
      </c>
      <c r="E108">
        <v>16</v>
      </c>
      <c r="T108" t="s">
        <v>8219</v>
      </c>
      <c r="U108">
        <v>5025</v>
      </c>
      <c r="V108">
        <v>27</v>
      </c>
      <c r="X108" t="s">
        <v>8221</v>
      </c>
      <c r="Y108">
        <v>766</v>
      </c>
      <c r="Z108">
        <v>16</v>
      </c>
    </row>
    <row r="109" spans="1:26" x14ac:dyDescent="0.2">
      <c r="A109" t="s">
        <v>8219</v>
      </c>
      <c r="B109">
        <v>69</v>
      </c>
      <c r="D109" t="s">
        <v>8221</v>
      </c>
      <c r="E109">
        <v>1</v>
      </c>
      <c r="T109" t="s">
        <v>8219</v>
      </c>
      <c r="U109">
        <v>7685</v>
      </c>
      <c r="V109">
        <v>69</v>
      </c>
      <c r="X109" t="s">
        <v>8221</v>
      </c>
      <c r="Y109">
        <v>5</v>
      </c>
      <c r="Z109">
        <v>1</v>
      </c>
    </row>
    <row r="110" spans="1:26" x14ac:dyDescent="0.2">
      <c r="A110" t="s">
        <v>8219</v>
      </c>
      <c r="B110">
        <v>47</v>
      </c>
      <c r="D110" t="s">
        <v>8221</v>
      </c>
      <c r="E110">
        <v>4</v>
      </c>
      <c r="T110" t="s">
        <v>8219</v>
      </c>
      <c r="U110">
        <v>3700</v>
      </c>
      <c r="V110">
        <v>47</v>
      </c>
      <c r="X110" t="s">
        <v>8221</v>
      </c>
      <c r="Y110">
        <v>82.01</v>
      </c>
      <c r="Z110">
        <v>4</v>
      </c>
    </row>
    <row r="111" spans="1:26" x14ac:dyDescent="0.2">
      <c r="A111" t="s">
        <v>8219</v>
      </c>
      <c r="B111">
        <v>47</v>
      </c>
      <c r="D111" t="s">
        <v>8221</v>
      </c>
      <c r="E111">
        <v>5</v>
      </c>
      <c r="T111" t="s">
        <v>8219</v>
      </c>
      <c r="U111">
        <v>2195</v>
      </c>
      <c r="V111">
        <v>47</v>
      </c>
      <c r="X111" t="s">
        <v>8221</v>
      </c>
      <c r="Y111">
        <v>45</v>
      </c>
      <c r="Z111">
        <v>5</v>
      </c>
    </row>
    <row r="112" spans="1:26" x14ac:dyDescent="0.2">
      <c r="A112" t="s">
        <v>8219</v>
      </c>
      <c r="B112">
        <v>26</v>
      </c>
      <c r="D112" t="s">
        <v>8221</v>
      </c>
      <c r="E112">
        <v>7</v>
      </c>
      <c r="T112" t="s">
        <v>8219</v>
      </c>
      <c r="U112">
        <v>1700</v>
      </c>
      <c r="V112">
        <v>26</v>
      </c>
      <c r="X112" t="s">
        <v>8221</v>
      </c>
      <c r="Y112">
        <v>396</v>
      </c>
      <c r="Z112">
        <v>7</v>
      </c>
    </row>
    <row r="113" spans="1:26" x14ac:dyDescent="0.2">
      <c r="A113" t="s">
        <v>8219</v>
      </c>
      <c r="B113">
        <v>53</v>
      </c>
      <c r="D113" t="s">
        <v>8221</v>
      </c>
      <c r="E113">
        <v>0</v>
      </c>
      <c r="T113" t="s">
        <v>8219</v>
      </c>
      <c r="U113">
        <v>5410</v>
      </c>
      <c r="V113">
        <v>53</v>
      </c>
      <c r="X113" t="s">
        <v>8221</v>
      </c>
      <c r="Y113">
        <v>0</v>
      </c>
      <c r="Z113">
        <v>0</v>
      </c>
    </row>
    <row r="114" spans="1:26" x14ac:dyDescent="0.2">
      <c r="A114" t="s">
        <v>8219</v>
      </c>
      <c r="B114">
        <v>81</v>
      </c>
      <c r="D114" t="s">
        <v>8221</v>
      </c>
      <c r="E114">
        <v>12</v>
      </c>
      <c r="T114" t="s">
        <v>8219</v>
      </c>
      <c r="U114">
        <v>5200</v>
      </c>
      <c r="V114">
        <v>81</v>
      </c>
      <c r="X114" t="s">
        <v>8221</v>
      </c>
      <c r="Y114">
        <v>480</v>
      </c>
      <c r="Z114">
        <v>12</v>
      </c>
    </row>
    <row r="115" spans="1:26" x14ac:dyDescent="0.2">
      <c r="A115" t="s">
        <v>8219</v>
      </c>
      <c r="B115">
        <v>78</v>
      </c>
      <c r="D115" t="s">
        <v>8221</v>
      </c>
      <c r="E115">
        <v>2</v>
      </c>
      <c r="T115" t="s">
        <v>8219</v>
      </c>
      <c r="U115">
        <v>7050</v>
      </c>
      <c r="V115">
        <v>78</v>
      </c>
      <c r="X115" t="s">
        <v>8221</v>
      </c>
      <c r="Y115">
        <v>26</v>
      </c>
      <c r="Z115">
        <v>2</v>
      </c>
    </row>
    <row r="116" spans="1:26" x14ac:dyDescent="0.2">
      <c r="A116" t="s">
        <v>8219</v>
      </c>
      <c r="B116">
        <v>35</v>
      </c>
      <c r="D116" t="s">
        <v>8221</v>
      </c>
      <c r="E116">
        <v>5</v>
      </c>
      <c r="T116" t="s">
        <v>8219</v>
      </c>
      <c r="U116">
        <v>3100</v>
      </c>
      <c r="V116">
        <v>35</v>
      </c>
      <c r="X116" t="s">
        <v>8221</v>
      </c>
      <c r="Y116">
        <v>82</v>
      </c>
      <c r="Z116">
        <v>5</v>
      </c>
    </row>
    <row r="117" spans="1:26" x14ac:dyDescent="0.2">
      <c r="A117" t="s">
        <v>8219</v>
      </c>
      <c r="B117">
        <v>22</v>
      </c>
      <c r="D117" t="s">
        <v>8221</v>
      </c>
      <c r="E117">
        <v>2</v>
      </c>
      <c r="T117" t="s">
        <v>8219</v>
      </c>
      <c r="U117">
        <v>632</v>
      </c>
      <c r="V117">
        <v>22</v>
      </c>
      <c r="X117" t="s">
        <v>8221</v>
      </c>
      <c r="Y117">
        <v>45</v>
      </c>
      <c r="Z117">
        <v>2</v>
      </c>
    </row>
    <row r="118" spans="1:26" x14ac:dyDescent="0.2">
      <c r="A118" t="s">
        <v>8219</v>
      </c>
      <c r="B118">
        <v>57</v>
      </c>
      <c r="D118" t="s">
        <v>8221</v>
      </c>
      <c r="E118">
        <v>3</v>
      </c>
      <c r="T118" t="s">
        <v>8219</v>
      </c>
      <c r="U118">
        <v>3978</v>
      </c>
      <c r="V118">
        <v>57</v>
      </c>
      <c r="X118" t="s">
        <v>8221</v>
      </c>
      <c r="Y118">
        <v>61</v>
      </c>
      <c r="Z118">
        <v>3</v>
      </c>
    </row>
    <row r="119" spans="1:26" x14ac:dyDescent="0.2">
      <c r="A119" t="s">
        <v>8219</v>
      </c>
      <c r="B119">
        <v>27</v>
      </c>
      <c r="D119" t="s">
        <v>8221</v>
      </c>
      <c r="E119">
        <v>0</v>
      </c>
      <c r="T119" t="s">
        <v>8219</v>
      </c>
      <c r="U119">
        <v>4522.22</v>
      </c>
      <c r="V119">
        <v>27</v>
      </c>
      <c r="X119" t="s">
        <v>8221</v>
      </c>
      <c r="Y119">
        <v>0</v>
      </c>
      <c r="Z119">
        <v>0</v>
      </c>
    </row>
    <row r="120" spans="1:26" x14ac:dyDescent="0.2">
      <c r="A120" t="s">
        <v>8219</v>
      </c>
      <c r="B120">
        <v>39</v>
      </c>
      <c r="D120" t="s">
        <v>8221</v>
      </c>
      <c r="E120">
        <v>49</v>
      </c>
      <c r="T120" t="s">
        <v>8219</v>
      </c>
      <c r="U120">
        <v>5651.58</v>
      </c>
      <c r="V120">
        <v>39</v>
      </c>
      <c r="X120" t="s">
        <v>8221</v>
      </c>
      <c r="Y120">
        <v>821</v>
      </c>
      <c r="Z120">
        <v>49</v>
      </c>
    </row>
    <row r="121" spans="1:26" x14ac:dyDescent="0.2">
      <c r="A121" t="s">
        <v>8219</v>
      </c>
      <c r="B121">
        <v>37</v>
      </c>
      <c r="D121" t="s">
        <v>8221</v>
      </c>
      <c r="E121">
        <v>1</v>
      </c>
      <c r="T121" t="s">
        <v>8219</v>
      </c>
      <c r="U121">
        <v>3398.1</v>
      </c>
      <c r="V121">
        <v>37</v>
      </c>
      <c r="X121" t="s">
        <v>8221</v>
      </c>
      <c r="Y121">
        <v>25</v>
      </c>
      <c r="Z121">
        <v>1</v>
      </c>
    </row>
    <row r="122" spans="1:26" x14ac:dyDescent="0.2">
      <c r="A122" t="s">
        <v>8219</v>
      </c>
      <c r="B122">
        <v>137</v>
      </c>
      <c r="D122" t="s">
        <v>8221</v>
      </c>
      <c r="E122">
        <v>2</v>
      </c>
      <c r="T122" t="s">
        <v>8219</v>
      </c>
      <c r="U122">
        <v>16145.12</v>
      </c>
      <c r="V122">
        <v>137</v>
      </c>
      <c r="X122" t="s">
        <v>8221</v>
      </c>
      <c r="Y122">
        <v>25</v>
      </c>
      <c r="Z122">
        <v>2</v>
      </c>
    </row>
    <row r="123" spans="1:26" x14ac:dyDescent="0.2">
      <c r="A123" t="s">
        <v>8219</v>
      </c>
      <c r="B123">
        <v>376</v>
      </c>
      <c r="D123" t="s">
        <v>8221</v>
      </c>
      <c r="E123">
        <v>0</v>
      </c>
      <c r="T123" t="s">
        <v>8219</v>
      </c>
      <c r="U123">
        <v>41000</v>
      </c>
      <c r="V123">
        <v>376</v>
      </c>
      <c r="X123" t="s">
        <v>8221</v>
      </c>
      <c r="Y123">
        <v>0</v>
      </c>
      <c r="Z123">
        <v>0</v>
      </c>
    </row>
    <row r="124" spans="1:26" x14ac:dyDescent="0.2">
      <c r="A124" t="s">
        <v>8219</v>
      </c>
      <c r="B124">
        <v>202</v>
      </c>
      <c r="D124" t="s">
        <v>8221</v>
      </c>
      <c r="E124">
        <v>0</v>
      </c>
      <c r="T124" t="s">
        <v>8219</v>
      </c>
      <c r="U124">
        <v>14750</v>
      </c>
      <c r="V124">
        <v>202</v>
      </c>
      <c r="X124" t="s">
        <v>8221</v>
      </c>
      <c r="Y124">
        <v>0</v>
      </c>
      <c r="Z124">
        <v>0</v>
      </c>
    </row>
    <row r="125" spans="1:26" x14ac:dyDescent="0.2">
      <c r="A125" t="s">
        <v>8219</v>
      </c>
      <c r="B125">
        <v>328</v>
      </c>
      <c r="D125" t="s">
        <v>8221</v>
      </c>
      <c r="E125">
        <v>11</v>
      </c>
      <c r="T125" t="s">
        <v>8219</v>
      </c>
      <c r="U125">
        <v>25648</v>
      </c>
      <c r="V125">
        <v>328</v>
      </c>
      <c r="X125" t="s">
        <v>8221</v>
      </c>
      <c r="Y125">
        <v>1250</v>
      </c>
      <c r="Z125">
        <v>11</v>
      </c>
    </row>
    <row r="126" spans="1:26" x14ac:dyDescent="0.2">
      <c r="A126" t="s">
        <v>8219</v>
      </c>
      <c r="B126">
        <v>84</v>
      </c>
      <c r="D126" t="s">
        <v>8221</v>
      </c>
      <c r="E126">
        <v>1</v>
      </c>
      <c r="T126" t="s">
        <v>8219</v>
      </c>
      <c r="U126">
        <v>3981.5</v>
      </c>
      <c r="V126">
        <v>84</v>
      </c>
      <c r="X126" t="s">
        <v>8221</v>
      </c>
      <c r="Y126">
        <v>1</v>
      </c>
      <c r="Z126">
        <v>1</v>
      </c>
    </row>
    <row r="127" spans="1:26" x14ac:dyDescent="0.2">
      <c r="A127" t="s">
        <v>8219</v>
      </c>
      <c r="B127">
        <v>96</v>
      </c>
      <c r="D127" t="s">
        <v>8221</v>
      </c>
      <c r="E127">
        <v>8</v>
      </c>
      <c r="T127" t="s">
        <v>8219</v>
      </c>
      <c r="U127">
        <v>5186</v>
      </c>
      <c r="V127">
        <v>96</v>
      </c>
      <c r="X127" t="s">
        <v>8221</v>
      </c>
      <c r="Y127">
        <v>138</v>
      </c>
      <c r="Z127">
        <v>8</v>
      </c>
    </row>
    <row r="128" spans="1:26" x14ac:dyDescent="0.2">
      <c r="A128" t="s">
        <v>8219</v>
      </c>
      <c r="B128">
        <v>223</v>
      </c>
      <c r="D128" t="s">
        <v>8221</v>
      </c>
      <c r="E128">
        <v>5</v>
      </c>
      <c r="T128" t="s">
        <v>8219</v>
      </c>
      <c r="U128">
        <v>15273</v>
      </c>
      <c r="V128">
        <v>223</v>
      </c>
      <c r="X128" t="s">
        <v>8221</v>
      </c>
      <c r="Y128">
        <v>76</v>
      </c>
      <c r="Z128">
        <v>5</v>
      </c>
    </row>
    <row r="129" spans="1:26" x14ac:dyDescent="0.2">
      <c r="A129" t="s">
        <v>8219</v>
      </c>
      <c r="B129">
        <v>62</v>
      </c>
      <c r="D129" t="s">
        <v>8221</v>
      </c>
      <c r="E129">
        <v>39</v>
      </c>
      <c r="T129" t="s">
        <v>8219</v>
      </c>
      <c r="U129">
        <v>6705</v>
      </c>
      <c r="V129">
        <v>62</v>
      </c>
      <c r="X129" t="s">
        <v>8221</v>
      </c>
      <c r="Y129">
        <v>4315</v>
      </c>
      <c r="Z129">
        <v>39</v>
      </c>
    </row>
    <row r="130" spans="1:26" x14ac:dyDescent="0.2">
      <c r="A130" t="s">
        <v>8219</v>
      </c>
      <c r="B130">
        <v>146</v>
      </c>
      <c r="D130" t="s">
        <v>8221</v>
      </c>
      <c r="E130">
        <v>0</v>
      </c>
      <c r="T130" t="s">
        <v>8219</v>
      </c>
      <c r="U130">
        <v>86133</v>
      </c>
      <c r="V130">
        <v>146</v>
      </c>
      <c r="X130" t="s">
        <v>8221</v>
      </c>
      <c r="Y130">
        <v>0</v>
      </c>
      <c r="Z130">
        <v>0</v>
      </c>
    </row>
    <row r="131" spans="1:26" x14ac:dyDescent="0.2">
      <c r="A131" t="s">
        <v>8219</v>
      </c>
      <c r="B131">
        <v>235</v>
      </c>
      <c r="D131" t="s">
        <v>8221</v>
      </c>
      <c r="E131">
        <v>0</v>
      </c>
      <c r="T131" t="s">
        <v>8219</v>
      </c>
      <c r="U131">
        <v>11292</v>
      </c>
      <c r="V131">
        <v>235</v>
      </c>
      <c r="X131" t="s">
        <v>8221</v>
      </c>
      <c r="Y131">
        <v>0</v>
      </c>
      <c r="Z131">
        <v>0</v>
      </c>
    </row>
    <row r="132" spans="1:26" x14ac:dyDescent="0.2">
      <c r="A132" t="s">
        <v>8219</v>
      </c>
      <c r="B132">
        <v>437</v>
      </c>
      <c r="D132" t="s">
        <v>8221</v>
      </c>
      <c r="E132">
        <v>2</v>
      </c>
      <c r="T132" t="s">
        <v>8219</v>
      </c>
      <c r="U132">
        <v>31675</v>
      </c>
      <c r="V132">
        <v>437</v>
      </c>
      <c r="X132" t="s">
        <v>8221</v>
      </c>
      <c r="Y132">
        <v>51</v>
      </c>
      <c r="Z132">
        <v>2</v>
      </c>
    </row>
    <row r="133" spans="1:26" x14ac:dyDescent="0.2">
      <c r="A133" t="s">
        <v>8219</v>
      </c>
      <c r="B133">
        <v>77</v>
      </c>
      <c r="D133" t="s">
        <v>8221</v>
      </c>
      <c r="E133">
        <v>170</v>
      </c>
      <c r="T133" t="s">
        <v>8219</v>
      </c>
      <c r="U133">
        <v>4395</v>
      </c>
      <c r="V133">
        <v>77</v>
      </c>
      <c r="X133" t="s">
        <v>8221</v>
      </c>
      <c r="Y133">
        <v>6541</v>
      </c>
      <c r="Z133">
        <v>170</v>
      </c>
    </row>
    <row r="134" spans="1:26" x14ac:dyDescent="0.2">
      <c r="A134" t="s">
        <v>8219</v>
      </c>
      <c r="B134">
        <v>108</v>
      </c>
      <c r="D134" t="s">
        <v>8221</v>
      </c>
      <c r="E134">
        <v>5</v>
      </c>
      <c r="T134" t="s">
        <v>8219</v>
      </c>
      <c r="U134">
        <v>9228</v>
      </c>
      <c r="V134">
        <v>108</v>
      </c>
      <c r="X134" t="s">
        <v>8221</v>
      </c>
      <c r="Y134">
        <v>141</v>
      </c>
      <c r="Z134">
        <v>5</v>
      </c>
    </row>
    <row r="135" spans="1:26" x14ac:dyDescent="0.2">
      <c r="A135" t="s">
        <v>8219</v>
      </c>
      <c r="B135">
        <v>7</v>
      </c>
      <c r="D135" t="s">
        <v>8221</v>
      </c>
      <c r="E135">
        <v>14</v>
      </c>
      <c r="T135" t="s">
        <v>8219</v>
      </c>
      <c r="U135">
        <v>1511</v>
      </c>
      <c r="V135">
        <v>7</v>
      </c>
      <c r="X135" t="s">
        <v>8221</v>
      </c>
      <c r="Y135">
        <v>861</v>
      </c>
      <c r="Z135">
        <v>14</v>
      </c>
    </row>
    <row r="136" spans="1:26" x14ac:dyDescent="0.2">
      <c r="A136" t="s">
        <v>8219</v>
      </c>
      <c r="B136">
        <v>314</v>
      </c>
      <c r="D136" t="s">
        <v>8221</v>
      </c>
      <c r="E136">
        <v>1</v>
      </c>
      <c r="T136" t="s">
        <v>8219</v>
      </c>
      <c r="U136">
        <v>28067.34</v>
      </c>
      <c r="V136">
        <v>314</v>
      </c>
      <c r="X136" t="s">
        <v>8221</v>
      </c>
      <c r="Y136">
        <v>1</v>
      </c>
      <c r="Z136">
        <v>1</v>
      </c>
    </row>
    <row r="137" spans="1:26" x14ac:dyDescent="0.2">
      <c r="A137" t="s">
        <v>8219</v>
      </c>
      <c r="B137">
        <v>188</v>
      </c>
      <c r="D137" t="s">
        <v>8221</v>
      </c>
      <c r="E137">
        <v>0</v>
      </c>
      <c r="T137" t="s">
        <v>8219</v>
      </c>
      <c r="U137">
        <v>8538.66</v>
      </c>
      <c r="V137">
        <v>188</v>
      </c>
      <c r="X137" t="s">
        <v>8221</v>
      </c>
      <c r="Y137">
        <v>0</v>
      </c>
      <c r="Z137">
        <v>0</v>
      </c>
    </row>
    <row r="138" spans="1:26" x14ac:dyDescent="0.2">
      <c r="A138" t="s">
        <v>8219</v>
      </c>
      <c r="B138">
        <v>275</v>
      </c>
      <c r="D138" t="s">
        <v>8221</v>
      </c>
      <c r="E138">
        <v>124</v>
      </c>
      <c r="T138" t="s">
        <v>8219</v>
      </c>
      <c r="U138">
        <v>18083</v>
      </c>
      <c r="V138">
        <v>275</v>
      </c>
      <c r="X138" t="s">
        <v>8221</v>
      </c>
      <c r="Y138">
        <v>4906.59</v>
      </c>
      <c r="Z138">
        <v>124</v>
      </c>
    </row>
    <row r="139" spans="1:26" x14ac:dyDescent="0.2">
      <c r="A139" t="s">
        <v>8219</v>
      </c>
      <c r="B139">
        <v>560</v>
      </c>
      <c r="D139" t="s">
        <v>8221</v>
      </c>
      <c r="E139">
        <v>0</v>
      </c>
      <c r="T139" t="s">
        <v>8219</v>
      </c>
      <c r="U139">
        <v>37354.269999999997</v>
      </c>
      <c r="V139">
        <v>560</v>
      </c>
      <c r="X139" t="s">
        <v>8221</v>
      </c>
      <c r="Y139">
        <v>0</v>
      </c>
      <c r="Z139">
        <v>0</v>
      </c>
    </row>
    <row r="140" spans="1:26" x14ac:dyDescent="0.2">
      <c r="A140" t="s">
        <v>8219</v>
      </c>
      <c r="B140">
        <v>688</v>
      </c>
      <c r="D140" t="s">
        <v>8221</v>
      </c>
      <c r="E140">
        <v>0</v>
      </c>
      <c r="T140" t="s">
        <v>8219</v>
      </c>
      <c r="U140">
        <v>57342</v>
      </c>
      <c r="V140">
        <v>688</v>
      </c>
      <c r="X140" t="s">
        <v>8221</v>
      </c>
      <c r="Y140">
        <v>0</v>
      </c>
      <c r="Z140">
        <v>0</v>
      </c>
    </row>
    <row r="141" spans="1:26" x14ac:dyDescent="0.2">
      <c r="A141" t="s">
        <v>8219</v>
      </c>
      <c r="B141">
        <v>942</v>
      </c>
      <c r="D141" t="s">
        <v>8221</v>
      </c>
      <c r="E141">
        <v>55</v>
      </c>
      <c r="T141" t="s">
        <v>8219</v>
      </c>
      <c r="U141">
        <v>98953.42</v>
      </c>
      <c r="V141">
        <v>942</v>
      </c>
      <c r="X141" t="s">
        <v>8221</v>
      </c>
      <c r="Y141">
        <v>4884</v>
      </c>
      <c r="Z141">
        <v>55</v>
      </c>
    </row>
    <row r="142" spans="1:26" x14ac:dyDescent="0.2">
      <c r="A142" t="s">
        <v>8219</v>
      </c>
      <c r="B142">
        <v>88</v>
      </c>
      <c r="D142" t="s">
        <v>8221</v>
      </c>
      <c r="E142">
        <v>140</v>
      </c>
      <c r="T142" t="s">
        <v>8219</v>
      </c>
      <c r="U142">
        <v>10640</v>
      </c>
      <c r="V142">
        <v>88</v>
      </c>
      <c r="X142" t="s">
        <v>8221</v>
      </c>
      <c r="Y142">
        <v>7764</v>
      </c>
      <c r="Z142">
        <v>140</v>
      </c>
    </row>
    <row r="143" spans="1:26" x14ac:dyDescent="0.2">
      <c r="A143" t="s">
        <v>8219</v>
      </c>
      <c r="B143">
        <v>220</v>
      </c>
      <c r="D143" t="s">
        <v>8221</v>
      </c>
      <c r="E143">
        <v>21</v>
      </c>
      <c r="T143" t="s">
        <v>8219</v>
      </c>
      <c r="U143">
        <v>21480</v>
      </c>
      <c r="V143">
        <v>220</v>
      </c>
      <c r="X143" t="s">
        <v>8221</v>
      </c>
      <c r="Y143">
        <v>1830</v>
      </c>
      <c r="Z143">
        <v>21</v>
      </c>
    </row>
    <row r="144" spans="1:26" x14ac:dyDescent="0.2">
      <c r="A144" t="s">
        <v>8219</v>
      </c>
      <c r="B144">
        <v>145</v>
      </c>
      <c r="D144" t="s">
        <v>8221</v>
      </c>
      <c r="E144">
        <v>1</v>
      </c>
      <c r="T144" t="s">
        <v>8219</v>
      </c>
      <c r="U144">
        <v>6000</v>
      </c>
      <c r="V144">
        <v>145</v>
      </c>
      <c r="X144" t="s">
        <v>8221</v>
      </c>
      <c r="Y144">
        <v>10</v>
      </c>
      <c r="Z144">
        <v>1</v>
      </c>
    </row>
    <row r="145" spans="1:26" x14ac:dyDescent="0.2">
      <c r="A145" t="s">
        <v>8219</v>
      </c>
      <c r="B145">
        <v>963</v>
      </c>
      <c r="D145" t="s">
        <v>8221</v>
      </c>
      <c r="E145">
        <v>147</v>
      </c>
      <c r="T145" t="s">
        <v>8219</v>
      </c>
      <c r="U145">
        <v>29520.27</v>
      </c>
      <c r="V145">
        <v>963</v>
      </c>
      <c r="X145" t="s">
        <v>8221</v>
      </c>
      <c r="Y145">
        <v>7530</v>
      </c>
      <c r="Z145">
        <v>147</v>
      </c>
    </row>
    <row r="146" spans="1:26" x14ac:dyDescent="0.2">
      <c r="A146" t="s">
        <v>8219</v>
      </c>
      <c r="B146">
        <v>91</v>
      </c>
      <c r="D146" t="s">
        <v>8221</v>
      </c>
      <c r="E146">
        <v>11</v>
      </c>
      <c r="T146" t="s">
        <v>8219</v>
      </c>
      <c r="U146">
        <v>5910</v>
      </c>
      <c r="V146">
        <v>91</v>
      </c>
      <c r="X146" t="s">
        <v>8221</v>
      </c>
      <c r="Y146">
        <v>149</v>
      </c>
      <c r="Z146">
        <v>11</v>
      </c>
    </row>
    <row r="147" spans="1:26" x14ac:dyDescent="0.2">
      <c r="A147" t="s">
        <v>8219</v>
      </c>
      <c r="B147">
        <v>58</v>
      </c>
      <c r="D147" t="s">
        <v>8221</v>
      </c>
      <c r="E147">
        <v>125</v>
      </c>
      <c r="T147" t="s">
        <v>8219</v>
      </c>
      <c r="U147">
        <v>5555</v>
      </c>
      <c r="V147">
        <v>58</v>
      </c>
      <c r="X147" t="s">
        <v>8221</v>
      </c>
      <c r="Y147">
        <v>8315.01</v>
      </c>
      <c r="Z147">
        <v>125</v>
      </c>
    </row>
    <row r="148" spans="1:26" x14ac:dyDescent="0.2">
      <c r="A148" t="s">
        <v>8219</v>
      </c>
      <c r="B148">
        <v>36</v>
      </c>
      <c r="D148" t="s">
        <v>8221</v>
      </c>
      <c r="E148">
        <v>1</v>
      </c>
      <c r="T148" t="s">
        <v>8219</v>
      </c>
      <c r="U148">
        <v>1455</v>
      </c>
      <c r="V148">
        <v>36</v>
      </c>
      <c r="X148" t="s">
        <v>8221</v>
      </c>
      <c r="Y148">
        <v>50</v>
      </c>
      <c r="Z148">
        <v>1</v>
      </c>
    </row>
    <row r="149" spans="1:26" x14ac:dyDescent="0.2">
      <c r="A149" t="s">
        <v>8219</v>
      </c>
      <c r="B149">
        <v>165</v>
      </c>
      <c r="D149" t="s">
        <v>8221</v>
      </c>
      <c r="E149">
        <v>0</v>
      </c>
      <c r="T149" t="s">
        <v>8219</v>
      </c>
      <c r="U149">
        <v>12965.44</v>
      </c>
      <c r="V149">
        <v>165</v>
      </c>
      <c r="X149" t="s">
        <v>8221</v>
      </c>
      <c r="Y149">
        <v>0</v>
      </c>
      <c r="Z149">
        <v>0</v>
      </c>
    </row>
    <row r="150" spans="1:26" x14ac:dyDescent="0.2">
      <c r="A150" t="s">
        <v>8219</v>
      </c>
      <c r="B150">
        <v>111</v>
      </c>
      <c r="D150" t="s">
        <v>8221</v>
      </c>
      <c r="E150">
        <v>0</v>
      </c>
      <c r="T150" t="s">
        <v>8219</v>
      </c>
      <c r="U150">
        <v>5570</v>
      </c>
      <c r="V150">
        <v>111</v>
      </c>
      <c r="X150" t="s">
        <v>8221</v>
      </c>
      <c r="Y150">
        <v>0</v>
      </c>
      <c r="Z150">
        <v>0</v>
      </c>
    </row>
    <row r="151" spans="1:26" x14ac:dyDescent="0.2">
      <c r="A151" t="s">
        <v>8219</v>
      </c>
      <c r="B151">
        <v>1596</v>
      </c>
      <c r="D151" t="s">
        <v>8221</v>
      </c>
      <c r="E151">
        <v>3</v>
      </c>
      <c r="T151" t="s">
        <v>8219</v>
      </c>
      <c r="U151">
        <v>147233.76999999999</v>
      </c>
      <c r="V151">
        <v>1596</v>
      </c>
      <c r="X151" t="s">
        <v>8221</v>
      </c>
      <c r="Y151">
        <v>215</v>
      </c>
      <c r="Z151">
        <v>3</v>
      </c>
    </row>
    <row r="152" spans="1:26" x14ac:dyDescent="0.2">
      <c r="A152" t="s">
        <v>8219</v>
      </c>
      <c r="B152">
        <v>61</v>
      </c>
      <c r="D152" t="s">
        <v>8221</v>
      </c>
      <c r="E152">
        <v>0</v>
      </c>
      <c r="T152" t="s">
        <v>8219</v>
      </c>
      <c r="U152">
        <v>3510</v>
      </c>
      <c r="V152">
        <v>61</v>
      </c>
      <c r="X152" t="s">
        <v>8221</v>
      </c>
      <c r="Y152">
        <v>0</v>
      </c>
      <c r="Z152">
        <v>0</v>
      </c>
    </row>
    <row r="153" spans="1:26" x14ac:dyDescent="0.2">
      <c r="A153" t="s">
        <v>8219</v>
      </c>
      <c r="B153">
        <v>287</v>
      </c>
      <c r="D153" t="s">
        <v>8221</v>
      </c>
      <c r="E153">
        <v>0</v>
      </c>
      <c r="T153" t="s">
        <v>8219</v>
      </c>
      <c r="U153">
        <v>31404</v>
      </c>
      <c r="V153">
        <v>287</v>
      </c>
      <c r="X153" t="s">
        <v>8221</v>
      </c>
      <c r="Y153">
        <v>0</v>
      </c>
      <c r="Z153">
        <v>0</v>
      </c>
    </row>
    <row r="154" spans="1:26" x14ac:dyDescent="0.2">
      <c r="A154" t="s">
        <v>8219</v>
      </c>
      <c r="B154">
        <v>65</v>
      </c>
      <c r="D154" t="s">
        <v>8221</v>
      </c>
      <c r="E154">
        <v>0</v>
      </c>
      <c r="T154" t="s">
        <v>8219</v>
      </c>
      <c r="U154">
        <v>5323.01</v>
      </c>
      <c r="V154">
        <v>65</v>
      </c>
      <c r="X154" t="s">
        <v>8221</v>
      </c>
      <c r="Y154">
        <v>0</v>
      </c>
      <c r="Z154">
        <v>0</v>
      </c>
    </row>
    <row r="155" spans="1:26" x14ac:dyDescent="0.2">
      <c r="A155" t="s">
        <v>8219</v>
      </c>
      <c r="B155">
        <v>118</v>
      </c>
      <c r="D155" t="s">
        <v>8221</v>
      </c>
      <c r="E155">
        <v>0</v>
      </c>
      <c r="T155" t="s">
        <v>8219</v>
      </c>
      <c r="U155">
        <v>5388.79</v>
      </c>
      <c r="V155">
        <v>118</v>
      </c>
      <c r="X155" t="s">
        <v>8221</v>
      </c>
      <c r="Y155">
        <v>0</v>
      </c>
      <c r="Z155">
        <v>0</v>
      </c>
    </row>
    <row r="156" spans="1:26" x14ac:dyDescent="0.2">
      <c r="A156" t="s">
        <v>8219</v>
      </c>
      <c r="B156">
        <v>113</v>
      </c>
      <c r="D156" t="s">
        <v>8221</v>
      </c>
      <c r="E156">
        <v>3</v>
      </c>
      <c r="T156" t="s">
        <v>8219</v>
      </c>
      <c r="U156">
        <v>6240</v>
      </c>
      <c r="V156">
        <v>113</v>
      </c>
      <c r="X156" t="s">
        <v>8221</v>
      </c>
      <c r="Y156">
        <v>31</v>
      </c>
      <c r="Z156">
        <v>3</v>
      </c>
    </row>
    <row r="157" spans="1:26" x14ac:dyDescent="0.2">
      <c r="A157" t="s">
        <v>8219</v>
      </c>
      <c r="B157">
        <v>332</v>
      </c>
      <c r="D157" t="s">
        <v>8221</v>
      </c>
      <c r="E157">
        <v>0</v>
      </c>
      <c r="T157" t="s">
        <v>8219</v>
      </c>
      <c r="U157">
        <v>21679</v>
      </c>
      <c r="V157">
        <v>332</v>
      </c>
      <c r="X157" t="s">
        <v>8221</v>
      </c>
      <c r="Y157">
        <v>0</v>
      </c>
      <c r="Z157">
        <v>0</v>
      </c>
    </row>
    <row r="158" spans="1:26" x14ac:dyDescent="0.2">
      <c r="A158" t="s">
        <v>8219</v>
      </c>
      <c r="B158">
        <v>62</v>
      </c>
      <c r="D158" t="s">
        <v>8221</v>
      </c>
      <c r="E158">
        <v>1</v>
      </c>
      <c r="T158" t="s">
        <v>8219</v>
      </c>
      <c r="U158">
        <v>5904</v>
      </c>
      <c r="V158">
        <v>62</v>
      </c>
      <c r="X158" t="s">
        <v>8221</v>
      </c>
      <c r="Y158">
        <v>1</v>
      </c>
      <c r="Z158">
        <v>1</v>
      </c>
    </row>
    <row r="159" spans="1:26" x14ac:dyDescent="0.2">
      <c r="A159" t="s">
        <v>8219</v>
      </c>
      <c r="B159">
        <v>951</v>
      </c>
      <c r="D159" t="s">
        <v>8221</v>
      </c>
      <c r="E159">
        <v>3</v>
      </c>
      <c r="T159" t="s">
        <v>8219</v>
      </c>
      <c r="U159">
        <v>71748</v>
      </c>
      <c r="V159">
        <v>951</v>
      </c>
      <c r="X159" t="s">
        <v>8221</v>
      </c>
      <c r="Y159">
        <v>30</v>
      </c>
      <c r="Z159">
        <v>3</v>
      </c>
    </row>
    <row r="160" spans="1:26" x14ac:dyDescent="0.2">
      <c r="A160" t="s">
        <v>8219</v>
      </c>
      <c r="B160">
        <v>415</v>
      </c>
      <c r="D160" t="s">
        <v>8221</v>
      </c>
      <c r="E160">
        <v>22</v>
      </c>
      <c r="T160" t="s">
        <v>8219</v>
      </c>
      <c r="U160">
        <v>40594</v>
      </c>
      <c r="V160">
        <v>415</v>
      </c>
      <c r="X160" t="s">
        <v>8221</v>
      </c>
      <c r="Y160">
        <v>2994</v>
      </c>
      <c r="Z160">
        <v>22</v>
      </c>
    </row>
    <row r="161" spans="1:26" x14ac:dyDescent="0.2">
      <c r="A161" t="s">
        <v>8219</v>
      </c>
      <c r="B161">
        <v>305</v>
      </c>
      <c r="D161" t="s">
        <v>8221</v>
      </c>
      <c r="E161">
        <v>26</v>
      </c>
      <c r="T161" t="s">
        <v>8219</v>
      </c>
      <c r="U161">
        <v>26744.11</v>
      </c>
      <c r="V161">
        <v>305</v>
      </c>
      <c r="X161" t="s">
        <v>8221</v>
      </c>
      <c r="Y161">
        <v>1910</v>
      </c>
      <c r="Z161">
        <v>26</v>
      </c>
    </row>
    <row r="162" spans="1:26" x14ac:dyDescent="0.2">
      <c r="A162" t="s">
        <v>8219</v>
      </c>
      <c r="B162">
        <v>2139</v>
      </c>
      <c r="D162" t="s">
        <v>8221</v>
      </c>
      <c r="E162">
        <v>4</v>
      </c>
      <c r="T162" t="s">
        <v>8219</v>
      </c>
      <c r="U162">
        <v>117108</v>
      </c>
      <c r="V162">
        <v>2139</v>
      </c>
      <c r="X162" t="s">
        <v>8221</v>
      </c>
      <c r="Y162">
        <v>215</v>
      </c>
      <c r="Z162">
        <v>4</v>
      </c>
    </row>
    <row r="163" spans="1:26" x14ac:dyDescent="0.2">
      <c r="A163" t="s">
        <v>8219</v>
      </c>
      <c r="B163">
        <v>79</v>
      </c>
      <c r="D163" t="s">
        <v>8221</v>
      </c>
      <c r="E163">
        <v>0</v>
      </c>
      <c r="T163" t="s">
        <v>8219</v>
      </c>
      <c r="U163">
        <v>6632.32</v>
      </c>
      <c r="V163">
        <v>79</v>
      </c>
      <c r="X163" t="s">
        <v>8221</v>
      </c>
      <c r="Y163">
        <v>0</v>
      </c>
      <c r="Z163">
        <v>0</v>
      </c>
    </row>
    <row r="164" spans="1:26" x14ac:dyDescent="0.2">
      <c r="A164" t="s">
        <v>8219</v>
      </c>
      <c r="B164">
        <v>179</v>
      </c>
      <c r="D164" t="s">
        <v>8221</v>
      </c>
      <c r="E164">
        <v>4</v>
      </c>
      <c r="T164" t="s">
        <v>8219</v>
      </c>
      <c r="U164">
        <v>45535</v>
      </c>
      <c r="V164">
        <v>179</v>
      </c>
      <c r="X164" t="s">
        <v>8221</v>
      </c>
      <c r="Y164">
        <v>230</v>
      </c>
      <c r="Z164">
        <v>4</v>
      </c>
    </row>
    <row r="165" spans="1:26" x14ac:dyDescent="0.2">
      <c r="A165" t="s">
        <v>8219</v>
      </c>
      <c r="B165">
        <v>202</v>
      </c>
      <c r="D165" t="s">
        <v>8221</v>
      </c>
      <c r="E165">
        <v>9</v>
      </c>
      <c r="T165" t="s">
        <v>8219</v>
      </c>
      <c r="U165">
        <v>20569.05</v>
      </c>
      <c r="V165">
        <v>202</v>
      </c>
      <c r="X165" t="s">
        <v>8221</v>
      </c>
      <c r="Y165">
        <v>114</v>
      </c>
      <c r="Z165">
        <v>9</v>
      </c>
    </row>
    <row r="166" spans="1:26" x14ac:dyDescent="0.2">
      <c r="A166" t="s">
        <v>8219</v>
      </c>
      <c r="B166">
        <v>760</v>
      </c>
      <c r="D166" t="s">
        <v>8221</v>
      </c>
      <c r="E166">
        <v>5</v>
      </c>
      <c r="T166" t="s">
        <v>8219</v>
      </c>
      <c r="U166">
        <v>41850.46</v>
      </c>
      <c r="V166">
        <v>760</v>
      </c>
      <c r="X166" t="s">
        <v>8221</v>
      </c>
      <c r="Y166">
        <v>335</v>
      </c>
      <c r="Z166">
        <v>5</v>
      </c>
    </row>
    <row r="167" spans="1:26" x14ac:dyDescent="0.2">
      <c r="A167" t="s">
        <v>8219</v>
      </c>
      <c r="B167">
        <v>563</v>
      </c>
      <c r="D167" t="s">
        <v>8221</v>
      </c>
      <c r="E167">
        <v>14</v>
      </c>
      <c r="T167" t="s">
        <v>8219</v>
      </c>
      <c r="U167">
        <v>32035.51</v>
      </c>
      <c r="V167">
        <v>563</v>
      </c>
      <c r="X167" t="s">
        <v>8221</v>
      </c>
      <c r="Y167">
        <v>52</v>
      </c>
      <c r="Z167">
        <v>14</v>
      </c>
    </row>
    <row r="168" spans="1:26" x14ac:dyDescent="0.2">
      <c r="A168" t="s">
        <v>8219</v>
      </c>
      <c r="B168">
        <v>135</v>
      </c>
      <c r="D168" t="s">
        <v>8221</v>
      </c>
      <c r="E168">
        <v>1</v>
      </c>
      <c r="T168" t="s">
        <v>8219</v>
      </c>
      <c r="U168">
        <v>16373</v>
      </c>
      <c r="V168">
        <v>135</v>
      </c>
      <c r="X168" t="s">
        <v>8221</v>
      </c>
      <c r="Y168">
        <v>250</v>
      </c>
      <c r="Z168">
        <v>1</v>
      </c>
    </row>
    <row r="169" spans="1:26" x14ac:dyDescent="0.2">
      <c r="A169" t="s">
        <v>8219</v>
      </c>
      <c r="B169">
        <v>290</v>
      </c>
      <c r="D169" t="s">
        <v>8221</v>
      </c>
      <c r="E169">
        <v>10</v>
      </c>
      <c r="T169" t="s">
        <v>8219</v>
      </c>
      <c r="U169">
        <v>26445</v>
      </c>
      <c r="V169">
        <v>290</v>
      </c>
      <c r="X169" t="s">
        <v>8221</v>
      </c>
      <c r="Y169">
        <v>640</v>
      </c>
      <c r="Z169">
        <v>10</v>
      </c>
    </row>
    <row r="170" spans="1:26" x14ac:dyDescent="0.2">
      <c r="A170" t="s">
        <v>8219</v>
      </c>
      <c r="B170">
        <v>447</v>
      </c>
      <c r="D170" t="s">
        <v>8221</v>
      </c>
      <c r="E170">
        <v>3</v>
      </c>
      <c r="T170" t="s">
        <v>8219</v>
      </c>
      <c r="U170">
        <v>51605.31</v>
      </c>
      <c r="V170">
        <v>447</v>
      </c>
      <c r="X170" t="s">
        <v>8221</v>
      </c>
      <c r="Y170">
        <v>400</v>
      </c>
      <c r="Z170">
        <v>3</v>
      </c>
    </row>
    <row r="171" spans="1:26" x14ac:dyDescent="0.2">
      <c r="A171" t="s">
        <v>8219</v>
      </c>
      <c r="B171">
        <v>232</v>
      </c>
      <c r="D171" t="s">
        <v>8221</v>
      </c>
      <c r="E171">
        <v>1</v>
      </c>
      <c r="T171" t="s">
        <v>8219</v>
      </c>
      <c r="U171">
        <v>15723</v>
      </c>
      <c r="V171">
        <v>232</v>
      </c>
      <c r="X171" t="s">
        <v>8221</v>
      </c>
      <c r="Y171">
        <v>10</v>
      </c>
      <c r="Z171">
        <v>1</v>
      </c>
    </row>
    <row r="172" spans="1:26" x14ac:dyDescent="0.2">
      <c r="A172" t="s">
        <v>8219</v>
      </c>
      <c r="B172">
        <v>168</v>
      </c>
      <c r="D172" t="s">
        <v>8221</v>
      </c>
      <c r="E172">
        <v>0</v>
      </c>
      <c r="T172" t="s">
        <v>8219</v>
      </c>
      <c r="U172">
        <v>4800.8</v>
      </c>
      <c r="V172">
        <v>168</v>
      </c>
      <c r="X172" t="s">
        <v>8221</v>
      </c>
      <c r="Y172">
        <v>0</v>
      </c>
      <c r="Z172">
        <v>0</v>
      </c>
    </row>
    <row r="173" spans="1:26" x14ac:dyDescent="0.2">
      <c r="A173" t="s">
        <v>8219</v>
      </c>
      <c r="B173">
        <v>128</v>
      </c>
      <c r="D173" t="s">
        <v>8221</v>
      </c>
      <c r="E173">
        <v>5</v>
      </c>
      <c r="T173" t="s">
        <v>8219</v>
      </c>
      <c r="U173">
        <v>6001</v>
      </c>
      <c r="V173">
        <v>128</v>
      </c>
      <c r="X173" t="s">
        <v>8221</v>
      </c>
      <c r="Y173">
        <v>150</v>
      </c>
      <c r="Z173">
        <v>5</v>
      </c>
    </row>
    <row r="174" spans="1:26" x14ac:dyDescent="0.2">
      <c r="A174" t="s">
        <v>8219</v>
      </c>
      <c r="B174">
        <v>493</v>
      </c>
      <c r="D174" t="s">
        <v>8221</v>
      </c>
      <c r="E174">
        <v>2</v>
      </c>
      <c r="T174" t="s">
        <v>8219</v>
      </c>
      <c r="U174">
        <v>76130.2</v>
      </c>
      <c r="V174">
        <v>493</v>
      </c>
      <c r="X174" t="s">
        <v>8221</v>
      </c>
      <c r="Y174">
        <v>11</v>
      </c>
      <c r="Z174">
        <v>2</v>
      </c>
    </row>
    <row r="175" spans="1:26" x14ac:dyDescent="0.2">
      <c r="A175" t="s">
        <v>8219</v>
      </c>
      <c r="B175">
        <v>131</v>
      </c>
      <c r="D175" t="s">
        <v>8221</v>
      </c>
      <c r="E175">
        <v>68</v>
      </c>
      <c r="T175" t="s">
        <v>8219</v>
      </c>
      <c r="U175">
        <v>26360</v>
      </c>
      <c r="V175">
        <v>131</v>
      </c>
      <c r="X175" t="s">
        <v>8221</v>
      </c>
      <c r="Y175">
        <v>6962</v>
      </c>
      <c r="Z175">
        <v>68</v>
      </c>
    </row>
    <row r="176" spans="1:26" x14ac:dyDescent="0.2">
      <c r="A176" t="s">
        <v>8219</v>
      </c>
      <c r="B176">
        <v>50</v>
      </c>
      <c r="D176" t="s">
        <v>8221</v>
      </c>
      <c r="E176">
        <v>3</v>
      </c>
      <c r="T176" t="s">
        <v>8219</v>
      </c>
      <c r="U176">
        <v>5000</v>
      </c>
      <c r="V176">
        <v>50</v>
      </c>
      <c r="X176" t="s">
        <v>8221</v>
      </c>
      <c r="Y176">
        <v>50</v>
      </c>
      <c r="Z176">
        <v>3</v>
      </c>
    </row>
    <row r="177" spans="1:26" x14ac:dyDescent="0.2">
      <c r="A177" t="s">
        <v>8219</v>
      </c>
      <c r="B177">
        <v>665</v>
      </c>
      <c r="D177" t="s">
        <v>8221</v>
      </c>
      <c r="E177">
        <v>34</v>
      </c>
      <c r="T177" t="s">
        <v>8219</v>
      </c>
      <c r="U177">
        <v>66554.559999999998</v>
      </c>
      <c r="V177">
        <v>665</v>
      </c>
      <c r="X177" t="s">
        <v>8221</v>
      </c>
      <c r="Y177">
        <v>24651</v>
      </c>
      <c r="Z177">
        <v>34</v>
      </c>
    </row>
    <row r="178" spans="1:26" x14ac:dyDescent="0.2">
      <c r="A178" t="s">
        <v>8219</v>
      </c>
      <c r="B178">
        <v>129</v>
      </c>
      <c r="D178" t="s">
        <v>8221</v>
      </c>
      <c r="E178">
        <v>0</v>
      </c>
      <c r="T178" t="s">
        <v>8219</v>
      </c>
      <c r="U178">
        <v>29681.55</v>
      </c>
      <c r="V178">
        <v>129</v>
      </c>
      <c r="X178" t="s">
        <v>8221</v>
      </c>
      <c r="Y178">
        <v>0</v>
      </c>
      <c r="Z178">
        <v>0</v>
      </c>
    </row>
    <row r="179" spans="1:26" x14ac:dyDescent="0.2">
      <c r="A179" t="s">
        <v>8219</v>
      </c>
      <c r="B179">
        <v>142</v>
      </c>
      <c r="D179" t="s">
        <v>8221</v>
      </c>
      <c r="E179">
        <v>3</v>
      </c>
      <c r="T179" t="s">
        <v>8219</v>
      </c>
      <c r="U179">
        <v>20128</v>
      </c>
      <c r="V179">
        <v>142</v>
      </c>
      <c r="X179" t="s">
        <v>8221</v>
      </c>
      <c r="Y179">
        <v>205</v>
      </c>
      <c r="Z179">
        <v>3</v>
      </c>
    </row>
    <row r="180" spans="1:26" x14ac:dyDescent="0.2">
      <c r="A180" t="s">
        <v>8219</v>
      </c>
      <c r="B180">
        <v>2436</v>
      </c>
      <c r="D180" t="s">
        <v>8221</v>
      </c>
      <c r="E180">
        <v>0</v>
      </c>
      <c r="T180" t="s">
        <v>8219</v>
      </c>
      <c r="U180">
        <v>137254.84</v>
      </c>
      <c r="V180">
        <v>2436</v>
      </c>
      <c r="X180" t="s">
        <v>8221</v>
      </c>
      <c r="Y180">
        <v>0</v>
      </c>
      <c r="Z180">
        <v>0</v>
      </c>
    </row>
    <row r="181" spans="1:26" x14ac:dyDescent="0.2">
      <c r="A181" t="s">
        <v>8219</v>
      </c>
      <c r="B181">
        <v>244</v>
      </c>
      <c r="D181" t="s">
        <v>8221</v>
      </c>
      <c r="E181">
        <v>70</v>
      </c>
      <c r="T181" t="s">
        <v>8219</v>
      </c>
      <c r="U181">
        <v>17895.25</v>
      </c>
      <c r="V181">
        <v>244</v>
      </c>
      <c r="X181" t="s">
        <v>8221</v>
      </c>
      <c r="Y181">
        <v>2746</v>
      </c>
      <c r="Z181">
        <v>70</v>
      </c>
    </row>
    <row r="182" spans="1:26" x14ac:dyDescent="0.2">
      <c r="A182" t="s">
        <v>8219</v>
      </c>
      <c r="B182">
        <v>298</v>
      </c>
      <c r="D182" t="s">
        <v>8221</v>
      </c>
      <c r="E182">
        <v>1</v>
      </c>
      <c r="T182" t="s">
        <v>8219</v>
      </c>
      <c r="U182">
        <v>25430.66</v>
      </c>
      <c r="V182">
        <v>298</v>
      </c>
      <c r="X182" t="s">
        <v>8221</v>
      </c>
      <c r="Y182">
        <v>1</v>
      </c>
      <c r="Z182">
        <v>1</v>
      </c>
    </row>
    <row r="183" spans="1:26" x14ac:dyDescent="0.2">
      <c r="A183" t="s">
        <v>8219</v>
      </c>
      <c r="B183">
        <v>251</v>
      </c>
      <c r="D183" t="s">
        <v>8221</v>
      </c>
      <c r="E183">
        <v>1</v>
      </c>
      <c r="T183" t="s">
        <v>8219</v>
      </c>
      <c r="U183">
        <v>15435.55</v>
      </c>
      <c r="V183">
        <v>251</v>
      </c>
      <c r="X183" t="s">
        <v>8221</v>
      </c>
      <c r="Y183">
        <v>25</v>
      </c>
      <c r="Z183">
        <v>1</v>
      </c>
    </row>
    <row r="184" spans="1:26" x14ac:dyDescent="0.2">
      <c r="A184" t="s">
        <v>8219</v>
      </c>
      <c r="B184">
        <v>108</v>
      </c>
      <c r="D184" t="s">
        <v>8221</v>
      </c>
      <c r="E184">
        <v>1</v>
      </c>
      <c r="T184" t="s">
        <v>8219</v>
      </c>
      <c r="U184">
        <v>10046</v>
      </c>
      <c r="V184">
        <v>108</v>
      </c>
      <c r="X184" t="s">
        <v>8221</v>
      </c>
      <c r="Y184">
        <v>1</v>
      </c>
      <c r="Z184">
        <v>1</v>
      </c>
    </row>
    <row r="185" spans="1:26" x14ac:dyDescent="0.2">
      <c r="A185" t="s">
        <v>8219</v>
      </c>
      <c r="B185">
        <v>82</v>
      </c>
      <c r="D185" t="s">
        <v>8221</v>
      </c>
      <c r="E185">
        <v>2</v>
      </c>
      <c r="T185" t="s">
        <v>8219</v>
      </c>
      <c r="U185">
        <v>4124</v>
      </c>
      <c r="V185">
        <v>82</v>
      </c>
      <c r="X185" t="s">
        <v>8221</v>
      </c>
      <c r="Y185">
        <v>70</v>
      </c>
      <c r="Z185">
        <v>2</v>
      </c>
    </row>
    <row r="186" spans="1:26" x14ac:dyDescent="0.2">
      <c r="A186" t="s">
        <v>8219</v>
      </c>
      <c r="B186">
        <v>74</v>
      </c>
      <c r="D186" t="s">
        <v>8221</v>
      </c>
      <c r="E186">
        <v>2</v>
      </c>
      <c r="T186" t="s">
        <v>8219</v>
      </c>
      <c r="U186">
        <v>7876</v>
      </c>
      <c r="V186">
        <v>74</v>
      </c>
      <c r="X186" t="s">
        <v>8221</v>
      </c>
      <c r="Y186">
        <v>6</v>
      </c>
      <c r="Z186">
        <v>2</v>
      </c>
    </row>
    <row r="187" spans="1:26" x14ac:dyDescent="0.2">
      <c r="A187" t="s">
        <v>8219</v>
      </c>
      <c r="B187">
        <v>189</v>
      </c>
      <c r="D187" t="s">
        <v>8221</v>
      </c>
      <c r="E187">
        <v>34</v>
      </c>
      <c r="T187" t="s">
        <v>8219</v>
      </c>
      <c r="U187">
        <v>9775</v>
      </c>
      <c r="V187">
        <v>189</v>
      </c>
      <c r="X187" t="s">
        <v>8221</v>
      </c>
      <c r="Y187">
        <v>13692</v>
      </c>
      <c r="Z187">
        <v>34</v>
      </c>
    </row>
    <row r="188" spans="1:26" x14ac:dyDescent="0.2">
      <c r="A188" t="s">
        <v>8219</v>
      </c>
      <c r="B188">
        <v>80</v>
      </c>
      <c r="D188" t="s">
        <v>8221</v>
      </c>
      <c r="E188">
        <v>2</v>
      </c>
      <c r="T188" t="s">
        <v>8219</v>
      </c>
      <c r="U188">
        <v>2929</v>
      </c>
      <c r="V188">
        <v>80</v>
      </c>
      <c r="X188" t="s">
        <v>8221</v>
      </c>
      <c r="Y188">
        <v>52</v>
      </c>
      <c r="Z188">
        <v>2</v>
      </c>
    </row>
    <row r="189" spans="1:26" x14ac:dyDescent="0.2">
      <c r="A189" t="s">
        <v>8219</v>
      </c>
      <c r="B189">
        <v>576</v>
      </c>
      <c r="D189" t="s">
        <v>8221</v>
      </c>
      <c r="E189">
        <v>0</v>
      </c>
      <c r="T189" t="s">
        <v>8219</v>
      </c>
      <c r="U189">
        <v>24490</v>
      </c>
      <c r="V189">
        <v>576</v>
      </c>
      <c r="X189" t="s">
        <v>8221</v>
      </c>
      <c r="Y189">
        <v>0</v>
      </c>
      <c r="Z189">
        <v>0</v>
      </c>
    </row>
    <row r="190" spans="1:26" x14ac:dyDescent="0.2">
      <c r="A190" t="s">
        <v>8219</v>
      </c>
      <c r="B190">
        <v>202</v>
      </c>
      <c r="D190" t="s">
        <v>8221</v>
      </c>
      <c r="E190">
        <v>1</v>
      </c>
      <c r="T190" t="s">
        <v>8219</v>
      </c>
      <c r="U190">
        <v>12668</v>
      </c>
      <c r="V190">
        <v>202</v>
      </c>
      <c r="X190" t="s">
        <v>8221</v>
      </c>
      <c r="Y190">
        <v>9</v>
      </c>
      <c r="Z190">
        <v>1</v>
      </c>
    </row>
    <row r="191" spans="1:26" x14ac:dyDescent="0.2">
      <c r="A191" t="s">
        <v>8219</v>
      </c>
      <c r="B191">
        <v>238</v>
      </c>
      <c r="D191" t="s">
        <v>8221</v>
      </c>
      <c r="E191">
        <v>8</v>
      </c>
      <c r="T191" t="s">
        <v>8219</v>
      </c>
      <c r="U191">
        <v>21410</v>
      </c>
      <c r="V191">
        <v>238</v>
      </c>
      <c r="X191" t="s">
        <v>8221</v>
      </c>
      <c r="Y191">
        <v>68</v>
      </c>
      <c r="Z191">
        <v>8</v>
      </c>
    </row>
    <row r="192" spans="1:26" x14ac:dyDescent="0.2">
      <c r="A192" t="s">
        <v>8219</v>
      </c>
      <c r="B192">
        <v>36</v>
      </c>
      <c r="D192" t="s">
        <v>8221</v>
      </c>
      <c r="E192">
        <v>4</v>
      </c>
      <c r="T192" t="s">
        <v>8219</v>
      </c>
      <c r="U192">
        <v>1041.29</v>
      </c>
      <c r="V192">
        <v>36</v>
      </c>
      <c r="X192" t="s">
        <v>8221</v>
      </c>
      <c r="Y192">
        <v>35</v>
      </c>
      <c r="Z192">
        <v>4</v>
      </c>
    </row>
    <row r="193" spans="1:26" x14ac:dyDescent="0.2">
      <c r="A193" t="s">
        <v>8219</v>
      </c>
      <c r="B193">
        <v>150</v>
      </c>
      <c r="D193" t="s">
        <v>8221</v>
      </c>
      <c r="E193">
        <v>28</v>
      </c>
      <c r="T193" t="s">
        <v>8219</v>
      </c>
      <c r="U193">
        <v>20820.330000000002</v>
      </c>
      <c r="V193">
        <v>150</v>
      </c>
      <c r="X193" t="s">
        <v>8221</v>
      </c>
      <c r="Y193">
        <v>3781</v>
      </c>
      <c r="Z193">
        <v>28</v>
      </c>
    </row>
    <row r="194" spans="1:26" x14ac:dyDescent="0.2">
      <c r="A194" t="s">
        <v>8219</v>
      </c>
      <c r="B194">
        <v>146</v>
      </c>
      <c r="D194" t="s">
        <v>8221</v>
      </c>
      <c r="E194">
        <v>0</v>
      </c>
      <c r="T194" t="s">
        <v>8219</v>
      </c>
      <c r="U194">
        <v>8950</v>
      </c>
      <c r="V194">
        <v>146</v>
      </c>
      <c r="X194" t="s">
        <v>8221</v>
      </c>
      <c r="Y194">
        <v>0</v>
      </c>
      <c r="Z194">
        <v>0</v>
      </c>
    </row>
    <row r="195" spans="1:26" x14ac:dyDescent="0.2">
      <c r="A195" t="s">
        <v>8219</v>
      </c>
      <c r="B195">
        <v>222</v>
      </c>
      <c r="D195" t="s">
        <v>8221</v>
      </c>
      <c r="E195">
        <v>6</v>
      </c>
      <c r="T195" t="s">
        <v>8219</v>
      </c>
      <c r="U195">
        <v>17805</v>
      </c>
      <c r="V195">
        <v>222</v>
      </c>
      <c r="X195" t="s">
        <v>8221</v>
      </c>
      <c r="Y195">
        <v>123</v>
      </c>
      <c r="Z195">
        <v>6</v>
      </c>
    </row>
    <row r="196" spans="1:26" x14ac:dyDescent="0.2">
      <c r="A196" t="s">
        <v>8219</v>
      </c>
      <c r="B196">
        <v>120</v>
      </c>
      <c r="D196" t="s">
        <v>8221</v>
      </c>
      <c r="E196">
        <v>22</v>
      </c>
      <c r="T196" t="s">
        <v>8219</v>
      </c>
      <c r="U196">
        <v>3851.5</v>
      </c>
      <c r="V196">
        <v>120</v>
      </c>
      <c r="X196" t="s">
        <v>8221</v>
      </c>
      <c r="Y196">
        <v>1416</v>
      </c>
      <c r="Z196">
        <v>22</v>
      </c>
    </row>
    <row r="197" spans="1:26" x14ac:dyDescent="0.2">
      <c r="A197" t="s">
        <v>8219</v>
      </c>
      <c r="B197">
        <v>126</v>
      </c>
      <c r="D197" t="s">
        <v>8221</v>
      </c>
      <c r="E197">
        <v>0</v>
      </c>
      <c r="T197" t="s">
        <v>8219</v>
      </c>
      <c r="U197">
        <v>25312</v>
      </c>
      <c r="V197">
        <v>126</v>
      </c>
      <c r="X197" t="s">
        <v>8221</v>
      </c>
      <c r="Y197">
        <v>0</v>
      </c>
      <c r="Z197">
        <v>0</v>
      </c>
    </row>
    <row r="198" spans="1:26" x14ac:dyDescent="0.2">
      <c r="A198" t="s">
        <v>8219</v>
      </c>
      <c r="B198">
        <v>158</v>
      </c>
      <c r="D198" t="s">
        <v>8221</v>
      </c>
      <c r="E198">
        <v>1</v>
      </c>
      <c r="T198" t="s">
        <v>8219</v>
      </c>
      <c r="U198">
        <v>17066</v>
      </c>
      <c r="V198">
        <v>158</v>
      </c>
      <c r="X198" t="s">
        <v>8221</v>
      </c>
      <c r="Y198">
        <v>200</v>
      </c>
      <c r="Z198">
        <v>1</v>
      </c>
    </row>
    <row r="199" spans="1:26" x14ac:dyDescent="0.2">
      <c r="A199" t="s">
        <v>8219</v>
      </c>
      <c r="B199">
        <v>316</v>
      </c>
      <c r="D199" t="s">
        <v>8221</v>
      </c>
      <c r="E199">
        <v>20</v>
      </c>
      <c r="T199" t="s">
        <v>8219</v>
      </c>
      <c r="U199">
        <v>30241</v>
      </c>
      <c r="V199">
        <v>316</v>
      </c>
      <c r="X199" t="s">
        <v>8221</v>
      </c>
      <c r="Y199">
        <v>1366</v>
      </c>
      <c r="Z199">
        <v>20</v>
      </c>
    </row>
    <row r="200" spans="1:26" x14ac:dyDescent="0.2">
      <c r="A200" t="s">
        <v>8219</v>
      </c>
      <c r="B200">
        <v>284</v>
      </c>
      <c r="D200" t="s">
        <v>8221</v>
      </c>
      <c r="E200">
        <v>0</v>
      </c>
      <c r="T200" t="s">
        <v>8219</v>
      </c>
      <c r="U200">
        <v>14166</v>
      </c>
      <c r="V200">
        <v>284</v>
      </c>
      <c r="X200" t="s">
        <v>8221</v>
      </c>
      <c r="Y200">
        <v>0</v>
      </c>
      <c r="Z200">
        <v>0</v>
      </c>
    </row>
    <row r="201" spans="1:26" x14ac:dyDescent="0.2">
      <c r="A201" t="s">
        <v>8219</v>
      </c>
      <c r="B201">
        <v>51</v>
      </c>
      <c r="D201" t="s">
        <v>8221</v>
      </c>
      <c r="E201">
        <v>1</v>
      </c>
      <c r="T201" t="s">
        <v>8219</v>
      </c>
      <c r="U201">
        <v>5634</v>
      </c>
      <c r="V201">
        <v>51</v>
      </c>
      <c r="X201" t="s">
        <v>8221</v>
      </c>
      <c r="Y201">
        <v>50</v>
      </c>
      <c r="Z201">
        <v>1</v>
      </c>
    </row>
    <row r="202" spans="1:26" x14ac:dyDescent="0.2">
      <c r="A202" t="s">
        <v>8219</v>
      </c>
      <c r="B202">
        <v>158</v>
      </c>
      <c r="D202" t="s">
        <v>8221</v>
      </c>
      <c r="E202">
        <v>3</v>
      </c>
      <c r="T202" t="s">
        <v>8219</v>
      </c>
      <c r="U202">
        <v>21316</v>
      </c>
      <c r="V202">
        <v>158</v>
      </c>
      <c r="X202" t="s">
        <v>8221</v>
      </c>
      <c r="Y202">
        <v>12</v>
      </c>
      <c r="Z202">
        <v>3</v>
      </c>
    </row>
    <row r="203" spans="1:26" x14ac:dyDescent="0.2">
      <c r="A203" t="s">
        <v>8219</v>
      </c>
      <c r="B203">
        <v>337</v>
      </c>
      <c r="D203" t="s">
        <v>8221</v>
      </c>
      <c r="E203">
        <v>2</v>
      </c>
      <c r="T203" t="s">
        <v>8219</v>
      </c>
      <c r="U203">
        <v>35932</v>
      </c>
      <c r="V203">
        <v>337</v>
      </c>
      <c r="X203" t="s">
        <v>8221</v>
      </c>
      <c r="Y203">
        <v>55</v>
      </c>
      <c r="Z203">
        <v>2</v>
      </c>
    </row>
    <row r="204" spans="1:26" x14ac:dyDescent="0.2">
      <c r="A204" t="s">
        <v>8219</v>
      </c>
      <c r="B204">
        <v>186</v>
      </c>
      <c r="D204" t="s">
        <v>8221</v>
      </c>
      <c r="E204">
        <v>0</v>
      </c>
      <c r="T204" t="s">
        <v>8219</v>
      </c>
      <c r="U204">
        <v>26978</v>
      </c>
      <c r="V204">
        <v>186</v>
      </c>
      <c r="X204" t="s">
        <v>8221</v>
      </c>
      <c r="Y204">
        <v>0</v>
      </c>
      <c r="Z204">
        <v>0</v>
      </c>
    </row>
    <row r="205" spans="1:26" x14ac:dyDescent="0.2">
      <c r="A205" t="s">
        <v>8219</v>
      </c>
      <c r="B205">
        <v>58</v>
      </c>
      <c r="D205" t="s">
        <v>8221</v>
      </c>
      <c r="E205">
        <v>2</v>
      </c>
      <c r="T205" t="s">
        <v>8219</v>
      </c>
      <c r="U205">
        <v>6646</v>
      </c>
      <c r="V205">
        <v>58</v>
      </c>
      <c r="X205" t="s">
        <v>8221</v>
      </c>
      <c r="Y205">
        <v>68</v>
      </c>
      <c r="Z205">
        <v>2</v>
      </c>
    </row>
    <row r="206" spans="1:26" x14ac:dyDescent="0.2">
      <c r="A206" t="s">
        <v>8219</v>
      </c>
      <c r="B206">
        <v>82</v>
      </c>
      <c r="D206" t="s">
        <v>8221</v>
      </c>
      <c r="E206">
        <v>1</v>
      </c>
      <c r="T206" t="s">
        <v>8219</v>
      </c>
      <c r="U206">
        <v>8636</v>
      </c>
      <c r="V206">
        <v>82</v>
      </c>
      <c r="X206" t="s">
        <v>8221</v>
      </c>
      <c r="Y206">
        <v>1</v>
      </c>
      <c r="Z206">
        <v>1</v>
      </c>
    </row>
    <row r="207" spans="1:26" x14ac:dyDescent="0.2">
      <c r="A207" t="s">
        <v>8219</v>
      </c>
      <c r="B207">
        <v>736</v>
      </c>
      <c r="D207" t="s">
        <v>8221</v>
      </c>
      <c r="E207">
        <v>0</v>
      </c>
      <c r="T207" t="s">
        <v>8219</v>
      </c>
      <c r="U207">
        <v>52198</v>
      </c>
      <c r="V207">
        <v>736</v>
      </c>
      <c r="X207" t="s">
        <v>8221</v>
      </c>
      <c r="Y207">
        <v>0</v>
      </c>
      <c r="Z207">
        <v>0</v>
      </c>
    </row>
    <row r="208" spans="1:26" x14ac:dyDescent="0.2">
      <c r="A208" t="s">
        <v>8219</v>
      </c>
      <c r="B208">
        <v>1151</v>
      </c>
      <c r="D208" t="s">
        <v>8221</v>
      </c>
      <c r="E208">
        <v>1</v>
      </c>
      <c r="T208" t="s">
        <v>8219</v>
      </c>
      <c r="U208">
        <v>169394.6</v>
      </c>
      <c r="V208">
        <v>1151</v>
      </c>
      <c r="X208" t="s">
        <v>8221</v>
      </c>
      <c r="Y208">
        <v>1</v>
      </c>
      <c r="Z208">
        <v>1</v>
      </c>
    </row>
    <row r="209" spans="1:26" x14ac:dyDescent="0.2">
      <c r="A209" t="s">
        <v>8219</v>
      </c>
      <c r="B209">
        <v>34</v>
      </c>
      <c r="D209" t="s">
        <v>8221</v>
      </c>
      <c r="E209">
        <v>0</v>
      </c>
      <c r="T209" t="s">
        <v>8219</v>
      </c>
      <c r="U209">
        <v>5456</v>
      </c>
      <c r="V209">
        <v>34</v>
      </c>
      <c r="X209" t="s">
        <v>8221</v>
      </c>
      <c r="Y209">
        <v>0</v>
      </c>
      <c r="Z209">
        <v>0</v>
      </c>
    </row>
    <row r="210" spans="1:26" x14ac:dyDescent="0.2">
      <c r="A210" t="s">
        <v>8219</v>
      </c>
      <c r="B210">
        <v>498</v>
      </c>
      <c r="D210" t="s">
        <v>8221</v>
      </c>
      <c r="E210">
        <v>5</v>
      </c>
      <c r="T210" t="s">
        <v>8219</v>
      </c>
      <c r="U210">
        <v>77710.8</v>
      </c>
      <c r="V210">
        <v>498</v>
      </c>
      <c r="X210" t="s">
        <v>8221</v>
      </c>
      <c r="Y210">
        <v>245</v>
      </c>
      <c r="Z210">
        <v>5</v>
      </c>
    </row>
    <row r="211" spans="1:26" x14ac:dyDescent="0.2">
      <c r="A211" t="s">
        <v>8219</v>
      </c>
      <c r="B211">
        <v>167</v>
      </c>
      <c r="D211" t="s">
        <v>8221</v>
      </c>
      <c r="E211">
        <v>1</v>
      </c>
      <c r="T211" t="s">
        <v>8219</v>
      </c>
      <c r="U211">
        <v>10550</v>
      </c>
      <c r="V211">
        <v>167</v>
      </c>
      <c r="X211" t="s">
        <v>8221</v>
      </c>
      <c r="Y211">
        <v>20</v>
      </c>
      <c r="Z211">
        <v>1</v>
      </c>
    </row>
    <row r="212" spans="1:26" x14ac:dyDescent="0.2">
      <c r="A212" t="s">
        <v>8219</v>
      </c>
      <c r="B212">
        <v>340</v>
      </c>
      <c r="D212" t="s">
        <v>8221</v>
      </c>
      <c r="E212">
        <v>1</v>
      </c>
      <c r="T212" t="s">
        <v>8219</v>
      </c>
      <c r="U212">
        <v>35640</v>
      </c>
      <c r="V212">
        <v>340</v>
      </c>
      <c r="X212" t="s">
        <v>8221</v>
      </c>
      <c r="Y212">
        <v>142</v>
      </c>
      <c r="Z212">
        <v>1</v>
      </c>
    </row>
    <row r="213" spans="1:26" x14ac:dyDescent="0.2">
      <c r="A213" t="s">
        <v>8219</v>
      </c>
      <c r="B213">
        <v>438</v>
      </c>
      <c r="D213" t="s">
        <v>8221</v>
      </c>
      <c r="E213">
        <v>2</v>
      </c>
      <c r="T213" t="s">
        <v>8219</v>
      </c>
      <c r="U213">
        <v>42642</v>
      </c>
      <c r="V213">
        <v>438</v>
      </c>
      <c r="X213" t="s">
        <v>8221</v>
      </c>
      <c r="Y213">
        <v>106</v>
      </c>
      <c r="Z213">
        <v>2</v>
      </c>
    </row>
    <row r="214" spans="1:26" x14ac:dyDescent="0.2">
      <c r="A214" t="s">
        <v>8219</v>
      </c>
      <c r="B214">
        <v>555</v>
      </c>
      <c r="D214" t="s">
        <v>8221</v>
      </c>
      <c r="E214">
        <v>0</v>
      </c>
      <c r="T214" t="s">
        <v>8219</v>
      </c>
      <c r="U214">
        <v>113015</v>
      </c>
      <c r="V214">
        <v>555</v>
      </c>
      <c r="X214" t="s">
        <v>8221</v>
      </c>
      <c r="Y214">
        <v>0</v>
      </c>
      <c r="Z214">
        <v>0</v>
      </c>
    </row>
    <row r="215" spans="1:26" x14ac:dyDescent="0.2">
      <c r="A215" t="s">
        <v>8219</v>
      </c>
      <c r="B215">
        <v>266</v>
      </c>
      <c r="D215" t="s">
        <v>8221</v>
      </c>
      <c r="E215">
        <v>9</v>
      </c>
      <c r="T215" t="s">
        <v>8219</v>
      </c>
      <c r="U215">
        <v>50091</v>
      </c>
      <c r="V215">
        <v>266</v>
      </c>
      <c r="X215" t="s">
        <v>8221</v>
      </c>
      <c r="Y215">
        <v>346</v>
      </c>
      <c r="Z215">
        <v>9</v>
      </c>
    </row>
    <row r="216" spans="1:26" x14ac:dyDescent="0.2">
      <c r="A216" t="s">
        <v>8219</v>
      </c>
      <c r="B216">
        <v>69</v>
      </c>
      <c r="D216" t="s">
        <v>8221</v>
      </c>
      <c r="E216">
        <v>4</v>
      </c>
      <c r="T216" t="s">
        <v>8219</v>
      </c>
      <c r="U216">
        <v>10119</v>
      </c>
      <c r="V216">
        <v>69</v>
      </c>
      <c r="X216" t="s">
        <v>8221</v>
      </c>
      <c r="Y216">
        <v>80</v>
      </c>
      <c r="Z216">
        <v>4</v>
      </c>
    </row>
    <row r="217" spans="1:26" x14ac:dyDescent="0.2">
      <c r="A217" t="s">
        <v>8219</v>
      </c>
      <c r="B217">
        <v>80</v>
      </c>
      <c r="D217" t="s">
        <v>8221</v>
      </c>
      <c r="E217">
        <v>4</v>
      </c>
      <c r="T217" t="s">
        <v>8219</v>
      </c>
      <c r="U217">
        <v>8735</v>
      </c>
      <c r="V217">
        <v>80</v>
      </c>
      <c r="X217" t="s">
        <v>8221</v>
      </c>
      <c r="Y217">
        <v>259</v>
      </c>
      <c r="Z217">
        <v>4</v>
      </c>
    </row>
    <row r="218" spans="1:26" x14ac:dyDescent="0.2">
      <c r="A218" t="s">
        <v>8219</v>
      </c>
      <c r="B218">
        <v>493</v>
      </c>
      <c r="D218" t="s">
        <v>8221</v>
      </c>
      <c r="E218">
        <v>1</v>
      </c>
      <c r="T218" t="s">
        <v>8219</v>
      </c>
      <c r="U218">
        <v>29209.78</v>
      </c>
      <c r="V218">
        <v>493</v>
      </c>
      <c r="X218" t="s">
        <v>8221</v>
      </c>
      <c r="Y218">
        <v>1</v>
      </c>
      <c r="Z218">
        <v>1</v>
      </c>
    </row>
    <row r="219" spans="1:26" x14ac:dyDescent="0.2">
      <c r="A219" t="s">
        <v>8219</v>
      </c>
      <c r="B219">
        <v>31</v>
      </c>
      <c r="D219" t="s">
        <v>8221</v>
      </c>
      <c r="E219">
        <v>1</v>
      </c>
      <c r="T219" t="s">
        <v>8219</v>
      </c>
      <c r="U219">
        <v>3035.05</v>
      </c>
      <c r="V219">
        <v>31</v>
      </c>
      <c r="X219" t="s">
        <v>8221</v>
      </c>
      <c r="Y219">
        <v>10</v>
      </c>
      <c r="Z219">
        <v>1</v>
      </c>
    </row>
    <row r="220" spans="1:26" x14ac:dyDescent="0.2">
      <c r="A220" t="s">
        <v>8219</v>
      </c>
      <c r="B220">
        <v>236</v>
      </c>
      <c r="D220" t="s">
        <v>8221</v>
      </c>
      <c r="E220">
        <v>7</v>
      </c>
      <c r="T220" t="s">
        <v>8219</v>
      </c>
      <c r="U220">
        <v>16520.04</v>
      </c>
      <c r="V220">
        <v>236</v>
      </c>
      <c r="X220" t="s">
        <v>8221</v>
      </c>
      <c r="Y220">
        <v>14</v>
      </c>
      <c r="Z220">
        <v>7</v>
      </c>
    </row>
    <row r="221" spans="1:26" x14ac:dyDescent="0.2">
      <c r="A221" t="s">
        <v>8219</v>
      </c>
      <c r="B221">
        <v>89</v>
      </c>
      <c r="D221" t="s">
        <v>8221</v>
      </c>
      <c r="E221">
        <v>5</v>
      </c>
      <c r="T221" t="s">
        <v>8219</v>
      </c>
      <c r="U221">
        <v>6485</v>
      </c>
      <c r="V221">
        <v>89</v>
      </c>
      <c r="X221" t="s">
        <v>8221</v>
      </c>
      <c r="Y221">
        <v>175</v>
      </c>
      <c r="Z221">
        <v>5</v>
      </c>
    </row>
    <row r="222" spans="1:26" x14ac:dyDescent="0.2">
      <c r="A222" t="s">
        <v>8219</v>
      </c>
      <c r="B222">
        <v>299</v>
      </c>
      <c r="D222" t="s">
        <v>8221</v>
      </c>
      <c r="E222">
        <v>1</v>
      </c>
      <c r="T222" t="s">
        <v>8219</v>
      </c>
      <c r="U222">
        <v>43758</v>
      </c>
      <c r="V222">
        <v>299</v>
      </c>
      <c r="X222" t="s">
        <v>8221</v>
      </c>
      <c r="Y222">
        <v>1</v>
      </c>
      <c r="Z222">
        <v>1</v>
      </c>
    </row>
    <row r="223" spans="1:26" x14ac:dyDescent="0.2">
      <c r="A223" t="s">
        <v>8219</v>
      </c>
      <c r="B223">
        <v>55</v>
      </c>
      <c r="D223" t="s">
        <v>8221</v>
      </c>
      <c r="E223">
        <v>0</v>
      </c>
      <c r="T223" t="s">
        <v>8219</v>
      </c>
      <c r="U223">
        <v>3735</v>
      </c>
      <c r="V223">
        <v>55</v>
      </c>
      <c r="X223" t="s">
        <v>8221</v>
      </c>
      <c r="Y223">
        <v>0</v>
      </c>
      <c r="Z223">
        <v>0</v>
      </c>
    </row>
    <row r="224" spans="1:26" x14ac:dyDescent="0.2">
      <c r="A224" t="s">
        <v>8219</v>
      </c>
      <c r="B224">
        <v>325</v>
      </c>
      <c r="D224" t="s">
        <v>8221</v>
      </c>
      <c r="E224">
        <v>0</v>
      </c>
      <c r="T224" t="s">
        <v>8219</v>
      </c>
      <c r="U224">
        <v>55201.52</v>
      </c>
      <c r="V224">
        <v>325</v>
      </c>
      <c r="X224" t="s">
        <v>8221</v>
      </c>
      <c r="Y224">
        <v>0</v>
      </c>
      <c r="Z224">
        <v>0</v>
      </c>
    </row>
    <row r="225" spans="1:26" x14ac:dyDescent="0.2">
      <c r="A225" t="s">
        <v>8219</v>
      </c>
      <c r="B225">
        <v>524</v>
      </c>
      <c r="D225" t="s">
        <v>8221</v>
      </c>
      <c r="E225">
        <v>1</v>
      </c>
      <c r="T225" t="s">
        <v>8219</v>
      </c>
      <c r="U225">
        <v>30608.59</v>
      </c>
      <c r="V225">
        <v>524</v>
      </c>
      <c r="X225" t="s">
        <v>8221</v>
      </c>
      <c r="Y225">
        <v>1</v>
      </c>
      <c r="Z225">
        <v>1</v>
      </c>
    </row>
    <row r="226" spans="1:26" x14ac:dyDescent="0.2">
      <c r="A226" t="s">
        <v>8219</v>
      </c>
      <c r="B226">
        <v>285</v>
      </c>
      <c r="D226" t="s">
        <v>8221</v>
      </c>
      <c r="E226">
        <v>2</v>
      </c>
      <c r="T226" t="s">
        <v>8219</v>
      </c>
      <c r="U226">
        <v>34198</v>
      </c>
      <c r="V226">
        <v>285</v>
      </c>
      <c r="X226" t="s">
        <v>8221</v>
      </c>
      <c r="Y226">
        <v>10</v>
      </c>
      <c r="Z226">
        <v>2</v>
      </c>
    </row>
    <row r="227" spans="1:26" x14ac:dyDescent="0.2">
      <c r="A227" t="s">
        <v>8219</v>
      </c>
      <c r="B227">
        <v>179</v>
      </c>
      <c r="D227" t="s">
        <v>8221</v>
      </c>
      <c r="E227">
        <v>0</v>
      </c>
      <c r="T227" t="s">
        <v>8219</v>
      </c>
      <c r="U227">
        <v>17875</v>
      </c>
      <c r="V227">
        <v>179</v>
      </c>
      <c r="X227" t="s">
        <v>8221</v>
      </c>
      <c r="Y227">
        <v>0</v>
      </c>
      <c r="Z227">
        <v>0</v>
      </c>
    </row>
    <row r="228" spans="1:26" x14ac:dyDescent="0.2">
      <c r="A228" t="s">
        <v>8219</v>
      </c>
      <c r="B228">
        <v>188</v>
      </c>
      <c r="D228" t="s">
        <v>8221</v>
      </c>
      <c r="E228">
        <v>4</v>
      </c>
      <c r="T228" t="s">
        <v>8219</v>
      </c>
      <c r="U228">
        <v>17028.88</v>
      </c>
      <c r="V228">
        <v>188</v>
      </c>
      <c r="X228" t="s">
        <v>8221</v>
      </c>
      <c r="Y228">
        <v>56</v>
      </c>
      <c r="Z228">
        <v>4</v>
      </c>
    </row>
    <row r="229" spans="1:26" x14ac:dyDescent="0.2">
      <c r="A229" t="s">
        <v>8219</v>
      </c>
      <c r="B229">
        <v>379</v>
      </c>
      <c r="D229" t="s">
        <v>8221</v>
      </c>
      <c r="E229">
        <v>7</v>
      </c>
      <c r="T229" t="s">
        <v>8219</v>
      </c>
      <c r="U229">
        <v>44636.2</v>
      </c>
      <c r="V229">
        <v>379</v>
      </c>
      <c r="X229" t="s">
        <v>8221</v>
      </c>
      <c r="Y229">
        <v>2725</v>
      </c>
      <c r="Z229">
        <v>7</v>
      </c>
    </row>
    <row r="230" spans="1:26" x14ac:dyDescent="0.2">
      <c r="A230" t="s">
        <v>8219</v>
      </c>
      <c r="B230">
        <v>119</v>
      </c>
      <c r="D230" t="s">
        <v>8221</v>
      </c>
      <c r="E230">
        <v>2</v>
      </c>
      <c r="T230" t="s">
        <v>8219</v>
      </c>
      <c r="U230">
        <v>10300</v>
      </c>
      <c r="V230">
        <v>119</v>
      </c>
      <c r="X230" t="s">
        <v>8221</v>
      </c>
      <c r="Y230">
        <v>301</v>
      </c>
      <c r="Z230">
        <v>2</v>
      </c>
    </row>
    <row r="231" spans="1:26" x14ac:dyDescent="0.2">
      <c r="A231" t="s">
        <v>8219</v>
      </c>
      <c r="B231">
        <v>167</v>
      </c>
      <c r="D231" t="s">
        <v>8221</v>
      </c>
      <c r="E231">
        <v>1</v>
      </c>
      <c r="T231" t="s">
        <v>8219</v>
      </c>
      <c r="U231">
        <v>12007.18</v>
      </c>
      <c r="V231">
        <v>167</v>
      </c>
      <c r="X231" t="s">
        <v>8221</v>
      </c>
      <c r="Y231">
        <v>1</v>
      </c>
      <c r="Z231">
        <v>1</v>
      </c>
    </row>
    <row r="232" spans="1:26" x14ac:dyDescent="0.2">
      <c r="A232" t="s">
        <v>8219</v>
      </c>
      <c r="B232">
        <v>221</v>
      </c>
      <c r="D232" t="s">
        <v>8221</v>
      </c>
      <c r="E232">
        <v>9</v>
      </c>
      <c r="T232" t="s">
        <v>8219</v>
      </c>
      <c r="U232">
        <v>28690</v>
      </c>
      <c r="V232">
        <v>221</v>
      </c>
      <c r="X232" t="s">
        <v>8221</v>
      </c>
      <c r="Y232">
        <v>223</v>
      </c>
      <c r="Z232">
        <v>9</v>
      </c>
    </row>
    <row r="233" spans="1:26" x14ac:dyDescent="0.2">
      <c r="A233" t="s">
        <v>8219</v>
      </c>
      <c r="B233">
        <v>964</v>
      </c>
      <c r="D233" t="s">
        <v>8221</v>
      </c>
      <c r="E233">
        <v>2</v>
      </c>
      <c r="T233" t="s">
        <v>8219</v>
      </c>
      <c r="U233">
        <v>43296</v>
      </c>
      <c r="V233">
        <v>964</v>
      </c>
      <c r="X233" t="s">
        <v>8221</v>
      </c>
      <c r="Y233">
        <v>61</v>
      </c>
      <c r="Z233">
        <v>2</v>
      </c>
    </row>
    <row r="234" spans="1:26" x14ac:dyDescent="0.2">
      <c r="A234" t="s">
        <v>8219</v>
      </c>
      <c r="B234">
        <v>286</v>
      </c>
      <c r="D234" t="s">
        <v>8221</v>
      </c>
      <c r="E234">
        <v>1</v>
      </c>
      <c r="T234" t="s">
        <v>8219</v>
      </c>
      <c r="U234">
        <v>11656</v>
      </c>
      <c r="V234">
        <v>286</v>
      </c>
      <c r="X234" t="s">
        <v>8221</v>
      </c>
      <c r="Y234">
        <v>250</v>
      </c>
      <c r="Z234">
        <v>1</v>
      </c>
    </row>
    <row r="235" spans="1:26" x14ac:dyDescent="0.2">
      <c r="A235" t="s">
        <v>8219</v>
      </c>
      <c r="B235">
        <v>613</v>
      </c>
      <c r="D235" t="s">
        <v>8221</v>
      </c>
      <c r="E235">
        <v>7</v>
      </c>
      <c r="T235" t="s">
        <v>8219</v>
      </c>
      <c r="U235">
        <v>63460.18</v>
      </c>
      <c r="V235">
        <v>613</v>
      </c>
      <c r="X235" t="s">
        <v>8221</v>
      </c>
      <c r="Y235">
        <v>115</v>
      </c>
      <c r="Z235">
        <v>7</v>
      </c>
    </row>
    <row r="236" spans="1:26" x14ac:dyDescent="0.2">
      <c r="A236" t="s">
        <v>8219</v>
      </c>
      <c r="B236">
        <v>29</v>
      </c>
      <c r="D236" t="s">
        <v>8221</v>
      </c>
      <c r="E236">
        <v>2</v>
      </c>
      <c r="T236" t="s">
        <v>8219</v>
      </c>
      <c r="U236">
        <v>3638</v>
      </c>
      <c r="V236">
        <v>29</v>
      </c>
      <c r="X236" t="s">
        <v>8221</v>
      </c>
      <c r="Y236">
        <v>26</v>
      </c>
      <c r="Z236">
        <v>2</v>
      </c>
    </row>
    <row r="237" spans="1:26" x14ac:dyDescent="0.2">
      <c r="A237" t="s">
        <v>8219</v>
      </c>
      <c r="B237">
        <v>165</v>
      </c>
      <c r="D237" t="s">
        <v>8221</v>
      </c>
      <c r="E237">
        <v>8</v>
      </c>
      <c r="T237" t="s">
        <v>8219</v>
      </c>
      <c r="U237">
        <v>40690</v>
      </c>
      <c r="V237">
        <v>165</v>
      </c>
      <c r="X237" t="s">
        <v>8221</v>
      </c>
      <c r="Y237">
        <v>426</v>
      </c>
      <c r="Z237">
        <v>8</v>
      </c>
    </row>
    <row r="238" spans="1:26" x14ac:dyDescent="0.2">
      <c r="A238" t="s">
        <v>8219</v>
      </c>
      <c r="B238">
        <v>97</v>
      </c>
      <c r="D238" t="s">
        <v>8221</v>
      </c>
      <c r="E238">
        <v>2</v>
      </c>
      <c r="T238" t="s">
        <v>8219</v>
      </c>
      <c r="U238">
        <v>7701.93</v>
      </c>
      <c r="V238">
        <v>97</v>
      </c>
      <c r="X238" t="s">
        <v>8221</v>
      </c>
      <c r="Y238">
        <v>6</v>
      </c>
      <c r="Z238">
        <v>2</v>
      </c>
    </row>
    <row r="239" spans="1:26" x14ac:dyDescent="0.2">
      <c r="A239" t="s">
        <v>8219</v>
      </c>
      <c r="B239">
        <v>303</v>
      </c>
      <c r="D239" t="s">
        <v>8221</v>
      </c>
      <c r="E239">
        <v>2</v>
      </c>
      <c r="T239" t="s">
        <v>8219</v>
      </c>
      <c r="U239">
        <v>26100</v>
      </c>
      <c r="V239">
        <v>303</v>
      </c>
      <c r="X239" t="s">
        <v>8221</v>
      </c>
      <c r="Y239">
        <v>20</v>
      </c>
      <c r="Z239">
        <v>2</v>
      </c>
    </row>
    <row r="240" spans="1:26" x14ac:dyDescent="0.2">
      <c r="A240" t="s">
        <v>8219</v>
      </c>
      <c r="B240">
        <v>267</v>
      </c>
      <c r="D240" t="s">
        <v>8221</v>
      </c>
      <c r="E240">
        <v>7</v>
      </c>
      <c r="T240" t="s">
        <v>8219</v>
      </c>
      <c r="U240">
        <v>51544</v>
      </c>
      <c r="V240">
        <v>267</v>
      </c>
      <c r="X240" t="s">
        <v>8221</v>
      </c>
      <c r="Y240">
        <v>850</v>
      </c>
      <c r="Z240">
        <v>7</v>
      </c>
    </row>
    <row r="241" spans="1:26" x14ac:dyDescent="0.2">
      <c r="A241" t="s">
        <v>8219</v>
      </c>
      <c r="B241">
        <v>302</v>
      </c>
      <c r="D241" t="s">
        <v>8221</v>
      </c>
      <c r="E241">
        <v>2</v>
      </c>
      <c r="T241" t="s">
        <v>8219</v>
      </c>
      <c r="U241">
        <v>25375</v>
      </c>
      <c r="V241">
        <v>302</v>
      </c>
      <c r="X241" t="s">
        <v>8221</v>
      </c>
      <c r="Y241">
        <v>31</v>
      </c>
      <c r="Z241">
        <v>2</v>
      </c>
    </row>
    <row r="242" spans="1:26" x14ac:dyDescent="0.2">
      <c r="A242" t="s">
        <v>8219</v>
      </c>
      <c r="B242">
        <v>87</v>
      </c>
      <c r="D242" t="s">
        <v>8221</v>
      </c>
      <c r="E242">
        <v>18</v>
      </c>
      <c r="T242" t="s">
        <v>8219</v>
      </c>
      <c r="U242">
        <v>12165</v>
      </c>
      <c r="V242">
        <v>87</v>
      </c>
      <c r="X242" t="s">
        <v>8221</v>
      </c>
      <c r="Y242">
        <v>1529</v>
      </c>
      <c r="Z242">
        <v>18</v>
      </c>
    </row>
    <row r="243" spans="1:26" x14ac:dyDescent="0.2">
      <c r="A243" t="s">
        <v>8219</v>
      </c>
      <c r="B243">
        <v>354</v>
      </c>
      <c r="D243" t="s">
        <v>8221</v>
      </c>
      <c r="E243">
        <v>9</v>
      </c>
      <c r="T243" t="s">
        <v>8219</v>
      </c>
      <c r="U243">
        <v>38876.949999999997</v>
      </c>
      <c r="V243">
        <v>354</v>
      </c>
      <c r="X243" t="s">
        <v>8221</v>
      </c>
      <c r="Y243">
        <v>95</v>
      </c>
      <c r="Z243">
        <v>9</v>
      </c>
    </row>
    <row r="244" spans="1:26" x14ac:dyDescent="0.2">
      <c r="A244" t="s">
        <v>8219</v>
      </c>
      <c r="B244">
        <v>86</v>
      </c>
      <c r="D244" t="s">
        <v>8221</v>
      </c>
      <c r="E244">
        <v>4</v>
      </c>
      <c r="T244" t="s">
        <v>8219</v>
      </c>
      <c r="U244">
        <v>12000</v>
      </c>
      <c r="V244">
        <v>86</v>
      </c>
      <c r="X244" t="s">
        <v>8221</v>
      </c>
      <c r="Y244">
        <v>156</v>
      </c>
      <c r="Z244">
        <v>4</v>
      </c>
    </row>
    <row r="245" spans="1:26" x14ac:dyDescent="0.2">
      <c r="A245" t="s">
        <v>8219</v>
      </c>
      <c r="B245">
        <v>26</v>
      </c>
      <c r="D245" t="s">
        <v>8221</v>
      </c>
      <c r="E245">
        <v>7</v>
      </c>
      <c r="T245" t="s">
        <v>8219</v>
      </c>
      <c r="U245">
        <v>9044</v>
      </c>
      <c r="V245">
        <v>26</v>
      </c>
      <c r="X245" t="s">
        <v>8221</v>
      </c>
      <c r="Y245">
        <v>700</v>
      </c>
      <c r="Z245">
        <v>7</v>
      </c>
    </row>
    <row r="246" spans="1:26" x14ac:dyDescent="0.2">
      <c r="A246" t="s">
        <v>8219</v>
      </c>
      <c r="B246">
        <v>113</v>
      </c>
      <c r="D246" t="s">
        <v>8221</v>
      </c>
      <c r="E246">
        <v>29</v>
      </c>
      <c r="T246" t="s">
        <v>8219</v>
      </c>
      <c r="U246">
        <v>7711.3</v>
      </c>
      <c r="V246">
        <v>113</v>
      </c>
      <c r="X246" t="s">
        <v>8221</v>
      </c>
      <c r="Y246">
        <v>904</v>
      </c>
      <c r="Z246">
        <v>29</v>
      </c>
    </row>
    <row r="247" spans="1:26" x14ac:dyDescent="0.2">
      <c r="A247" t="s">
        <v>8219</v>
      </c>
      <c r="B247">
        <v>65</v>
      </c>
      <c r="D247" t="s">
        <v>8221</v>
      </c>
      <c r="E247">
        <v>12</v>
      </c>
      <c r="T247" t="s">
        <v>8219</v>
      </c>
      <c r="U247">
        <v>15596</v>
      </c>
      <c r="V247">
        <v>65</v>
      </c>
      <c r="X247" t="s">
        <v>8221</v>
      </c>
      <c r="Y247">
        <v>1864</v>
      </c>
      <c r="Z247">
        <v>12</v>
      </c>
    </row>
    <row r="248" spans="1:26" x14ac:dyDescent="0.2">
      <c r="A248" t="s">
        <v>8219</v>
      </c>
      <c r="B248">
        <v>134</v>
      </c>
      <c r="D248" t="s">
        <v>8221</v>
      </c>
      <c r="E248">
        <v>4</v>
      </c>
      <c r="T248" t="s">
        <v>8219</v>
      </c>
      <c r="U248">
        <v>38500</v>
      </c>
      <c r="V248">
        <v>134</v>
      </c>
      <c r="X248" t="s">
        <v>8221</v>
      </c>
      <c r="Y248">
        <v>8</v>
      </c>
      <c r="Z248">
        <v>4</v>
      </c>
    </row>
    <row r="249" spans="1:26" x14ac:dyDescent="0.2">
      <c r="A249" t="s">
        <v>8219</v>
      </c>
      <c r="B249">
        <v>119</v>
      </c>
      <c r="D249" t="s">
        <v>8221</v>
      </c>
      <c r="E249">
        <v>28</v>
      </c>
      <c r="T249" t="s">
        <v>8219</v>
      </c>
      <c r="U249">
        <v>10335.01</v>
      </c>
      <c r="V249">
        <v>119</v>
      </c>
      <c r="X249" t="s">
        <v>8221</v>
      </c>
      <c r="Y249">
        <v>5010</v>
      </c>
      <c r="Z249">
        <v>28</v>
      </c>
    </row>
    <row r="250" spans="1:26" x14ac:dyDescent="0.2">
      <c r="A250" t="s">
        <v>8219</v>
      </c>
      <c r="B250">
        <v>159</v>
      </c>
      <c r="D250" t="s">
        <v>8221</v>
      </c>
      <c r="E250">
        <v>25</v>
      </c>
      <c r="T250" t="s">
        <v>8219</v>
      </c>
      <c r="U250">
        <v>13014</v>
      </c>
      <c r="V250">
        <v>159</v>
      </c>
      <c r="X250" t="s">
        <v>8221</v>
      </c>
      <c r="Y250">
        <v>684</v>
      </c>
      <c r="Z250">
        <v>25</v>
      </c>
    </row>
    <row r="251" spans="1:26" x14ac:dyDescent="0.2">
      <c r="A251" t="s">
        <v>8219</v>
      </c>
      <c r="B251">
        <v>167</v>
      </c>
      <c r="D251" t="s">
        <v>8221</v>
      </c>
      <c r="E251">
        <v>28</v>
      </c>
      <c r="T251" t="s">
        <v>8219</v>
      </c>
      <c r="U251">
        <v>7160.12</v>
      </c>
      <c r="V251">
        <v>167</v>
      </c>
      <c r="X251" t="s">
        <v>8221</v>
      </c>
      <c r="Y251">
        <v>43015</v>
      </c>
      <c r="Z251">
        <v>28</v>
      </c>
    </row>
    <row r="252" spans="1:26" x14ac:dyDescent="0.2">
      <c r="A252" t="s">
        <v>8219</v>
      </c>
      <c r="B252">
        <v>43</v>
      </c>
      <c r="D252" t="s">
        <v>8221</v>
      </c>
      <c r="E252">
        <v>310</v>
      </c>
      <c r="T252" t="s">
        <v>8219</v>
      </c>
      <c r="U252">
        <v>30505</v>
      </c>
      <c r="V252">
        <v>43</v>
      </c>
      <c r="X252" t="s">
        <v>8221</v>
      </c>
      <c r="Y252">
        <v>26349</v>
      </c>
      <c r="Z252">
        <v>310</v>
      </c>
    </row>
    <row r="253" spans="1:26" x14ac:dyDescent="0.2">
      <c r="A253" t="s">
        <v>8219</v>
      </c>
      <c r="B253">
        <v>1062</v>
      </c>
      <c r="D253" t="s">
        <v>8221</v>
      </c>
      <c r="E253">
        <v>15</v>
      </c>
      <c r="T253" t="s">
        <v>8219</v>
      </c>
      <c r="U253">
        <v>171253</v>
      </c>
      <c r="V253">
        <v>1062</v>
      </c>
      <c r="X253" t="s">
        <v>8221</v>
      </c>
      <c r="Y253">
        <v>11828</v>
      </c>
      <c r="Z253">
        <v>15</v>
      </c>
    </row>
    <row r="254" spans="1:26" x14ac:dyDescent="0.2">
      <c r="A254" t="s">
        <v>8219</v>
      </c>
      <c r="B254">
        <v>9</v>
      </c>
      <c r="D254" t="s">
        <v>8221</v>
      </c>
      <c r="E254">
        <v>215</v>
      </c>
      <c r="T254" t="s">
        <v>8219</v>
      </c>
      <c r="U254">
        <v>376</v>
      </c>
      <c r="V254">
        <v>9</v>
      </c>
      <c r="X254" t="s">
        <v>8221</v>
      </c>
      <c r="Y254">
        <v>10814</v>
      </c>
      <c r="Z254">
        <v>215</v>
      </c>
    </row>
    <row r="255" spans="1:26" x14ac:dyDescent="0.2">
      <c r="A255" t="s">
        <v>8219</v>
      </c>
      <c r="B255">
        <v>89</v>
      </c>
      <c r="D255" t="s">
        <v>8221</v>
      </c>
      <c r="E255">
        <v>3</v>
      </c>
      <c r="T255" t="s">
        <v>8219</v>
      </c>
      <c r="U255">
        <v>8000</v>
      </c>
      <c r="V255">
        <v>89</v>
      </c>
      <c r="X255" t="s">
        <v>8221</v>
      </c>
      <c r="Y255">
        <v>205</v>
      </c>
      <c r="Z255">
        <v>3</v>
      </c>
    </row>
    <row r="256" spans="1:26" x14ac:dyDescent="0.2">
      <c r="A256" t="s">
        <v>8219</v>
      </c>
      <c r="B256">
        <v>174</v>
      </c>
      <c r="D256" t="s">
        <v>8221</v>
      </c>
      <c r="E256">
        <v>2</v>
      </c>
      <c r="T256" t="s">
        <v>8219</v>
      </c>
      <c r="U256">
        <v>7839</v>
      </c>
      <c r="V256">
        <v>174</v>
      </c>
      <c r="X256" t="s">
        <v>8221</v>
      </c>
      <c r="Y256">
        <v>15</v>
      </c>
      <c r="Z256">
        <v>2</v>
      </c>
    </row>
    <row r="257" spans="1:26" x14ac:dyDescent="0.2">
      <c r="A257" t="s">
        <v>8219</v>
      </c>
      <c r="B257">
        <v>14</v>
      </c>
      <c r="D257" t="s">
        <v>8221</v>
      </c>
      <c r="E257">
        <v>26</v>
      </c>
      <c r="T257" t="s">
        <v>8219</v>
      </c>
      <c r="U257">
        <v>600</v>
      </c>
      <c r="V257">
        <v>14</v>
      </c>
      <c r="X257" t="s">
        <v>8221</v>
      </c>
      <c r="Y257">
        <v>891</v>
      </c>
      <c r="Z257">
        <v>26</v>
      </c>
    </row>
    <row r="258" spans="1:26" x14ac:dyDescent="0.2">
      <c r="A258" t="s">
        <v>8219</v>
      </c>
      <c r="B258">
        <v>48</v>
      </c>
      <c r="D258" t="s">
        <v>8221</v>
      </c>
      <c r="E258">
        <v>24</v>
      </c>
      <c r="T258" t="s">
        <v>8219</v>
      </c>
      <c r="U258">
        <v>2596</v>
      </c>
      <c r="V258">
        <v>48</v>
      </c>
      <c r="X258" t="s">
        <v>8221</v>
      </c>
      <c r="Y258">
        <v>1471</v>
      </c>
      <c r="Z258">
        <v>24</v>
      </c>
    </row>
    <row r="259" spans="1:26" x14ac:dyDescent="0.2">
      <c r="A259" t="s">
        <v>8219</v>
      </c>
      <c r="B259">
        <v>133</v>
      </c>
      <c r="D259" t="s">
        <v>8221</v>
      </c>
      <c r="E259">
        <v>96</v>
      </c>
      <c r="T259" t="s">
        <v>8219</v>
      </c>
      <c r="U259">
        <v>13728</v>
      </c>
      <c r="V259">
        <v>133</v>
      </c>
      <c r="X259" t="s">
        <v>8221</v>
      </c>
      <c r="Y259">
        <v>12792</v>
      </c>
      <c r="Z259">
        <v>96</v>
      </c>
    </row>
    <row r="260" spans="1:26" x14ac:dyDescent="0.2">
      <c r="A260" t="s">
        <v>8219</v>
      </c>
      <c r="B260">
        <v>83</v>
      </c>
      <c r="D260" t="s">
        <v>8221</v>
      </c>
      <c r="E260">
        <v>17</v>
      </c>
      <c r="T260" t="s">
        <v>8219</v>
      </c>
      <c r="U260">
        <v>3353</v>
      </c>
      <c r="V260">
        <v>83</v>
      </c>
      <c r="X260" t="s">
        <v>8221</v>
      </c>
      <c r="Y260">
        <v>1108</v>
      </c>
      <c r="Z260">
        <v>17</v>
      </c>
    </row>
    <row r="261" spans="1:26" x14ac:dyDescent="0.2">
      <c r="A261" t="s">
        <v>8219</v>
      </c>
      <c r="B261">
        <v>149</v>
      </c>
      <c r="D261" t="s">
        <v>8221</v>
      </c>
      <c r="E261">
        <v>94</v>
      </c>
      <c r="T261" t="s">
        <v>8219</v>
      </c>
      <c r="U261">
        <v>17412</v>
      </c>
      <c r="V261">
        <v>149</v>
      </c>
      <c r="X261" t="s">
        <v>8221</v>
      </c>
      <c r="Y261">
        <v>8827</v>
      </c>
      <c r="Z261">
        <v>94</v>
      </c>
    </row>
    <row r="262" spans="1:26" x14ac:dyDescent="0.2">
      <c r="A262" t="s">
        <v>8219</v>
      </c>
      <c r="B262">
        <v>49</v>
      </c>
      <c r="D262" t="s">
        <v>8221</v>
      </c>
      <c r="E262">
        <v>129</v>
      </c>
      <c r="T262" t="s">
        <v>8219</v>
      </c>
      <c r="U262">
        <v>5660</v>
      </c>
      <c r="V262">
        <v>49</v>
      </c>
      <c r="X262" t="s">
        <v>8221</v>
      </c>
      <c r="Y262">
        <v>19434</v>
      </c>
      <c r="Z262">
        <v>129</v>
      </c>
    </row>
    <row r="263" spans="1:26" x14ac:dyDescent="0.2">
      <c r="A263" t="s">
        <v>8219</v>
      </c>
      <c r="B263">
        <v>251</v>
      </c>
      <c r="D263" t="s">
        <v>8221</v>
      </c>
      <c r="E263">
        <v>1</v>
      </c>
      <c r="T263" t="s">
        <v>8219</v>
      </c>
      <c r="U263">
        <v>26182.5</v>
      </c>
      <c r="V263">
        <v>251</v>
      </c>
      <c r="X263" t="s">
        <v>8221</v>
      </c>
      <c r="Y263">
        <v>1</v>
      </c>
      <c r="Z263">
        <v>1</v>
      </c>
    </row>
    <row r="264" spans="1:26" x14ac:dyDescent="0.2">
      <c r="A264" t="s">
        <v>8219</v>
      </c>
      <c r="B264">
        <v>22</v>
      </c>
      <c r="D264" t="s">
        <v>8221</v>
      </c>
      <c r="E264">
        <v>4</v>
      </c>
      <c r="T264" t="s">
        <v>8219</v>
      </c>
      <c r="U264">
        <v>1535</v>
      </c>
      <c r="V264">
        <v>22</v>
      </c>
      <c r="X264" t="s">
        <v>8221</v>
      </c>
      <c r="Y264">
        <v>53</v>
      </c>
      <c r="Z264">
        <v>4</v>
      </c>
    </row>
    <row r="265" spans="1:26" x14ac:dyDescent="0.2">
      <c r="A265" t="s">
        <v>8219</v>
      </c>
      <c r="B265">
        <v>48</v>
      </c>
      <c r="D265" t="s">
        <v>8221</v>
      </c>
      <c r="E265">
        <v>3</v>
      </c>
      <c r="T265" t="s">
        <v>8219</v>
      </c>
      <c r="U265">
        <v>2065</v>
      </c>
      <c r="V265">
        <v>48</v>
      </c>
      <c r="X265" t="s">
        <v>8221</v>
      </c>
      <c r="Y265">
        <v>298</v>
      </c>
      <c r="Z265">
        <v>3</v>
      </c>
    </row>
    <row r="266" spans="1:26" x14ac:dyDescent="0.2">
      <c r="A266" t="s">
        <v>8219</v>
      </c>
      <c r="B266">
        <v>383</v>
      </c>
      <c r="D266" t="s">
        <v>8221</v>
      </c>
      <c r="E266">
        <v>135</v>
      </c>
      <c r="T266" t="s">
        <v>8219</v>
      </c>
      <c r="U266">
        <v>22421</v>
      </c>
      <c r="V266">
        <v>383</v>
      </c>
      <c r="X266" t="s">
        <v>8221</v>
      </c>
      <c r="Y266">
        <v>23948</v>
      </c>
      <c r="Z266">
        <v>135</v>
      </c>
    </row>
    <row r="267" spans="1:26" x14ac:dyDescent="0.2">
      <c r="A267" t="s">
        <v>8219</v>
      </c>
      <c r="B267">
        <v>237</v>
      </c>
      <c r="D267" t="s">
        <v>8221</v>
      </c>
      <c r="E267">
        <v>10</v>
      </c>
      <c r="T267" t="s">
        <v>8219</v>
      </c>
      <c r="U267">
        <v>26495.5</v>
      </c>
      <c r="V267">
        <v>237</v>
      </c>
      <c r="X267" t="s">
        <v>8221</v>
      </c>
      <c r="Y267">
        <v>553</v>
      </c>
      <c r="Z267">
        <v>10</v>
      </c>
    </row>
    <row r="268" spans="1:26" x14ac:dyDescent="0.2">
      <c r="A268" t="s">
        <v>8219</v>
      </c>
      <c r="B268">
        <v>13</v>
      </c>
      <c r="D268" t="s">
        <v>8221</v>
      </c>
      <c r="E268">
        <v>0</v>
      </c>
      <c r="T268" t="s">
        <v>8219</v>
      </c>
      <c r="U268">
        <v>601</v>
      </c>
      <c r="V268">
        <v>13</v>
      </c>
      <c r="X268" t="s">
        <v>8221</v>
      </c>
      <c r="Y268">
        <v>0</v>
      </c>
      <c r="Z268">
        <v>0</v>
      </c>
    </row>
    <row r="269" spans="1:26" x14ac:dyDescent="0.2">
      <c r="A269" t="s">
        <v>8219</v>
      </c>
      <c r="B269">
        <v>562</v>
      </c>
      <c r="D269" t="s">
        <v>8221</v>
      </c>
      <c r="E269">
        <v>6</v>
      </c>
      <c r="T269" t="s">
        <v>8219</v>
      </c>
      <c r="U269">
        <v>81316</v>
      </c>
      <c r="V269">
        <v>562</v>
      </c>
      <c r="X269" t="s">
        <v>8221</v>
      </c>
      <c r="Y269">
        <v>3550</v>
      </c>
      <c r="Z269">
        <v>6</v>
      </c>
    </row>
    <row r="270" spans="1:26" x14ac:dyDescent="0.2">
      <c r="A270" t="s">
        <v>8219</v>
      </c>
      <c r="B270">
        <v>71</v>
      </c>
      <c r="D270" t="s">
        <v>8221</v>
      </c>
      <c r="E270">
        <v>36</v>
      </c>
      <c r="T270" t="s">
        <v>8219</v>
      </c>
      <c r="U270">
        <v>6308</v>
      </c>
      <c r="V270">
        <v>71</v>
      </c>
      <c r="X270" t="s">
        <v>8221</v>
      </c>
      <c r="Y270">
        <v>14598</v>
      </c>
      <c r="Z270">
        <v>36</v>
      </c>
    </row>
    <row r="271" spans="1:26" x14ac:dyDescent="0.2">
      <c r="A271" t="s">
        <v>8219</v>
      </c>
      <c r="B271">
        <v>1510</v>
      </c>
      <c r="D271" t="s">
        <v>8221</v>
      </c>
      <c r="E271">
        <v>336</v>
      </c>
      <c r="T271" t="s">
        <v>8219</v>
      </c>
      <c r="U271">
        <v>123444.12</v>
      </c>
      <c r="V271">
        <v>1510</v>
      </c>
      <c r="X271" t="s">
        <v>8221</v>
      </c>
      <c r="Y271">
        <v>115297.5</v>
      </c>
      <c r="Z271">
        <v>336</v>
      </c>
    </row>
    <row r="272" spans="1:26" x14ac:dyDescent="0.2">
      <c r="A272" t="s">
        <v>8219</v>
      </c>
      <c r="B272">
        <v>14</v>
      </c>
      <c r="D272" t="s">
        <v>8221</v>
      </c>
      <c r="E272">
        <v>34</v>
      </c>
      <c r="T272" t="s">
        <v>8219</v>
      </c>
      <c r="U272">
        <v>1000</v>
      </c>
      <c r="V272">
        <v>14</v>
      </c>
      <c r="X272" t="s">
        <v>8221</v>
      </c>
      <c r="Y272">
        <v>2468</v>
      </c>
      <c r="Z272">
        <v>34</v>
      </c>
    </row>
    <row r="273" spans="1:26" x14ac:dyDescent="0.2">
      <c r="A273" t="s">
        <v>8219</v>
      </c>
      <c r="B273">
        <v>193</v>
      </c>
      <c r="D273" t="s">
        <v>8221</v>
      </c>
      <c r="E273">
        <v>10</v>
      </c>
      <c r="T273" t="s">
        <v>8219</v>
      </c>
      <c r="U273">
        <v>20122</v>
      </c>
      <c r="V273">
        <v>193</v>
      </c>
      <c r="X273" t="s">
        <v>8221</v>
      </c>
      <c r="Y273">
        <v>260</v>
      </c>
      <c r="Z273">
        <v>10</v>
      </c>
    </row>
    <row r="274" spans="1:26" x14ac:dyDescent="0.2">
      <c r="A274" t="s">
        <v>8219</v>
      </c>
      <c r="B274">
        <v>206</v>
      </c>
      <c r="D274" t="s">
        <v>8221</v>
      </c>
      <c r="E274">
        <v>201</v>
      </c>
      <c r="T274" t="s">
        <v>8219</v>
      </c>
      <c r="U274">
        <v>18667</v>
      </c>
      <c r="V274">
        <v>206</v>
      </c>
      <c r="X274" t="s">
        <v>8221</v>
      </c>
      <c r="Y274">
        <v>1306</v>
      </c>
      <c r="Z274">
        <v>201</v>
      </c>
    </row>
    <row r="275" spans="1:26" x14ac:dyDescent="0.2">
      <c r="A275" t="s">
        <v>8219</v>
      </c>
      <c r="B275">
        <v>351</v>
      </c>
      <c r="D275" t="s">
        <v>8221</v>
      </c>
      <c r="E275">
        <v>296</v>
      </c>
      <c r="T275" t="s">
        <v>8219</v>
      </c>
      <c r="U275">
        <v>55223</v>
      </c>
      <c r="V275">
        <v>351</v>
      </c>
      <c r="X275" t="s">
        <v>8221</v>
      </c>
      <c r="Y275">
        <v>35338</v>
      </c>
      <c r="Z275">
        <v>296</v>
      </c>
    </row>
    <row r="276" spans="1:26" x14ac:dyDescent="0.2">
      <c r="A276" t="s">
        <v>8219</v>
      </c>
      <c r="B276">
        <v>50</v>
      </c>
      <c r="D276" t="s">
        <v>8221</v>
      </c>
      <c r="E276">
        <v>7</v>
      </c>
      <c r="T276" t="s">
        <v>8219</v>
      </c>
      <c r="U276">
        <v>5259</v>
      </c>
      <c r="V276">
        <v>50</v>
      </c>
      <c r="X276" t="s">
        <v>8221</v>
      </c>
      <c r="Y276">
        <v>590</v>
      </c>
      <c r="Z276">
        <v>7</v>
      </c>
    </row>
    <row r="277" spans="1:26" x14ac:dyDescent="0.2">
      <c r="A277" t="s">
        <v>8219</v>
      </c>
      <c r="B277">
        <v>184</v>
      </c>
      <c r="D277" t="s">
        <v>8221</v>
      </c>
      <c r="E277">
        <v>7</v>
      </c>
      <c r="T277" t="s">
        <v>8219</v>
      </c>
      <c r="U277">
        <v>10804.45</v>
      </c>
      <c r="V277">
        <v>184</v>
      </c>
      <c r="X277" t="s">
        <v>8221</v>
      </c>
      <c r="Y277">
        <v>636</v>
      </c>
      <c r="Z277">
        <v>7</v>
      </c>
    </row>
    <row r="278" spans="1:26" x14ac:dyDescent="0.2">
      <c r="A278" t="s">
        <v>8219</v>
      </c>
      <c r="B278">
        <v>196</v>
      </c>
      <c r="D278" t="s">
        <v>8221</v>
      </c>
      <c r="E278">
        <v>1</v>
      </c>
      <c r="T278" t="s">
        <v>8219</v>
      </c>
      <c r="U278">
        <v>16000</v>
      </c>
      <c r="V278">
        <v>196</v>
      </c>
      <c r="X278" t="s">
        <v>8221</v>
      </c>
      <c r="Y278">
        <v>1</v>
      </c>
      <c r="Z278">
        <v>1</v>
      </c>
    </row>
    <row r="279" spans="1:26" x14ac:dyDescent="0.2">
      <c r="A279" t="s">
        <v>8219</v>
      </c>
      <c r="B279">
        <v>229</v>
      </c>
      <c r="D279" t="s">
        <v>8221</v>
      </c>
      <c r="E279">
        <v>114</v>
      </c>
      <c r="T279" t="s">
        <v>8219</v>
      </c>
      <c r="U279">
        <v>12929.35</v>
      </c>
      <c r="V279">
        <v>229</v>
      </c>
      <c r="X279" t="s">
        <v>8221</v>
      </c>
      <c r="Y279">
        <v>2319</v>
      </c>
      <c r="Z279">
        <v>114</v>
      </c>
    </row>
    <row r="280" spans="1:26" x14ac:dyDescent="0.2">
      <c r="A280" t="s">
        <v>8219</v>
      </c>
      <c r="B280">
        <v>67</v>
      </c>
      <c r="D280" t="s">
        <v>8221</v>
      </c>
      <c r="E280">
        <v>29</v>
      </c>
      <c r="T280" t="s">
        <v>8219</v>
      </c>
      <c r="U280">
        <v>9387</v>
      </c>
      <c r="V280">
        <v>67</v>
      </c>
      <c r="X280" t="s">
        <v>8221</v>
      </c>
      <c r="Y280">
        <v>15390</v>
      </c>
      <c r="Z280">
        <v>29</v>
      </c>
    </row>
    <row r="281" spans="1:26" x14ac:dyDescent="0.2">
      <c r="A281" t="s">
        <v>8219</v>
      </c>
      <c r="B281">
        <v>95</v>
      </c>
      <c r="D281" t="s">
        <v>8221</v>
      </c>
      <c r="E281">
        <v>890</v>
      </c>
      <c r="T281" t="s">
        <v>8219</v>
      </c>
      <c r="U281">
        <v>21361</v>
      </c>
      <c r="V281">
        <v>95</v>
      </c>
      <c r="X281" t="s">
        <v>8221</v>
      </c>
      <c r="Y281">
        <v>107148.74</v>
      </c>
      <c r="Z281">
        <v>890</v>
      </c>
    </row>
    <row r="282" spans="1:26" x14ac:dyDescent="0.2">
      <c r="A282" t="s">
        <v>8219</v>
      </c>
      <c r="B282">
        <v>62</v>
      </c>
      <c r="D282" t="s">
        <v>8221</v>
      </c>
      <c r="E282">
        <v>31</v>
      </c>
      <c r="T282" t="s">
        <v>8219</v>
      </c>
      <c r="U282">
        <v>11230.25</v>
      </c>
      <c r="V282">
        <v>62</v>
      </c>
      <c r="X282" t="s">
        <v>8221</v>
      </c>
      <c r="Y282">
        <v>403</v>
      </c>
      <c r="Z282">
        <v>31</v>
      </c>
    </row>
    <row r="283" spans="1:26" x14ac:dyDescent="0.2">
      <c r="A283" t="s">
        <v>8219</v>
      </c>
      <c r="B283">
        <v>73</v>
      </c>
      <c r="D283" t="s">
        <v>8221</v>
      </c>
      <c r="E283">
        <v>21</v>
      </c>
      <c r="T283" t="s">
        <v>8219</v>
      </c>
      <c r="U283">
        <v>51906</v>
      </c>
      <c r="V283">
        <v>73</v>
      </c>
      <c r="X283" t="s">
        <v>8221</v>
      </c>
      <c r="Y283">
        <v>6118</v>
      </c>
      <c r="Z283">
        <v>21</v>
      </c>
    </row>
    <row r="284" spans="1:26" x14ac:dyDescent="0.2">
      <c r="A284" t="s">
        <v>8219</v>
      </c>
      <c r="B284">
        <v>43</v>
      </c>
      <c r="D284" t="s">
        <v>8221</v>
      </c>
      <c r="E284">
        <v>37</v>
      </c>
      <c r="T284" t="s">
        <v>8219</v>
      </c>
      <c r="U284">
        <v>2833</v>
      </c>
      <c r="V284">
        <v>43</v>
      </c>
      <c r="X284" t="s">
        <v>8221</v>
      </c>
      <c r="Y284">
        <v>4622.01</v>
      </c>
      <c r="Z284">
        <v>37</v>
      </c>
    </row>
    <row r="285" spans="1:26" x14ac:dyDescent="0.2">
      <c r="A285" t="s">
        <v>8219</v>
      </c>
      <c r="B285">
        <v>70</v>
      </c>
      <c r="D285" t="s">
        <v>8221</v>
      </c>
      <c r="E285">
        <v>7</v>
      </c>
      <c r="T285" t="s">
        <v>8219</v>
      </c>
      <c r="U285">
        <v>5263</v>
      </c>
      <c r="V285">
        <v>70</v>
      </c>
      <c r="X285" t="s">
        <v>8221</v>
      </c>
      <c r="Y285">
        <v>837</v>
      </c>
      <c r="Z285">
        <v>7</v>
      </c>
    </row>
    <row r="286" spans="1:26" x14ac:dyDescent="0.2">
      <c r="A286" t="s">
        <v>8219</v>
      </c>
      <c r="B286">
        <v>271</v>
      </c>
      <c r="D286" t="s">
        <v>8221</v>
      </c>
      <c r="E286">
        <v>4</v>
      </c>
      <c r="T286" t="s">
        <v>8219</v>
      </c>
      <c r="U286">
        <v>36082</v>
      </c>
      <c r="V286">
        <v>271</v>
      </c>
      <c r="X286" t="s">
        <v>8221</v>
      </c>
      <c r="Y286">
        <v>481</v>
      </c>
      <c r="Z286">
        <v>4</v>
      </c>
    </row>
    <row r="287" spans="1:26" x14ac:dyDescent="0.2">
      <c r="A287" t="s">
        <v>8219</v>
      </c>
      <c r="B287">
        <v>55</v>
      </c>
      <c r="D287" t="s">
        <v>8221</v>
      </c>
      <c r="E287">
        <v>5</v>
      </c>
      <c r="T287" t="s">
        <v>8219</v>
      </c>
      <c r="U287">
        <v>3036</v>
      </c>
      <c r="V287">
        <v>55</v>
      </c>
      <c r="X287" t="s">
        <v>8221</v>
      </c>
      <c r="Y287">
        <v>977</v>
      </c>
      <c r="Z287">
        <v>5</v>
      </c>
    </row>
    <row r="288" spans="1:26" x14ac:dyDescent="0.2">
      <c r="A288" t="s">
        <v>8219</v>
      </c>
      <c r="B288">
        <v>35</v>
      </c>
      <c r="D288" t="s">
        <v>8221</v>
      </c>
      <c r="E288">
        <v>0</v>
      </c>
      <c r="T288" t="s">
        <v>8219</v>
      </c>
      <c r="U288">
        <v>3015.73</v>
      </c>
      <c r="V288">
        <v>35</v>
      </c>
      <c r="X288" t="s">
        <v>8221</v>
      </c>
      <c r="Y288">
        <v>0</v>
      </c>
      <c r="Z288">
        <v>0</v>
      </c>
    </row>
    <row r="289" spans="1:26" x14ac:dyDescent="0.2">
      <c r="A289" t="s">
        <v>8219</v>
      </c>
      <c r="B289">
        <v>22</v>
      </c>
      <c r="D289" t="s">
        <v>8221</v>
      </c>
      <c r="E289">
        <v>456</v>
      </c>
      <c r="T289" t="s">
        <v>8219</v>
      </c>
      <c r="U289">
        <v>2031</v>
      </c>
      <c r="V289">
        <v>22</v>
      </c>
      <c r="X289" t="s">
        <v>8221</v>
      </c>
      <c r="Y289">
        <v>53670.6</v>
      </c>
      <c r="Z289">
        <v>456</v>
      </c>
    </row>
    <row r="290" spans="1:26" x14ac:dyDescent="0.2">
      <c r="A290" t="s">
        <v>8219</v>
      </c>
      <c r="B290">
        <v>38</v>
      </c>
      <c r="D290" t="s">
        <v>8221</v>
      </c>
      <c r="E290">
        <v>369</v>
      </c>
      <c r="T290" t="s">
        <v>8219</v>
      </c>
      <c r="U290">
        <v>6086.26</v>
      </c>
      <c r="V290">
        <v>38</v>
      </c>
      <c r="X290" t="s">
        <v>8221</v>
      </c>
      <c r="Y290">
        <v>8837</v>
      </c>
      <c r="Z290">
        <v>369</v>
      </c>
    </row>
    <row r="291" spans="1:26" x14ac:dyDescent="0.2">
      <c r="A291" t="s">
        <v>8219</v>
      </c>
      <c r="B291">
        <v>15</v>
      </c>
      <c r="D291" t="s">
        <v>8221</v>
      </c>
      <c r="E291">
        <v>2</v>
      </c>
      <c r="T291" t="s">
        <v>8219</v>
      </c>
      <c r="U291">
        <v>684</v>
      </c>
      <c r="V291">
        <v>15</v>
      </c>
      <c r="X291" t="s">
        <v>8221</v>
      </c>
      <c r="Y291">
        <v>61</v>
      </c>
      <c r="Z291">
        <v>2</v>
      </c>
    </row>
    <row r="292" spans="1:26" x14ac:dyDescent="0.2">
      <c r="A292" t="s">
        <v>8219</v>
      </c>
      <c r="B292">
        <v>7</v>
      </c>
      <c r="D292" t="s">
        <v>8221</v>
      </c>
      <c r="E292">
        <v>0</v>
      </c>
      <c r="T292" t="s">
        <v>8219</v>
      </c>
      <c r="U292">
        <v>1283</v>
      </c>
      <c r="V292">
        <v>7</v>
      </c>
      <c r="X292" t="s">
        <v>8221</v>
      </c>
      <c r="Y292">
        <v>0</v>
      </c>
      <c r="Z292">
        <v>0</v>
      </c>
    </row>
    <row r="293" spans="1:26" x14ac:dyDescent="0.2">
      <c r="A293" t="s">
        <v>8219</v>
      </c>
      <c r="B293">
        <v>241</v>
      </c>
      <c r="D293" t="s">
        <v>8221</v>
      </c>
      <c r="E293">
        <v>338</v>
      </c>
      <c r="T293" t="s">
        <v>8219</v>
      </c>
      <c r="U293">
        <v>30315</v>
      </c>
      <c r="V293">
        <v>241</v>
      </c>
      <c r="X293" t="s">
        <v>8221</v>
      </c>
      <c r="Y293">
        <v>33791</v>
      </c>
      <c r="Z293">
        <v>338</v>
      </c>
    </row>
    <row r="294" spans="1:26" x14ac:dyDescent="0.2">
      <c r="A294" t="s">
        <v>8219</v>
      </c>
      <c r="B294">
        <v>55</v>
      </c>
      <c r="D294" t="s">
        <v>8221</v>
      </c>
      <c r="E294">
        <v>4</v>
      </c>
      <c r="T294" t="s">
        <v>8219</v>
      </c>
      <c r="U294">
        <v>3171</v>
      </c>
      <c r="V294">
        <v>55</v>
      </c>
      <c r="X294" t="s">
        <v>8221</v>
      </c>
      <c r="Y294">
        <v>105</v>
      </c>
      <c r="Z294">
        <v>4</v>
      </c>
    </row>
    <row r="295" spans="1:26" x14ac:dyDescent="0.2">
      <c r="A295" t="s">
        <v>8219</v>
      </c>
      <c r="B295">
        <v>171</v>
      </c>
      <c r="D295" t="s">
        <v>8221</v>
      </c>
      <c r="E295">
        <v>1</v>
      </c>
      <c r="T295" t="s">
        <v>8219</v>
      </c>
      <c r="U295">
        <v>13451</v>
      </c>
      <c r="V295">
        <v>171</v>
      </c>
      <c r="X295" t="s">
        <v>8221</v>
      </c>
      <c r="Y295">
        <v>199</v>
      </c>
      <c r="Z295">
        <v>1</v>
      </c>
    </row>
    <row r="296" spans="1:26" x14ac:dyDescent="0.2">
      <c r="A296" t="s">
        <v>8219</v>
      </c>
      <c r="B296">
        <v>208</v>
      </c>
      <c r="D296" t="s">
        <v>8221</v>
      </c>
      <c r="E296">
        <v>28</v>
      </c>
      <c r="T296" t="s">
        <v>8219</v>
      </c>
      <c r="U296">
        <v>19028</v>
      </c>
      <c r="V296">
        <v>208</v>
      </c>
      <c r="X296" t="s">
        <v>8221</v>
      </c>
      <c r="Y296">
        <v>2249</v>
      </c>
      <c r="Z296">
        <v>28</v>
      </c>
    </row>
    <row r="297" spans="1:26" x14ac:dyDescent="0.2">
      <c r="A297" t="s">
        <v>8219</v>
      </c>
      <c r="B297">
        <v>21</v>
      </c>
      <c r="D297" t="s">
        <v>8221</v>
      </c>
      <c r="E297">
        <v>12</v>
      </c>
      <c r="T297" t="s">
        <v>8219</v>
      </c>
      <c r="U297">
        <v>1430.06</v>
      </c>
      <c r="V297">
        <v>21</v>
      </c>
      <c r="X297" t="s">
        <v>8221</v>
      </c>
      <c r="Y297">
        <v>1389</v>
      </c>
      <c r="Z297">
        <v>12</v>
      </c>
    </row>
    <row r="298" spans="1:26" x14ac:dyDescent="0.2">
      <c r="A298" t="s">
        <v>8219</v>
      </c>
      <c r="B298">
        <v>25</v>
      </c>
      <c r="D298" t="s">
        <v>8221</v>
      </c>
      <c r="E298">
        <v>16</v>
      </c>
      <c r="T298" t="s">
        <v>8219</v>
      </c>
      <c r="U298">
        <v>1202.17</v>
      </c>
      <c r="V298">
        <v>25</v>
      </c>
      <c r="X298" t="s">
        <v>8221</v>
      </c>
      <c r="Y298">
        <v>715</v>
      </c>
      <c r="Z298">
        <v>16</v>
      </c>
    </row>
    <row r="299" spans="1:26" x14ac:dyDescent="0.2">
      <c r="A299" t="s">
        <v>8219</v>
      </c>
      <c r="B299">
        <v>52</v>
      </c>
      <c r="D299" t="s">
        <v>8221</v>
      </c>
      <c r="E299">
        <v>4</v>
      </c>
      <c r="T299" t="s">
        <v>8219</v>
      </c>
      <c r="U299">
        <v>10526</v>
      </c>
      <c r="V299">
        <v>52</v>
      </c>
      <c r="X299" t="s">
        <v>8221</v>
      </c>
      <c r="Y299">
        <v>305</v>
      </c>
      <c r="Z299">
        <v>4</v>
      </c>
    </row>
    <row r="300" spans="1:26" x14ac:dyDescent="0.2">
      <c r="A300" t="s">
        <v>8219</v>
      </c>
      <c r="B300">
        <v>104</v>
      </c>
      <c r="D300" t="s">
        <v>8221</v>
      </c>
      <c r="E300">
        <v>4</v>
      </c>
      <c r="T300" t="s">
        <v>8219</v>
      </c>
      <c r="U300">
        <v>22542</v>
      </c>
      <c r="V300">
        <v>104</v>
      </c>
      <c r="X300" t="s">
        <v>8221</v>
      </c>
      <c r="Y300">
        <v>90</v>
      </c>
      <c r="Z300">
        <v>4</v>
      </c>
    </row>
    <row r="301" spans="1:26" x14ac:dyDescent="0.2">
      <c r="A301" t="s">
        <v>8219</v>
      </c>
      <c r="B301">
        <v>73</v>
      </c>
      <c r="D301" t="s">
        <v>8221</v>
      </c>
      <c r="E301">
        <v>10</v>
      </c>
      <c r="T301" t="s">
        <v>8219</v>
      </c>
      <c r="U301">
        <v>8035</v>
      </c>
      <c r="V301">
        <v>73</v>
      </c>
      <c r="X301" t="s">
        <v>8221</v>
      </c>
      <c r="Y301">
        <v>194</v>
      </c>
      <c r="Z301">
        <v>10</v>
      </c>
    </row>
    <row r="302" spans="1:26" x14ac:dyDescent="0.2">
      <c r="A302" t="s">
        <v>8219</v>
      </c>
      <c r="B302">
        <v>34</v>
      </c>
      <c r="D302" t="s">
        <v>8221</v>
      </c>
      <c r="E302">
        <v>0</v>
      </c>
      <c r="T302" t="s">
        <v>8219</v>
      </c>
      <c r="U302">
        <v>5105</v>
      </c>
      <c r="V302">
        <v>34</v>
      </c>
      <c r="X302" t="s">
        <v>8221</v>
      </c>
      <c r="Y302">
        <v>0</v>
      </c>
      <c r="Z302">
        <v>0</v>
      </c>
    </row>
    <row r="303" spans="1:26" x14ac:dyDescent="0.2">
      <c r="A303" t="s">
        <v>8219</v>
      </c>
      <c r="B303">
        <v>56</v>
      </c>
      <c r="D303" t="s">
        <v>8221</v>
      </c>
      <c r="E303">
        <v>6</v>
      </c>
      <c r="T303" t="s">
        <v>8219</v>
      </c>
      <c r="U303">
        <v>5232</v>
      </c>
      <c r="V303">
        <v>56</v>
      </c>
      <c r="X303" t="s">
        <v>8221</v>
      </c>
      <c r="Y303">
        <v>235</v>
      </c>
      <c r="Z303">
        <v>6</v>
      </c>
    </row>
    <row r="304" spans="1:26" x14ac:dyDescent="0.2">
      <c r="A304" t="s">
        <v>8219</v>
      </c>
      <c r="B304">
        <v>31</v>
      </c>
      <c r="D304" t="s">
        <v>8221</v>
      </c>
      <c r="E304">
        <v>0</v>
      </c>
      <c r="T304" t="s">
        <v>8219</v>
      </c>
      <c r="U304">
        <v>3440</v>
      </c>
      <c r="V304">
        <v>31</v>
      </c>
      <c r="X304" t="s">
        <v>8221</v>
      </c>
      <c r="Y304">
        <v>0</v>
      </c>
      <c r="Z304">
        <v>0</v>
      </c>
    </row>
    <row r="305" spans="1:26" x14ac:dyDescent="0.2">
      <c r="A305" t="s">
        <v>8219</v>
      </c>
      <c r="B305">
        <v>84</v>
      </c>
      <c r="D305" t="s">
        <v>8221</v>
      </c>
      <c r="E305">
        <v>1</v>
      </c>
      <c r="T305" t="s">
        <v>8219</v>
      </c>
      <c r="U305">
        <v>6030</v>
      </c>
      <c r="V305">
        <v>84</v>
      </c>
      <c r="X305" t="s">
        <v>8221</v>
      </c>
      <c r="Y305">
        <v>5</v>
      </c>
      <c r="Z305">
        <v>1</v>
      </c>
    </row>
    <row r="306" spans="1:26" x14ac:dyDescent="0.2">
      <c r="A306" t="s">
        <v>8219</v>
      </c>
      <c r="B306">
        <v>130</v>
      </c>
      <c r="D306" t="s">
        <v>8221</v>
      </c>
      <c r="E306">
        <v>0</v>
      </c>
      <c r="T306" t="s">
        <v>8219</v>
      </c>
      <c r="U306">
        <v>3803.55</v>
      </c>
      <c r="V306">
        <v>130</v>
      </c>
      <c r="X306" t="s">
        <v>8221</v>
      </c>
      <c r="Y306">
        <v>0</v>
      </c>
      <c r="Z306">
        <v>0</v>
      </c>
    </row>
    <row r="307" spans="1:26" x14ac:dyDescent="0.2">
      <c r="A307" t="s">
        <v>8219</v>
      </c>
      <c r="B307">
        <v>12</v>
      </c>
      <c r="D307" t="s">
        <v>8221</v>
      </c>
      <c r="E307">
        <v>44</v>
      </c>
      <c r="T307" t="s">
        <v>8219</v>
      </c>
      <c r="U307">
        <v>12000</v>
      </c>
      <c r="V307">
        <v>12</v>
      </c>
      <c r="X307" t="s">
        <v>8221</v>
      </c>
      <c r="Y307">
        <v>2521</v>
      </c>
      <c r="Z307">
        <v>44</v>
      </c>
    </row>
    <row r="308" spans="1:26" x14ac:dyDescent="0.2">
      <c r="A308" t="s">
        <v>8219</v>
      </c>
      <c r="B308">
        <v>23</v>
      </c>
      <c r="D308" t="s">
        <v>8221</v>
      </c>
      <c r="E308">
        <v>0</v>
      </c>
      <c r="T308" t="s">
        <v>8219</v>
      </c>
      <c r="U308">
        <v>1710</v>
      </c>
      <c r="V308">
        <v>23</v>
      </c>
      <c r="X308" t="s">
        <v>8221</v>
      </c>
      <c r="Y308">
        <v>0</v>
      </c>
      <c r="Z308">
        <v>0</v>
      </c>
    </row>
    <row r="309" spans="1:26" x14ac:dyDescent="0.2">
      <c r="A309" t="s">
        <v>8219</v>
      </c>
      <c r="B309">
        <v>158</v>
      </c>
      <c r="D309" t="s">
        <v>8221</v>
      </c>
      <c r="E309">
        <v>3</v>
      </c>
      <c r="T309" t="s">
        <v>8219</v>
      </c>
      <c r="U309">
        <v>10085</v>
      </c>
      <c r="V309">
        <v>158</v>
      </c>
      <c r="X309" t="s">
        <v>8221</v>
      </c>
      <c r="Y309">
        <v>177</v>
      </c>
      <c r="Z309">
        <v>3</v>
      </c>
    </row>
    <row r="310" spans="1:26" x14ac:dyDescent="0.2">
      <c r="A310" t="s">
        <v>8219</v>
      </c>
      <c r="B310">
        <v>30</v>
      </c>
      <c r="D310" t="s">
        <v>8221</v>
      </c>
      <c r="E310">
        <v>0</v>
      </c>
      <c r="T310" t="s">
        <v>8219</v>
      </c>
      <c r="U310">
        <v>1330</v>
      </c>
      <c r="V310">
        <v>30</v>
      </c>
      <c r="X310" t="s">
        <v>8221</v>
      </c>
      <c r="Y310">
        <v>0</v>
      </c>
      <c r="Z310">
        <v>0</v>
      </c>
    </row>
    <row r="311" spans="1:26" x14ac:dyDescent="0.2">
      <c r="A311" t="s">
        <v>8219</v>
      </c>
      <c r="B311">
        <v>18</v>
      </c>
      <c r="D311" t="s">
        <v>8221</v>
      </c>
      <c r="E311">
        <v>52</v>
      </c>
      <c r="T311" t="s">
        <v>8219</v>
      </c>
      <c r="U311">
        <v>1565</v>
      </c>
      <c r="V311">
        <v>18</v>
      </c>
      <c r="X311" t="s">
        <v>8221</v>
      </c>
      <c r="Y311">
        <v>1656</v>
      </c>
      <c r="Z311">
        <v>52</v>
      </c>
    </row>
    <row r="312" spans="1:26" x14ac:dyDescent="0.2">
      <c r="A312" t="s">
        <v>8219</v>
      </c>
      <c r="B312">
        <v>29</v>
      </c>
      <c r="D312" t="s">
        <v>8221</v>
      </c>
      <c r="E312">
        <v>0</v>
      </c>
      <c r="T312" t="s">
        <v>8219</v>
      </c>
      <c r="U312">
        <v>3670</v>
      </c>
      <c r="V312">
        <v>29</v>
      </c>
      <c r="X312" t="s">
        <v>8221</v>
      </c>
      <c r="Y312">
        <v>0</v>
      </c>
      <c r="Z312">
        <v>0</v>
      </c>
    </row>
    <row r="313" spans="1:26" x14ac:dyDescent="0.2">
      <c r="A313" t="s">
        <v>8219</v>
      </c>
      <c r="B313">
        <v>31</v>
      </c>
      <c r="D313" t="s">
        <v>8221</v>
      </c>
      <c r="E313">
        <v>1</v>
      </c>
      <c r="T313" t="s">
        <v>8219</v>
      </c>
      <c r="U313">
        <v>4000</v>
      </c>
      <c r="V313">
        <v>31</v>
      </c>
      <c r="X313" t="s">
        <v>8221</v>
      </c>
      <c r="Y313">
        <v>10</v>
      </c>
      <c r="Z313">
        <v>1</v>
      </c>
    </row>
    <row r="314" spans="1:26" x14ac:dyDescent="0.2">
      <c r="A314" t="s">
        <v>8219</v>
      </c>
      <c r="B314">
        <v>173</v>
      </c>
      <c r="D314" t="s">
        <v>8221</v>
      </c>
      <c r="E314">
        <v>1</v>
      </c>
      <c r="T314" t="s">
        <v>8219</v>
      </c>
      <c r="U314">
        <v>12325</v>
      </c>
      <c r="V314">
        <v>173</v>
      </c>
      <c r="X314" t="s">
        <v>8221</v>
      </c>
      <c r="Y314">
        <v>50</v>
      </c>
      <c r="Z314">
        <v>1</v>
      </c>
    </row>
    <row r="315" spans="1:26" x14ac:dyDescent="0.2">
      <c r="A315" t="s">
        <v>8219</v>
      </c>
      <c r="B315">
        <v>17</v>
      </c>
      <c r="D315" t="s">
        <v>8221</v>
      </c>
      <c r="E315">
        <v>2</v>
      </c>
      <c r="T315" t="s">
        <v>8219</v>
      </c>
      <c r="U315">
        <v>2004</v>
      </c>
      <c r="V315">
        <v>17</v>
      </c>
      <c r="X315" t="s">
        <v>8221</v>
      </c>
      <c r="Y315">
        <v>32</v>
      </c>
      <c r="Z315">
        <v>2</v>
      </c>
    </row>
    <row r="316" spans="1:26" x14ac:dyDescent="0.2">
      <c r="A316" t="s">
        <v>8219</v>
      </c>
      <c r="B316">
        <v>48</v>
      </c>
      <c r="D316" t="s">
        <v>8221</v>
      </c>
      <c r="E316">
        <v>9</v>
      </c>
      <c r="T316" t="s">
        <v>8219</v>
      </c>
      <c r="U316">
        <v>15700</v>
      </c>
      <c r="V316">
        <v>48</v>
      </c>
      <c r="X316" t="s">
        <v>8221</v>
      </c>
      <c r="Y316">
        <v>351</v>
      </c>
      <c r="Z316">
        <v>9</v>
      </c>
    </row>
    <row r="317" spans="1:26" x14ac:dyDescent="0.2">
      <c r="A317" t="s">
        <v>8219</v>
      </c>
      <c r="B317">
        <v>59</v>
      </c>
      <c r="D317" t="s">
        <v>8221</v>
      </c>
      <c r="E317">
        <v>5</v>
      </c>
      <c r="T317" t="s">
        <v>8219</v>
      </c>
      <c r="U317">
        <v>2050</v>
      </c>
      <c r="V317">
        <v>59</v>
      </c>
      <c r="X317" t="s">
        <v>8221</v>
      </c>
      <c r="Y317">
        <v>170</v>
      </c>
      <c r="Z317">
        <v>5</v>
      </c>
    </row>
    <row r="318" spans="1:26" x14ac:dyDescent="0.2">
      <c r="A318" t="s">
        <v>8219</v>
      </c>
      <c r="B318">
        <v>39</v>
      </c>
      <c r="D318" t="s">
        <v>8221</v>
      </c>
      <c r="E318">
        <v>57</v>
      </c>
      <c r="T318" t="s">
        <v>8219</v>
      </c>
      <c r="U318">
        <v>3902.5</v>
      </c>
      <c r="V318">
        <v>39</v>
      </c>
      <c r="X318" t="s">
        <v>8221</v>
      </c>
      <c r="Y318">
        <v>3598</v>
      </c>
      <c r="Z318">
        <v>57</v>
      </c>
    </row>
    <row r="319" spans="1:26" x14ac:dyDescent="0.2">
      <c r="A319" t="s">
        <v>8219</v>
      </c>
      <c r="B319">
        <v>59</v>
      </c>
      <c r="D319" t="s">
        <v>8221</v>
      </c>
      <c r="E319">
        <v>3</v>
      </c>
      <c r="T319" t="s">
        <v>8219</v>
      </c>
      <c r="U319">
        <v>2410</v>
      </c>
      <c r="V319">
        <v>59</v>
      </c>
      <c r="X319" t="s">
        <v>8221</v>
      </c>
      <c r="Y319">
        <v>21</v>
      </c>
      <c r="Z319">
        <v>3</v>
      </c>
    </row>
    <row r="320" spans="1:26" x14ac:dyDescent="0.2">
      <c r="A320" t="s">
        <v>8219</v>
      </c>
      <c r="B320">
        <v>60</v>
      </c>
      <c r="D320" t="s">
        <v>8221</v>
      </c>
      <c r="E320">
        <v>1</v>
      </c>
      <c r="T320" t="s">
        <v>8219</v>
      </c>
      <c r="U320">
        <v>15121</v>
      </c>
      <c r="V320">
        <v>60</v>
      </c>
      <c r="X320" t="s">
        <v>8221</v>
      </c>
      <c r="Y320">
        <v>2</v>
      </c>
      <c r="Z320">
        <v>1</v>
      </c>
    </row>
    <row r="321" spans="1:26" x14ac:dyDescent="0.2">
      <c r="A321" t="s">
        <v>8219</v>
      </c>
      <c r="B321">
        <v>20</v>
      </c>
      <c r="D321" t="s">
        <v>8221</v>
      </c>
      <c r="E321">
        <v>6</v>
      </c>
      <c r="T321" t="s">
        <v>8219</v>
      </c>
      <c r="U321">
        <v>503.22</v>
      </c>
      <c r="V321">
        <v>20</v>
      </c>
      <c r="X321" t="s">
        <v>8221</v>
      </c>
      <c r="Y321">
        <v>400</v>
      </c>
      <c r="Z321">
        <v>6</v>
      </c>
    </row>
    <row r="322" spans="1:26" x14ac:dyDescent="0.2">
      <c r="A322" t="s">
        <v>8219</v>
      </c>
      <c r="B322">
        <v>2</v>
      </c>
      <c r="D322" t="s">
        <v>8221</v>
      </c>
      <c r="E322">
        <v>48</v>
      </c>
      <c r="T322" t="s">
        <v>8219</v>
      </c>
      <c r="U322">
        <v>101</v>
      </c>
      <c r="V322">
        <v>2</v>
      </c>
      <c r="X322" t="s">
        <v>8221</v>
      </c>
      <c r="Y322">
        <v>2540</v>
      </c>
      <c r="Z322">
        <v>48</v>
      </c>
    </row>
    <row r="323" spans="1:26" x14ac:dyDescent="0.2">
      <c r="A323" t="s">
        <v>8219</v>
      </c>
      <c r="B323">
        <v>315</v>
      </c>
      <c r="D323" t="s">
        <v>8221</v>
      </c>
      <c r="E323">
        <v>2</v>
      </c>
      <c r="T323" t="s">
        <v>8219</v>
      </c>
      <c r="U323">
        <v>47665</v>
      </c>
      <c r="V323">
        <v>315</v>
      </c>
      <c r="X323" t="s">
        <v>8221</v>
      </c>
      <c r="Y323">
        <v>101</v>
      </c>
      <c r="Z323">
        <v>2</v>
      </c>
    </row>
    <row r="324" spans="1:26" x14ac:dyDescent="0.2">
      <c r="A324" t="s">
        <v>8219</v>
      </c>
      <c r="B324">
        <v>2174</v>
      </c>
      <c r="D324" t="s">
        <v>8221</v>
      </c>
      <c r="E324">
        <v>4</v>
      </c>
      <c r="T324" t="s">
        <v>8219</v>
      </c>
      <c r="U324">
        <v>292097</v>
      </c>
      <c r="V324">
        <v>2174</v>
      </c>
      <c r="X324" t="s">
        <v>8221</v>
      </c>
      <c r="Y324">
        <v>170</v>
      </c>
      <c r="Z324">
        <v>4</v>
      </c>
    </row>
    <row r="325" spans="1:26" x14ac:dyDescent="0.2">
      <c r="A325" t="s">
        <v>8219</v>
      </c>
      <c r="B325">
        <v>152</v>
      </c>
      <c r="D325" t="s">
        <v>8221</v>
      </c>
      <c r="E325">
        <v>5</v>
      </c>
      <c r="T325" t="s">
        <v>8219</v>
      </c>
      <c r="U325">
        <v>26452</v>
      </c>
      <c r="V325">
        <v>152</v>
      </c>
      <c r="X325" t="s">
        <v>8221</v>
      </c>
      <c r="Y325">
        <v>90</v>
      </c>
      <c r="Z325">
        <v>5</v>
      </c>
    </row>
    <row r="326" spans="1:26" x14ac:dyDescent="0.2">
      <c r="A326" t="s">
        <v>8219</v>
      </c>
      <c r="B326">
        <v>1021</v>
      </c>
      <c r="D326" t="s">
        <v>8221</v>
      </c>
      <c r="E326">
        <v>79</v>
      </c>
      <c r="T326" t="s">
        <v>8219</v>
      </c>
      <c r="U326">
        <v>75029.48</v>
      </c>
      <c r="V326">
        <v>1021</v>
      </c>
      <c r="X326" t="s">
        <v>8221</v>
      </c>
      <c r="Y326">
        <v>2700</v>
      </c>
      <c r="Z326">
        <v>79</v>
      </c>
    </row>
    <row r="327" spans="1:26" x14ac:dyDescent="0.2">
      <c r="A327" t="s">
        <v>8219</v>
      </c>
      <c r="B327">
        <v>237</v>
      </c>
      <c r="D327" t="s">
        <v>8221</v>
      </c>
      <c r="E327">
        <v>2</v>
      </c>
      <c r="T327" t="s">
        <v>8219</v>
      </c>
      <c r="U327">
        <v>5574</v>
      </c>
      <c r="V327">
        <v>237</v>
      </c>
      <c r="X327" t="s">
        <v>8221</v>
      </c>
      <c r="Y327">
        <v>45</v>
      </c>
      <c r="Z327">
        <v>2</v>
      </c>
    </row>
    <row r="328" spans="1:26" x14ac:dyDescent="0.2">
      <c r="A328" t="s">
        <v>8219</v>
      </c>
      <c r="B328">
        <v>27</v>
      </c>
      <c r="D328" t="s">
        <v>8221</v>
      </c>
      <c r="E328">
        <v>11</v>
      </c>
      <c r="T328" t="s">
        <v>8219</v>
      </c>
      <c r="U328">
        <v>1055.01</v>
      </c>
      <c r="V328">
        <v>27</v>
      </c>
      <c r="X328" t="s">
        <v>8221</v>
      </c>
      <c r="Y328">
        <v>640</v>
      </c>
      <c r="Z328">
        <v>11</v>
      </c>
    </row>
    <row r="329" spans="1:26" x14ac:dyDescent="0.2">
      <c r="A329" t="s">
        <v>8219</v>
      </c>
      <c r="B329">
        <v>17</v>
      </c>
      <c r="D329" t="s">
        <v>8221</v>
      </c>
      <c r="E329">
        <v>11</v>
      </c>
      <c r="T329" t="s">
        <v>8219</v>
      </c>
      <c r="U329">
        <v>2141</v>
      </c>
      <c r="V329">
        <v>17</v>
      </c>
      <c r="X329" t="s">
        <v>8221</v>
      </c>
      <c r="Y329">
        <v>1201</v>
      </c>
      <c r="Z329">
        <v>11</v>
      </c>
    </row>
    <row r="330" spans="1:26" x14ac:dyDescent="0.2">
      <c r="A330" t="s">
        <v>8219</v>
      </c>
      <c r="B330">
        <v>27</v>
      </c>
      <c r="D330" t="s">
        <v>8221</v>
      </c>
      <c r="E330">
        <v>1</v>
      </c>
      <c r="T330" t="s">
        <v>8219</v>
      </c>
      <c r="U330">
        <v>44388</v>
      </c>
      <c r="V330">
        <v>27</v>
      </c>
      <c r="X330" t="s">
        <v>8221</v>
      </c>
      <c r="Y330">
        <v>50</v>
      </c>
      <c r="Z330">
        <v>1</v>
      </c>
    </row>
    <row r="331" spans="1:26" x14ac:dyDescent="0.2">
      <c r="A331" t="s">
        <v>8219</v>
      </c>
      <c r="B331">
        <v>82</v>
      </c>
      <c r="D331" t="s">
        <v>8221</v>
      </c>
      <c r="E331">
        <v>3</v>
      </c>
      <c r="T331" t="s">
        <v>8219</v>
      </c>
      <c r="U331">
        <v>3499</v>
      </c>
      <c r="V331">
        <v>82</v>
      </c>
      <c r="X331" t="s">
        <v>8221</v>
      </c>
      <c r="Y331">
        <v>1040</v>
      </c>
      <c r="Z331">
        <v>3</v>
      </c>
    </row>
    <row r="332" spans="1:26" x14ac:dyDescent="0.2">
      <c r="A332" t="s">
        <v>8219</v>
      </c>
      <c r="B332">
        <v>48</v>
      </c>
      <c r="D332" t="s">
        <v>8221</v>
      </c>
      <c r="E332">
        <v>5</v>
      </c>
      <c r="T332" t="s">
        <v>8219</v>
      </c>
      <c r="U332">
        <v>1686</v>
      </c>
      <c r="V332">
        <v>48</v>
      </c>
      <c r="X332" t="s">
        <v>8221</v>
      </c>
      <c r="Y332">
        <v>62</v>
      </c>
      <c r="Z332">
        <v>5</v>
      </c>
    </row>
    <row r="333" spans="1:26" x14ac:dyDescent="0.2">
      <c r="A333" t="s">
        <v>8219</v>
      </c>
      <c r="B333">
        <v>105</v>
      </c>
      <c r="D333" t="s">
        <v>8221</v>
      </c>
      <c r="E333">
        <v>12</v>
      </c>
      <c r="T333" t="s">
        <v>8219</v>
      </c>
      <c r="U333">
        <v>25132</v>
      </c>
      <c r="V333">
        <v>105</v>
      </c>
      <c r="X333" t="s">
        <v>8221</v>
      </c>
      <c r="Y333">
        <v>325</v>
      </c>
      <c r="Z333">
        <v>12</v>
      </c>
    </row>
    <row r="334" spans="1:26" x14ac:dyDescent="0.2">
      <c r="A334" t="s">
        <v>8219</v>
      </c>
      <c r="B334">
        <v>28</v>
      </c>
      <c r="D334" t="s">
        <v>8221</v>
      </c>
      <c r="E334">
        <v>2</v>
      </c>
      <c r="T334" t="s">
        <v>8219</v>
      </c>
      <c r="U334">
        <v>3014</v>
      </c>
      <c r="V334">
        <v>28</v>
      </c>
      <c r="X334" t="s">
        <v>8221</v>
      </c>
      <c r="Y334">
        <v>65</v>
      </c>
      <c r="Z334">
        <v>2</v>
      </c>
    </row>
    <row r="335" spans="1:26" x14ac:dyDescent="0.2">
      <c r="A335" t="s">
        <v>8219</v>
      </c>
      <c r="B335">
        <v>1107</v>
      </c>
      <c r="D335" t="s">
        <v>8221</v>
      </c>
      <c r="E335">
        <v>5</v>
      </c>
      <c r="T335" t="s">
        <v>8219</v>
      </c>
      <c r="U335">
        <v>106084.5</v>
      </c>
      <c r="V335">
        <v>1107</v>
      </c>
      <c r="X335" t="s">
        <v>8221</v>
      </c>
      <c r="Y335">
        <v>45</v>
      </c>
      <c r="Z335">
        <v>5</v>
      </c>
    </row>
    <row r="336" spans="1:26" x14ac:dyDescent="0.2">
      <c r="A336" t="s">
        <v>8219</v>
      </c>
      <c r="B336">
        <v>1013</v>
      </c>
      <c r="D336" t="s">
        <v>8221</v>
      </c>
      <c r="E336">
        <v>21</v>
      </c>
      <c r="T336" t="s">
        <v>8219</v>
      </c>
      <c r="U336">
        <v>32075</v>
      </c>
      <c r="V336">
        <v>1013</v>
      </c>
      <c r="X336" t="s">
        <v>8221</v>
      </c>
      <c r="Y336">
        <v>730</v>
      </c>
      <c r="Z336">
        <v>21</v>
      </c>
    </row>
    <row r="337" spans="1:26" x14ac:dyDescent="0.2">
      <c r="A337" t="s">
        <v>8219</v>
      </c>
      <c r="B337">
        <v>274</v>
      </c>
      <c r="D337" t="s">
        <v>8221</v>
      </c>
      <c r="E337">
        <v>0</v>
      </c>
      <c r="T337" t="s">
        <v>8219</v>
      </c>
      <c r="U337">
        <v>11751</v>
      </c>
      <c r="V337">
        <v>274</v>
      </c>
      <c r="X337" t="s">
        <v>8221</v>
      </c>
      <c r="Y337">
        <v>0</v>
      </c>
      <c r="Z337">
        <v>0</v>
      </c>
    </row>
    <row r="338" spans="1:26" x14ac:dyDescent="0.2">
      <c r="A338" t="s">
        <v>8219</v>
      </c>
      <c r="B338">
        <v>87</v>
      </c>
      <c r="D338" t="s">
        <v>8221</v>
      </c>
      <c r="E338">
        <v>45</v>
      </c>
      <c r="T338" t="s">
        <v>8219</v>
      </c>
      <c r="U338">
        <v>10678</v>
      </c>
      <c r="V338">
        <v>87</v>
      </c>
      <c r="X338" t="s">
        <v>8221</v>
      </c>
      <c r="Y338">
        <v>1286</v>
      </c>
      <c r="Z338">
        <v>45</v>
      </c>
    </row>
    <row r="339" spans="1:26" x14ac:dyDescent="0.2">
      <c r="A339" t="s">
        <v>8219</v>
      </c>
      <c r="B339">
        <v>99</v>
      </c>
      <c r="D339" t="s">
        <v>8221</v>
      </c>
      <c r="E339">
        <v>29</v>
      </c>
      <c r="T339" t="s">
        <v>8219</v>
      </c>
      <c r="U339">
        <v>18855</v>
      </c>
      <c r="V339">
        <v>99</v>
      </c>
      <c r="X339" t="s">
        <v>8221</v>
      </c>
      <c r="Y339">
        <v>1351</v>
      </c>
      <c r="Z339">
        <v>29</v>
      </c>
    </row>
    <row r="340" spans="1:26" x14ac:dyDescent="0.2">
      <c r="A340" t="s">
        <v>8219</v>
      </c>
      <c r="B340">
        <v>276</v>
      </c>
      <c r="D340" t="s">
        <v>8221</v>
      </c>
      <c r="E340">
        <v>2</v>
      </c>
      <c r="T340" t="s">
        <v>8219</v>
      </c>
      <c r="U340">
        <v>30177</v>
      </c>
      <c r="V340">
        <v>276</v>
      </c>
      <c r="X340" t="s">
        <v>8221</v>
      </c>
      <c r="Y340">
        <v>65</v>
      </c>
      <c r="Z340">
        <v>2</v>
      </c>
    </row>
    <row r="341" spans="1:26" x14ac:dyDescent="0.2">
      <c r="A341" t="s">
        <v>8219</v>
      </c>
      <c r="B341">
        <v>21</v>
      </c>
      <c r="D341" t="s">
        <v>8221</v>
      </c>
      <c r="E341">
        <v>30</v>
      </c>
      <c r="T341" t="s">
        <v>8219</v>
      </c>
      <c r="U341">
        <v>3017</v>
      </c>
      <c r="V341">
        <v>21</v>
      </c>
      <c r="X341" t="s">
        <v>8221</v>
      </c>
      <c r="Y341">
        <v>644</v>
      </c>
      <c r="Z341">
        <v>30</v>
      </c>
    </row>
    <row r="342" spans="1:26" x14ac:dyDescent="0.2">
      <c r="A342" t="s">
        <v>8219</v>
      </c>
      <c r="B342">
        <v>41</v>
      </c>
      <c r="D342" t="s">
        <v>8221</v>
      </c>
      <c r="E342">
        <v>8</v>
      </c>
      <c r="T342" t="s">
        <v>8219</v>
      </c>
      <c r="U342">
        <v>2735</v>
      </c>
      <c r="V342">
        <v>41</v>
      </c>
      <c r="X342" t="s">
        <v>8221</v>
      </c>
      <c r="Y342">
        <v>113</v>
      </c>
      <c r="Z342">
        <v>8</v>
      </c>
    </row>
    <row r="343" spans="1:26" x14ac:dyDescent="0.2">
      <c r="A343" t="s">
        <v>8219</v>
      </c>
      <c r="B343">
        <v>119</v>
      </c>
      <c r="D343" t="s">
        <v>8221</v>
      </c>
      <c r="E343">
        <v>1</v>
      </c>
      <c r="T343" t="s">
        <v>8219</v>
      </c>
      <c r="U343">
        <v>10013</v>
      </c>
      <c r="V343">
        <v>119</v>
      </c>
      <c r="X343" t="s">
        <v>8221</v>
      </c>
      <c r="Y343">
        <v>30</v>
      </c>
      <c r="Z343">
        <v>1</v>
      </c>
    </row>
    <row r="344" spans="1:26" x14ac:dyDescent="0.2">
      <c r="A344" t="s">
        <v>8219</v>
      </c>
      <c r="B344">
        <v>153</v>
      </c>
      <c r="D344" t="s">
        <v>8221</v>
      </c>
      <c r="E344">
        <v>14</v>
      </c>
      <c r="T344" t="s">
        <v>8219</v>
      </c>
      <c r="U344">
        <v>33006</v>
      </c>
      <c r="V344">
        <v>153</v>
      </c>
      <c r="X344" t="s">
        <v>8221</v>
      </c>
      <c r="Y344">
        <v>302</v>
      </c>
      <c r="Z344">
        <v>14</v>
      </c>
    </row>
    <row r="345" spans="1:26" x14ac:dyDescent="0.2">
      <c r="A345" t="s">
        <v>8219</v>
      </c>
      <c r="B345">
        <v>100</v>
      </c>
      <c r="D345" t="s">
        <v>8221</v>
      </c>
      <c r="E345">
        <v>24</v>
      </c>
      <c r="T345" t="s">
        <v>8219</v>
      </c>
      <c r="U345">
        <v>5469</v>
      </c>
      <c r="V345">
        <v>100</v>
      </c>
      <c r="X345" t="s">
        <v>8221</v>
      </c>
      <c r="Y345">
        <v>2001</v>
      </c>
      <c r="Z345">
        <v>24</v>
      </c>
    </row>
    <row r="346" spans="1:26" x14ac:dyDescent="0.2">
      <c r="A346" t="s">
        <v>8219</v>
      </c>
      <c r="B346">
        <v>143</v>
      </c>
      <c r="D346" t="s">
        <v>8221</v>
      </c>
      <c r="E346">
        <v>2</v>
      </c>
      <c r="T346" t="s">
        <v>8219</v>
      </c>
      <c r="U346">
        <v>7383.01</v>
      </c>
      <c r="V346">
        <v>143</v>
      </c>
      <c r="X346" t="s">
        <v>8221</v>
      </c>
      <c r="Y346">
        <v>20</v>
      </c>
      <c r="Z346">
        <v>2</v>
      </c>
    </row>
    <row r="347" spans="1:26" x14ac:dyDescent="0.2">
      <c r="A347" t="s">
        <v>8219</v>
      </c>
      <c r="B347">
        <v>140</v>
      </c>
      <c r="D347" t="s">
        <v>8221</v>
      </c>
      <c r="E347">
        <v>21</v>
      </c>
      <c r="T347" t="s">
        <v>8219</v>
      </c>
      <c r="U347">
        <v>20070</v>
      </c>
      <c r="V347">
        <v>140</v>
      </c>
      <c r="X347" t="s">
        <v>8221</v>
      </c>
      <c r="Y347">
        <v>750</v>
      </c>
      <c r="Z347">
        <v>21</v>
      </c>
    </row>
    <row r="348" spans="1:26" x14ac:dyDescent="0.2">
      <c r="A348" t="s">
        <v>8219</v>
      </c>
      <c r="B348">
        <v>35</v>
      </c>
      <c r="D348" t="s">
        <v>8221</v>
      </c>
      <c r="E348">
        <v>7</v>
      </c>
      <c r="T348" t="s">
        <v>8219</v>
      </c>
      <c r="U348">
        <v>2535</v>
      </c>
      <c r="V348">
        <v>35</v>
      </c>
      <c r="X348" t="s">
        <v>8221</v>
      </c>
      <c r="Y348">
        <v>205</v>
      </c>
      <c r="Z348">
        <v>7</v>
      </c>
    </row>
    <row r="349" spans="1:26" x14ac:dyDescent="0.2">
      <c r="A349" t="s">
        <v>8219</v>
      </c>
      <c r="B349">
        <v>149</v>
      </c>
      <c r="D349" t="s">
        <v>8221</v>
      </c>
      <c r="E349">
        <v>0</v>
      </c>
      <c r="T349" t="s">
        <v>8219</v>
      </c>
      <c r="U349">
        <v>5443</v>
      </c>
      <c r="V349">
        <v>149</v>
      </c>
      <c r="X349" t="s">
        <v>8221</v>
      </c>
      <c r="Y349">
        <v>0</v>
      </c>
      <c r="Z349">
        <v>0</v>
      </c>
    </row>
    <row r="350" spans="1:26" x14ac:dyDescent="0.2">
      <c r="A350" t="s">
        <v>8219</v>
      </c>
      <c r="B350">
        <v>130</v>
      </c>
      <c r="D350" t="s">
        <v>8221</v>
      </c>
      <c r="E350">
        <v>4</v>
      </c>
      <c r="T350" t="s">
        <v>8219</v>
      </c>
      <c r="U350">
        <v>7917.45</v>
      </c>
      <c r="V350">
        <v>130</v>
      </c>
      <c r="X350" t="s">
        <v>8221</v>
      </c>
      <c r="Y350">
        <v>72</v>
      </c>
      <c r="Z350">
        <v>4</v>
      </c>
    </row>
    <row r="351" spans="1:26" x14ac:dyDescent="0.2">
      <c r="A351" t="s">
        <v>8219</v>
      </c>
      <c r="B351">
        <v>120</v>
      </c>
      <c r="D351" t="s">
        <v>8221</v>
      </c>
      <c r="E351">
        <v>32</v>
      </c>
      <c r="T351" t="s">
        <v>8219</v>
      </c>
      <c r="U351">
        <v>5226</v>
      </c>
      <c r="V351">
        <v>120</v>
      </c>
      <c r="X351" t="s">
        <v>8221</v>
      </c>
      <c r="Y351">
        <v>2360.3200000000002</v>
      </c>
      <c r="Z351">
        <v>32</v>
      </c>
    </row>
    <row r="352" spans="1:26" x14ac:dyDescent="0.2">
      <c r="A352" t="s">
        <v>8219</v>
      </c>
      <c r="B352">
        <v>265</v>
      </c>
      <c r="D352" t="s">
        <v>8221</v>
      </c>
      <c r="E352">
        <v>4</v>
      </c>
      <c r="T352" t="s">
        <v>8219</v>
      </c>
      <c r="U352">
        <v>26438</v>
      </c>
      <c r="V352">
        <v>265</v>
      </c>
      <c r="X352" t="s">
        <v>8221</v>
      </c>
      <c r="Y352">
        <v>125</v>
      </c>
      <c r="Z352">
        <v>4</v>
      </c>
    </row>
    <row r="353" spans="1:26" x14ac:dyDescent="0.2">
      <c r="A353" t="s">
        <v>8219</v>
      </c>
      <c r="B353">
        <v>71</v>
      </c>
      <c r="D353" t="s">
        <v>8221</v>
      </c>
      <c r="E353">
        <v>9</v>
      </c>
      <c r="T353" t="s">
        <v>8219</v>
      </c>
      <c r="U353">
        <v>6300</v>
      </c>
      <c r="V353">
        <v>71</v>
      </c>
      <c r="X353" t="s">
        <v>8221</v>
      </c>
      <c r="Y353">
        <v>260</v>
      </c>
      <c r="Z353">
        <v>9</v>
      </c>
    </row>
    <row r="354" spans="1:26" x14ac:dyDescent="0.2">
      <c r="A354" t="s">
        <v>8219</v>
      </c>
      <c r="B354">
        <v>13</v>
      </c>
      <c r="D354" t="s">
        <v>8221</v>
      </c>
      <c r="E354">
        <v>17</v>
      </c>
      <c r="T354" t="s">
        <v>8219</v>
      </c>
      <c r="U354">
        <v>64</v>
      </c>
      <c r="V354">
        <v>13</v>
      </c>
      <c r="X354" t="s">
        <v>8221</v>
      </c>
      <c r="Y354">
        <v>2445</v>
      </c>
      <c r="Z354">
        <v>17</v>
      </c>
    </row>
    <row r="355" spans="1:26" x14ac:dyDescent="0.2">
      <c r="A355" t="s">
        <v>8219</v>
      </c>
      <c r="B355">
        <v>169</v>
      </c>
      <c r="D355" t="s">
        <v>8221</v>
      </c>
      <c r="E355">
        <v>5</v>
      </c>
      <c r="T355" t="s">
        <v>8219</v>
      </c>
      <c r="U355">
        <v>3012</v>
      </c>
      <c r="V355">
        <v>169</v>
      </c>
      <c r="X355" t="s">
        <v>8221</v>
      </c>
      <c r="Y355">
        <v>200</v>
      </c>
      <c r="Z355">
        <v>5</v>
      </c>
    </row>
    <row r="356" spans="1:26" x14ac:dyDescent="0.2">
      <c r="A356" t="s">
        <v>8219</v>
      </c>
      <c r="B356">
        <v>57</v>
      </c>
      <c r="D356" t="s">
        <v>8221</v>
      </c>
      <c r="E356">
        <v>53</v>
      </c>
      <c r="T356" t="s">
        <v>8219</v>
      </c>
      <c r="U356">
        <v>10670</v>
      </c>
      <c r="V356">
        <v>57</v>
      </c>
      <c r="X356" t="s">
        <v>8221</v>
      </c>
      <c r="Y356">
        <v>7834</v>
      </c>
      <c r="Z356">
        <v>53</v>
      </c>
    </row>
    <row r="357" spans="1:26" x14ac:dyDescent="0.2">
      <c r="A357" t="s">
        <v>8219</v>
      </c>
      <c r="B357">
        <v>229</v>
      </c>
      <c r="D357" t="s">
        <v>8221</v>
      </c>
      <c r="E357">
        <v>7</v>
      </c>
      <c r="T357" t="s">
        <v>8219</v>
      </c>
      <c r="U357">
        <v>53771</v>
      </c>
      <c r="V357">
        <v>229</v>
      </c>
      <c r="X357" t="s">
        <v>8221</v>
      </c>
      <c r="Y357">
        <v>195</v>
      </c>
      <c r="Z357">
        <v>7</v>
      </c>
    </row>
    <row r="358" spans="1:26" x14ac:dyDescent="0.2">
      <c r="A358" t="s">
        <v>8219</v>
      </c>
      <c r="B358">
        <v>108</v>
      </c>
      <c r="D358" t="s">
        <v>8221</v>
      </c>
      <c r="E358">
        <v>72</v>
      </c>
      <c r="T358" t="s">
        <v>8219</v>
      </c>
      <c r="U358">
        <v>11345</v>
      </c>
      <c r="V358">
        <v>108</v>
      </c>
      <c r="X358" t="s">
        <v>8221</v>
      </c>
      <c r="Y358">
        <v>3200</v>
      </c>
      <c r="Z358">
        <v>72</v>
      </c>
    </row>
    <row r="359" spans="1:26" x14ac:dyDescent="0.2">
      <c r="A359" t="s">
        <v>8219</v>
      </c>
      <c r="B359">
        <v>108</v>
      </c>
      <c r="D359" t="s">
        <v>8221</v>
      </c>
      <c r="E359">
        <v>0</v>
      </c>
      <c r="T359" t="s">
        <v>8219</v>
      </c>
      <c r="U359">
        <v>6120</v>
      </c>
      <c r="V359">
        <v>108</v>
      </c>
      <c r="X359" t="s">
        <v>8221</v>
      </c>
      <c r="Y359">
        <v>0</v>
      </c>
      <c r="Z359">
        <v>0</v>
      </c>
    </row>
    <row r="360" spans="1:26" x14ac:dyDescent="0.2">
      <c r="A360" t="s">
        <v>8219</v>
      </c>
      <c r="B360">
        <v>41</v>
      </c>
      <c r="D360" t="s">
        <v>8221</v>
      </c>
      <c r="E360">
        <v>2</v>
      </c>
      <c r="T360" t="s">
        <v>8219</v>
      </c>
      <c r="U360">
        <v>1601</v>
      </c>
      <c r="V360">
        <v>41</v>
      </c>
      <c r="X360" t="s">
        <v>8221</v>
      </c>
      <c r="Y360">
        <v>70</v>
      </c>
      <c r="Z360">
        <v>2</v>
      </c>
    </row>
    <row r="361" spans="1:26" x14ac:dyDescent="0.2">
      <c r="A361" t="s">
        <v>8219</v>
      </c>
      <c r="B361">
        <v>139</v>
      </c>
      <c r="D361" t="s">
        <v>8221</v>
      </c>
      <c r="E361">
        <v>8</v>
      </c>
      <c r="T361" t="s">
        <v>8219</v>
      </c>
      <c r="U361">
        <v>9500</v>
      </c>
      <c r="V361">
        <v>139</v>
      </c>
      <c r="X361" t="s">
        <v>8221</v>
      </c>
      <c r="Y361">
        <v>280</v>
      </c>
      <c r="Z361">
        <v>8</v>
      </c>
    </row>
    <row r="362" spans="1:26" x14ac:dyDescent="0.2">
      <c r="A362" t="s">
        <v>8219</v>
      </c>
      <c r="B362">
        <v>19</v>
      </c>
      <c r="D362" t="s">
        <v>8221</v>
      </c>
      <c r="E362">
        <v>2</v>
      </c>
      <c r="T362" t="s">
        <v>8219</v>
      </c>
      <c r="U362">
        <v>3222</v>
      </c>
      <c r="V362">
        <v>19</v>
      </c>
      <c r="X362" t="s">
        <v>8221</v>
      </c>
      <c r="Y362">
        <v>21</v>
      </c>
      <c r="Z362">
        <v>2</v>
      </c>
    </row>
    <row r="363" spans="1:26" x14ac:dyDescent="0.2">
      <c r="A363" t="s">
        <v>8219</v>
      </c>
      <c r="B363">
        <v>94</v>
      </c>
      <c r="D363" t="s">
        <v>8221</v>
      </c>
      <c r="E363">
        <v>0</v>
      </c>
      <c r="T363" t="s">
        <v>8219</v>
      </c>
      <c r="U363">
        <v>13293.8</v>
      </c>
      <c r="V363">
        <v>94</v>
      </c>
      <c r="X363" t="s">
        <v>8221</v>
      </c>
      <c r="Y363">
        <v>0</v>
      </c>
      <c r="Z363">
        <v>0</v>
      </c>
    </row>
    <row r="364" spans="1:26" x14ac:dyDescent="0.2">
      <c r="A364" t="s">
        <v>8219</v>
      </c>
      <c r="B364">
        <v>23</v>
      </c>
      <c r="D364" t="s">
        <v>8221</v>
      </c>
      <c r="E364">
        <v>3</v>
      </c>
      <c r="T364" t="s">
        <v>8219</v>
      </c>
      <c r="U364">
        <v>1550</v>
      </c>
      <c r="V364">
        <v>23</v>
      </c>
      <c r="X364" t="s">
        <v>8221</v>
      </c>
      <c r="Y364">
        <v>90</v>
      </c>
      <c r="Z364">
        <v>3</v>
      </c>
    </row>
    <row r="365" spans="1:26" x14ac:dyDescent="0.2">
      <c r="A365" t="s">
        <v>8219</v>
      </c>
      <c r="B365">
        <v>15</v>
      </c>
      <c r="D365" t="s">
        <v>8221</v>
      </c>
      <c r="E365">
        <v>4</v>
      </c>
      <c r="T365" t="s">
        <v>8219</v>
      </c>
      <c r="U365">
        <v>814</v>
      </c>
      <c r="V365">
        <v>15</v>
      </c>
      <c r="X365" t="s">
        <v>8221</v>
      </c>
      <c r="Y365">
        <v>160</v>
      </c>
      <c r="Z365">
        <v>4</v>
      </c>
    </row>
    <row r="366" spans="1:26" x14ac:dyDescent="0.2">
      <c r="A366" t="s">
        <v>8219</v>
      </c>
      <c r="B366">
        <v>62</v>
      </c>
      <c r="D366" t="s">
        <v>8221</v>
      </c>
      <c r="E366">
        <v>3</v>
      </c>
      <c r="T366" t="s">
        <v>8219</v>
      </c>
      <c r="U366">
        <v>5116</v>
      </c>
      <c r="V366">
        <v>62</v>
      </c>
      <c r="X366" t="s">
        <v>8221</v>
      </c>
      <c r="Y366">
        <v>151</v>
      </c>
      <c r="Z366">
        <v>3</v>
      </c>
    </row>
    <row r="367" spans="1:26" x14ac:dyDescent="0.2">
      <c r="A367" t="s">
        <v>8219</v>
      </c>
      <c r="B367">
        <v>74</v>
      </c>
      <c r="D367" t="s">
        <v>8221</v>
      </c>
      <c r="E367">
        <v>6</v>
      </c>
      <c r="T367" t="s">
        <v>8219</v>
      </c>
      <c r="U367">
        <v>3976</v>
      </c>
      <c r="V367">
        <v>74</v>
      </c>
      <c r="X367" t="s">
        <v>8221</v>
      </c>
      <c r="Y367">
        <v>196</v>
      </c>
      <c r="Z367">
        <v>6</v>
      </c>
    </row>
    <row r="368" spans="1:26" x14ac:dyDescent="0.2">
      <c r="A368" t="s">
        <v>8219</v>
      </c>
      <c r="B368">
        <v>97</v>
      </c>
      <c r="D368" t="s">
        <v>8221</v>
      </c>
      <c r="E368">
        <v>0</v>
      </c>
      <c r="T368" t="s">
        <v>8219</v>
      </c>
      <c r="U368">
        <v>3318</v>
      </c>
      <c r="V368">
        <v>97</v>
      </c>
      <c r="X368" t="s">
        <v>8221</v>
      </c>
      <c r="Y368">
        <v>0</v>
      </c>
      <c r="Z368">
        <v>0</v>
      </c>
    </row>
    <row r="369" spans="1:26" x14ac:dyDescent="0.2">
      <c r="A369" t="s">
        <v>8219</v>
      </c>
      <c r="B369">
        <v>55</v>
      </c>
      <c r="D369" t="s">
        <v>8221</v>
      </c>
      <c r="E369">
        <v>0</v>
      </c>
      <c r="T369" t="s">
        <v>8219</v>
      </c>
      <c r="U369">
        <v>7003</v>
      </c>
      <c r="V369">
        <v>55</v>
      </c>
      <c r="X369" t="s">
        <v>8221</v>
      </c>
      <c r="Y369">
        <v>0</v>
      </c>
      <c r="Z369">
        <v>0</v>
      </c>
    </row>
    <row r="370" spans="1:26" x14ac:dyDescent="0.2">
      <c r="A370" t="s">
        <v>8219</v>
      </c>
      <c r="B370">
        <v>44</v>
      </c>
      <c r="D370" t="s">
        <v>8221</v>
      </c>
      <c r="E370">
        <v>0</v>
      </c>
      <c r="T370" t="s">
        <v>8219</v>
      </c>
      <c r="U370">
        <v>2005</v>
      </c>
      <c r="V370">
        <v>44</v>
      </c>
      <c r="X370" t="s">
        <v>8221</v>
      </c>
      <c r="Y370">
        <v>0</v>
      </c>
      <c r="Z370">
        <v>0</v>
      </c>
    </row>
    <row r="371" spans="1:26" x14ac:dyDescent="0.2">
      <c r="A371" t="s">
        <v>8219</v>
      </c>
      <c r="B371">
        <v>110</v>
      </c>
      <c r="D371" t="s">
        <v>8221</v>
      </c>
      <c r="E371">
        <v>8</v>
      </c>
      <c r="T371" t="s">
        <v>8219</v>
      </c>
      <c r="U371">
        <v>10556</v>
      </c>
      <c r="V371">
        <v>110</v>
      </c>
      <c r="X371" t="s">
        <v>8221</v>
      </c>
      <c r="Y371">
        <v>520</v>
      </c>
      <c r="Z371">
        <v>8</v>
      </c>
    </row>
    <row r="372" spans="1:26" x14ac:dyDescent="0.2">
      <c r="A372" t="s">
        <v>8219</v>
      </c>
      <c r="B372">
        <v>59</v>
      </c>
      <c r="D372" t="s">
        <v>8221</v>
      </c>
      <c r="E372">
        <v>5</v>
      </c>
      <c r="T372" t="s">
        <v>8219</v>
      </c>
      <c r="U372">
        <v>4559</v>
      </c>
      <c r="V372">
        <v>59</v>
      </c>
      <c r="X372" t="s">
        <v>8221</v>
      </c>
      <c r="Y372">
        <v>123</v>
      </c>
      <c r="Z372">
        <v>5</v>
      </c>
    </row>
    <row r="373" spans="1:26" x14ac:dyDescent="0.2">
      <c r="A373" t="s">
        <v>8219</v>
      </c>
      <c r="B373">
        <v>62</v>
      </c>
      <c r="D373" t="s">
        <v>8221</v>
      </c>
      <c r="E373">
        <v>0</v>
      </c>
      <c r="T373" t="s">
        <v>8219</v>
      </c>
      <c r="U373">
        <v>3555</v>
      </c>
      <c r="V373">
        <v>62</v>
      </c>
      <c r="X373" t="s">
        <v>8221</v>
      </c>
      <c r="Y373">
        <v>0</v>
      </c>
      <c r="Z373">
        <v>0</v>
      </c>
    </row>
    <row r="374" spans="1:26" x14ac:dyDescent="0.2">
      <c r="A374" t="s">
        <v>8219</v>
      </c>
      <c r="B374">
        <v>105</v>
      </c>
      <c r="D374" t="s">
        <v>8221</v>
      </c>
      <c r="E374">
        <v>2</v>
      </c>
      <c r="T374" t="s">
        <v>8219</v>
      </c>
      <c r="U374">
        <v>5585</v>
      </c>
      <c r="V374">
        <v>105</v>
      </c>
      <c r="X374" t="s">
        <v>8221</v>
      </c>
      <c r="Y374">
        <v>30</v>
      </c>
      <c r="Z374">
        <v>2</v>
      </c>
    </row>
    <row r="375" spans="1:26" x14ac:dyDescent="0.2">
      <c r="A375" t="s">
        <v>8219</v>
      </c>
      <c r="B375">
        <v>26</v>
      </c>
      <c r="D375" t="s">
        <v>8221</v>
      </c>
      <c r="E375">
        <v>24</v>
      </c>
      <c r="T375" t="s">
        <v>8219</v>
      </c>
      <c r="U375">
        <v>12800</v>
      </c>
      <c r="V375">
        <v>26</v>
      </c>
      <c r="X375" t="s">
        <v>8221</v>
      </c>
      <c r="Y375">
        <v>1982</v>
      </c>
      <c r="Z375">
        <v>24</v>
      </c>
    </row>
    <row r="376" spans="1:26" x14ac:dyDescent="0.2">
      <c r="A376" t="s">
        <v>8219</v>
      </c>
      <c r="B376">
        <v>49</v>
      </c>
      <c r="D376" t="s">
        <v>8221</v>
      </c>
      <c r="E376">
        <v>0</v>
      </c>
      <c r="T376" t="s">
        <v>8219</v>
      </c>
      <c r="U376">
        <v>2075</v>
      </c>
      <c r="V376">
        <v>49</v>
      </c>
      <c r="X376" t="s">
        <v>8221</v>
      </c>
      <c r="Y376">
        <v>0</v>
      </c>
      <c r="Z376">
        <v>0</v>
      </c>
    </row>
    <row r="377" spans="1:26" x14ac:dyDescent="0.2">
      <c r="A377" t="s">
        <v>8219</v>
      </c>
      <c r="B377">
        <v>68</v>
      </c>
      <c r="D377" t="s">
        <v>8221</v>
      </c>
      <c r="E377">
        <v>9</v>
      </c>
      <c r="T377" t="s">
        <v>8219</v>
      </c>
      <c r="U377">
        <v>2547.69</v>
      </c>
      <c r="V377">
        <v>68</v>
      </c>
      <c r="X377" t="s">
        <v>8221</v>
      </c>
      <c r="Y377">
        <v>375</v>
      </c>
      <c r="Z377">
        <v>9</v>
      </c>
    </row>
    <row r="378" spans="1:26" x14ac:dyDescent="0.2">
      <c r="A378" t="s">
        <v>8219</v>
      </c>
      <c r="B378">
        <v>22</v>
      </c>
      <c r="D378" t="s">
        <v>8221</v>
      </c>
      <c r="E378">
        <v>0</v>
      </c>
      <c r="T378" t="s">
        <v>8219</v>
      </c>
      <c r="U378">
        <v>824</v>
      </c>
      <c r="V378">
        <v>22</v>
      </c>
      <c r="X378" t="s">
        <v>8221</v>
      </c>
      <c r="Y378">
        <v>0</v>
      </c>
      <c r="Z378">
        <v>0</v>
      </c>
    </row>
    <row r="379" spans="1:26" x14ac:dyDescent="0.2">
      <c r="A379" t="s">
        <v>8219</v>
      </c>
      <c r="B379">
        <v>18</v>
      </c>
      <c r="D379" t="s">
        <v>8221</v>
      </c>
      <c r="E379">
        <v>1</v>
      </c>
      <c r="T379" t="s">
        <v>8219</v>
      </c>
      <c r="U379">
        <v>595</v>
      </c>
      <c r="V379">
        <v>18</v>
      </c>
      <c r="X379" t="s">
        <v>8221</v>
      </c>
      <c r="Y379">
        <v>30</v>
      </c>
      <c r="Z379">
        <v>1</v>
      </c>
    </row>
    <row r="380" spans="1:26" x14ac:dyDescent="0.2">
      <c r="A380" t="s">
        <v>8219</v>
      </c>
      <c r="B380">
        <v>19</v>
      </c>
      <c r="D380" t="s">
        <v>8221</v>
      </c>
      <c r="E380">
        <v>10</v>
      </c>
      <c r="T380" t="s">
        <v>8219</v>
      </c>
      <c r="U380">
        <v>2550</v>
      </c>
      <c r="V380">
        <v>19</v>
      </c>
      <c r="X380" t="s">
        <v>8221</v>
      </c>
      <c r="Y380">
        <v>196</v>
      </c>
      <c r="Z380">
        <v>10</v>
      </c>
    </row>
    <row r="381" spans="1:26" x14ac:dyDescent="0.2">
      <c r="A381" t="s">
        <v>8219</v>
      </c>
      <c r="B381">
        <v>99</v>
      </c>
      <c r="D381" t="s">
        <v>8221</v>
      </c>
      <c r="E381">
        <v>1</v>
      </c>
      <c r="T381" t="s">
        <v>8219</v>
      </c>
      <c r="U381">
        <v>5096</v>
      </c>
      <c r="V381">
        <v>99</v>
      </c>
      <c r="X381" t="s">
        <v>8221</v>
      </c>
      <c r="Y381">
        <v>100</v>
      </c>
      <c r="Z381">
        <v>1</v>
      </c>
    </row>
    <row r="382" spans="1:26" x14ac:dyDescent="0.2">
      <c r="A382" t="s">
        <v>8219</v>
      </c>
      <c r="B382">
        <v>27</v>
      </c>
      <c r="D382" t="s">
        <v>8221</v>
      </c>
      <c r="E382">
        <v>0</v>
      </c>
      <c r="T382" t="s">
        <v>8219</v>
      </c>
      <c r="U382">
        <v>1040</v>
      </c>
      <c r="V382">
        <v>27</v>
      </c>
      <c r="X382" t="s">
        <v>8221</v>
      </c>
      <c r="Y382">
        <v>0</v>
      </c>
      <c r="Z382">
        <v>0</v>
      </c>
    </row>
    <row r="383" spans="1:26" x14ac:dyDescent="0.2">
      <c r="A383" t="s">
        <v>8219</v>
      </c>
      <c r="B383">
        <v>25</v>
      </c>
      <c r="D383" t="s">
        <v>8221</v>
      </c>
      <c r="E383">
        <v>20</v>
      </c>
      <c r="T383" t="s">
        <v>8219</v>
      </c>
      <c r="U383">
        <v>1065.23</v>
      </c>
      <c r="V383">
        <v>25</v>
      </c>
      <c r="X383" t="s">
        <v>8221</v>
      </c>
      <c r="Y383">
        <v>4635</v>
      </c>
      <c r="Z383">
        <v>20</v>
      </c>
    </row>
    <row r="384" spans="1:26" x14ac:dyDescent="0.2">
      <c r="A384" t="s">
        <v>8219</v>
      </c>
      <c r="B384">
        <v>14</v>
      </c>
      <c r="D384" t="s">
        <v>8221</v>
      </c>
      <c r="E384">
        <v>30</v>
      </c>
      <c r="T384" t="s">
        <v>8219</v>
      </c>
      <c r="U384">
        <v>700</v>
      </c>
      <c r="V384">
        <v>14</v>
      </c>
      <c r="X384" t="s">
        <v>8221</v>
      </c>
      <c r="Y384">
        <v>5680</v>
      </c>
      <c r="Z384">
        <v>30</v>
      </c>
    </row>
    <row r="385" spans="1:26" x14ac:dyDescent="0.2">
      <c r="A385" t="s">
        <v>8219</v>
      </c>
      <c r="B385">
        <v>35</v>
      </c>
      <c r="D385" t="s">
        <v>8221</v>
      </c>
      <c r="E385">
        <v>6</v>
      </c>
      <c r="T385" t="s">
        <v>8219</v>
      </c>
      <c r="U385">
        <v>2222</v>
      </c>
      <c r="V385">
        <v>35</v>
      </c>
      <c r="X385" t="s">
        <v>8221</v>
      </c>
      <c r="Y385">
        <v>330</v>
      </c>
      <c r="Z385">
        <v>6</v>
      </c>
    </row>
    <row r="386" spans="1:26" x14ac:dyDescent="0.2">
      <c r="A386" t="s">
        <v>8219</v>
      </c>
      <c r="B386">
        <v>10</v>
      </c>
      <c r="D386" t="s">
        <v>8221</v>
      </c>
      <c r="E386">
        <v>15</v>
      </c>
      <c r="T386" t="s">
        <v>8219</v>
      </c>
      <c r="U386">
        <v>1025</v>
      </c>
      <c r="V386">
        <v>10</v>
      </c>
      <c r="X386" t="s">
        <v>8221</v>
      </c>
      <c r="Y386">
        <v>327</v>
      </c>
      <c r="Z386">
        <v>15</v>
      </c>
    </row>
    <row r="387" spans="1:26" x14ac:dyDescent="0.2">
      <c r="A387" t="s">
        <v>8219</v>
      </c>
      <c r="B387">
        <v>29</v>
      </c>
      <c r="D387" t="s">
        <v>8221</v>
      </c>
      <c r="E387">
        <v>5</v>
      </c>
      <c r="T387" t="s">
        <v>8219</v>
      </c>
      <c r="U387">
        <v>903.14</v>
      </c>
      <c r="V387">
        <v>29</v>
      </c>
      <c r="X387" t="s">
        <v>8221</v>
      </c>
      <c r="Y387">
        <v>160</v>
      </c>
      <c r="Z387">
        <v>5</v>
      </c>
    </row>
    <row r="388" spans="1:26" x14ac:dyDescent="0.2">
      <c r="A388" t="s">
        <v>8219</v>
      </c>
      <c r="B388">
        <v>44</v>
      </c>
      <c r="D388" t="s">
        <v>8221</v>
      </c>
      <c r="E388">
        <v>0</v>
      </c>
      <c r="T388" t="s">
        <v>8219</v>
      </c>
      <c r="U388">
        <v>7140</v>
      </c>
      <c r="V388">
        <v>44</v>
      </c>
      <c r="X388" t="s">
        <v>8221</v>
      </c>
      <c r="Y388">
        <v>0</v>
      </c>
      <c r="Z388">
        <v>0</v>
      </c>
    </row>
    <row r="389" spans="1:26" x14ac:dyDescent="0.2">
      <c r="A389" t="s">
        <v>8219</v>
      </c>
      <c r="B389">
        <v>17</v>
      </c>
      <c r="D389" t="s">
        <v>8221</v>
      </c>
      <c r="E389">
        <v>0</v>
      </c>
      <c r="T389" t="s">
        <v>8219</v>
      </c>
      <c r="U389">
        <v>1370</v>
      </c>
      <c r="V389">
        <v>17</v>
      </c>
      <c r="X389" t="s">
        <v>8221</v>
      </c>
      <c r="Y389">
        <v>0</v>
      </c>
      <c r="Z389">
        <v>0</v>
      </c>
    </row>
    <row r="390" spans="1:26" x14ac:dyDescent="0.2">
      <c r="A390" t="s">
        <v>8219</v>
      </c>
      <c r="B390">
        <v>34</v>
      </c>
      <c r="D390" t="s">
        <v>8221</v>
      </c>
      <c r="E390">
        <v>28</v>
      </c>
      <c r="T390" t="s">
        <v>8219</v>
      </c>
      <c r="U390">
        <v>2035.05</v>
      </c>
      <c r="V390">
        <v>34</v>
      </c>
      <c r="X390" t="s">
        <v>8221</v>
      </c>
      <c r="Y390">
        <v>1575</v>
      </c>
      <c r="Z390">
        <v>28</v>
      </c>
    </row>
    <row r="391" spans="1:26" x14ac:dyDescent="0.2">
      <c r="A391" t="s">
        <v>8219</v>
      </c>
      <c r="B391">
        <v>14</v>
      </c>
      <c r="D391" t="s">
        <v>8221</v>
      </c>
      <c r="E391">
        <v>0</v>
      </c>
      <c r="T391" t="s">
        <v>8219</v>
      </c>
      <c r="U391">
        <v>1860</v>
      </c>
      <c r="V391">
        <v>14</v>
      </c>
      <c r="X391" t="s">
        <v>8221</v>
      </c>
      <c r="Y391">
        <v>0</v>
      </c>
      <c r="Z391">
        <v>0</v>
      </c>
    </row>
    <row r="392" spans="1:26" x14ac:dyDescent="0.2">
      <c r="A392" t="s">
        <v>8219</v>
      </c>
      <c r="B392">
        <v>156</v>
      </c>
      <c r="D392" t="s">
        <v>8221</v>
      </c>
      <c r="E392">
        <v>5</v>
      </c>
      <c r="T392" t="s">
        <v>8219</v>
      </c>
      <c r="U392">
        <v>14437.46</v>
      </c>
      <c r="V392">
        <v>156</v>
      </c>
      <c r="X392" t="s">
        <v>8221</v>
      </c>
      <c r="Y392">
        <v>345</v>
      </c>
      <c r="Z392">
        <v>5</v>
      </c>
    </row>
    <row r="393" spans="1:26" x14ac:dyDescent="0.2">
      <c r="A393" t="s">
        <v>8219</v>
      </c>
      <c r="B393">
        <v>128</v>
      </c>
      <c r="D393" t="s">
        <v>8221</v>
      </c>
      <c r="E393">
        <v>7</v>
      </c>
      <c r="T393" t="s">
        <v>8219</v>
      </c>
      <c r="U393">
        <v>7790</v>
      </c>
      <c r="V393">
        <v>128</v>
      </c>
      <c r="X393" t="s">
        <v>8221</v>
      </c>
      <c r="Y393">
        <v>131</v>
      </c>
      <c r="Z393">
        <v>7</v>
      </c>
    </row>
    <row r="394" spans="1:26" x14ac:dyDescent="0.2">
      <c r="A394" t="s">
        <v>8219</v>
      </c>
      <c r="B394">
        <v>60</v>
      </c>
      <c r="D394" t="s">
        <v>8221</v>
      </c>
      <c r="E394">
        <v>30</v>
      </c>
      <c r="T394" t="s">
        <v>8219</v>
      </c>
      <c r="U394">
        <v>2511.11</v>
      </c>
      <c r="V394">
        <v>60</v>
      </c>
      <c r="X394" t="s">
        <v>8221</v>
      </c>
      <c r="Y394">
        <v>1381</v>
      </c>
      <c r="Z394">
        <v>30</v>
      </c>
    </row>
    <row r="395" spans="1:26" x14ac:dyDescent="0.2">
      <c r="A395" t="s">
        <v>8219</v>
      </c>
      <c r="B395">
        <v>32</v>
      </c>
      <c r="D395" t="s">
        <v>8221</v>
      </c>
      <c r="E395">
        <v>2</v>
      </c>
      <c r="T395" t="s">
        <v>8219</v>
      </c>
      <c r="U395">
        <v>2826.43</v>
      </c>
      <c r="V395">
        <v>32</v>
      </c>
      <c r="X395" t="s">
        <v>8221</v>
      </c>
      <c r="Y395">
        <v>120</v>
      </c>
      <c r="Z395">
        <v>2</v>
      </c>
    </row>
    <row r="396" spans="1:26" x14ac:dyDescent="0.2">
      <c r="A396" t="s">
        <v>8219</v>
      </c>
      <c r="B396">
        <v>53</v>
      </c>
      <c r="D396" t="s">
        <v>8221</v>
      </c>
      <c r="E396">
        <v>30</v>
      </c>
      <c r="T396" t="s">
        <v>8219</v>
      </c>
      <c r="U396">
        <v>8425</v>
      </c>
      <c r="V396">
        <v>53</v>
      </c>
      <c r="X396" t="s">
        <v>8221</v>
      </c>
      <c r="Y396">
        <v>1520</v>
      </c>
      <c r="Z396">
        <v>30</v>
      </c>
    </row>
    <row r="397" spans="1:26" x14ac:dyDescent="0.2">
      <c r="A397" t="s">
        <v>8219</v>
      </c>
      <c r="B397">
        <v>184</v>
      </c>
      <c r="D397" t="s">
        <v>8221</v>
      </c>
      <c r="E397">
        <v>2</v>
      </c>
      <c r="T397" t="s">
        <v>8219</v>
      </c>
      <c r="U397">
        <v>15650</v>
      </c>
      <c r="V397">
        <v>184</v>
      </c>
      <c r="X397" t="s">
        <v>8221</v>
      </c>
      <c r="Y397">
        <v>50</v>
      </c>
      <c r="Z397">
        <v>2</v>
      </c>
    </row>
    <row r="398" spans="1:26" x14ac:dyDescent="0.2">
      <c r="A398" t="s">
        <v>8219</v>
      </c>
      <c r="B398">
        <v>90</v>
      </c>
      <c r="D398" t="s">
        <v>8221</v>
      </c>
      <c r="E398">
        <v>0</v>
      </c>
      <c r="T398" t="s">
        <v>8219</v>
      </c>
      <c r="U398">
        <v>10135</v>
      </c>
      <c r="V398">
        <v>90</v>
      </c>
      <c r="X398" t="s">
        <v>8221</v>
      </c>
      <c r="Y398">
        <v>0</v>
      </c>
      <c r="Z398">
        <v>0</v>
      </c>
    </row>
    <row r="399" spans="1:26" x14ac:dyDescent="0.2">
      <c r="A399" t="s">
        <v>8219</v>
      </c>
      <c r="B399">
        <v>71</v>
      </c>
      <c r="D399" t="s">
        <v>8221</v>
      </c>
      <c r="E399">
        <v>2</v>
      </c>
      <c r="T399" t="s">
        <v>8219</v>
      </c>
      <c r="U399">
        <v>3226</v>
      </c>
      <c r="V399">
        <v>71</v>
      </c>
      <c r="X399" t="s">
        <v>8221</v>
      </c>
      <c r="Y399">
        <v>40</v>
      </c>
      <c r="Z399">
        <v>2</v>
      </c>
    </row>
    <row r="400" spans="1:26" x14ac:dyDescent="0.2">
      <c r="A400" t="s">
        <v>8219</v>
      </c>
      <c r="B400">
        <v>87</v>
      </c>
      <c r="D400" t="s">
        <v>8221</v>
      </c>
      <c r="E400">
        <v>1</v>
      </c>
      <c r="T400" t="s">
        <v>8219</v>
      </c>
      <c r="U400">
        <v>4021</v>
      </c>
      <c r="V400">
        <v>87</v>
      </c>
      <c r="X400" t="s">
        <v>8221</v>
      </c>
      <c r="Y400">
        <v>25</v>
      </c>
      <c r="Z400">
        <v>1</v>
      </c>
    </row>
    <row r="401" spans="1:26" x14ac:dyDescent="0.2">
      <c r="A401" t="s">
        <v>8219</v>
      </c>
      <c r="B401">
        <v>28</v>
      </c>
      <c r="D401" t="s">
        <v>8221</v>
      </c>
      <c r="E401">
        <v>2</v>
      </c>
      <c r="T401" t="s">
        <v>8219</v>
      </c>
      <c r="U401">
        <v>5001</v>
      </c>
      <c r="V401">
        <v>28</v>
      </c>
      <c r="X401" t="s">
        <v>8221</v>
      </c>
      <c r="Y401">
        <v>40</v>
      </c>
      <c r="Z401">
        <v>2</v>
      </c>
    </row>
    <row r="402" spans="1:26" x14ac:dyDescent="0.2">
      <c r="A402" t="s">
        <v>8219</v>
      </c>
      <c r="B402">
        <v>56</v>
      </c>
      <c r="D402" t="s">
        <v>8221</v>
      </c>
      <c r="E402">
        <v>14</v>
      </c>
      <c r="T402" t="s">
        <v>8219</v>
      </c>
      <c r="U402">
        <v>2282</v>
      </c>
      <c r="V402">
        <v>56</v>
      </c>
      <c r="X402" t="s">
        <v>8221</v>
      </c>
      <c r="Y402">
        <v>1544</v>
      </c>
      <c r="Z402">
        <v>14</v>
      </c>
    </row>
    <row r="403" spans="1:26" x14ac:dyDescent="0.2">
      <c r="A403" t="s">
        <v>8219</v>
      </c>
      <c r="B403">
        <v>51</v>
      </c>
      <c r="D403" t="s">
        <v>8221</v>
      </c>
      <c r="E403">
        <v>31</v>
      </c>
      <c r="T403" t="s">
        <v>8219</v>
      </c>
      <c r="U403">
        <v>2230.4299999999998</v>
      </c>
      <c r="V403">
        <v>51</v>
      </c>
      <c r="X403" t="s">
        <v>8221</v>
      </c>
      <c r="Y403">
        <v>1161</v>
      </c>
      <c r="Z403">
        <v>31</v>
      </c>
    </row>
    <row r="404" spans="1:26" x14ac:dyDescent="0.2">
      <c r="A404" t="s">
        <v>8219</v>
      </c>
      <c r="B404">
        <v>75</v>
      </c>
      <c r="D404" t="s">
        <v>8221</v>
      </c>
      <c r="E404">
        <v>16</v>
      </c>
      <c r="T404" t="s">
        <v>8219</v>
      </c>
      <c r="U404">
        <v>6080</v>
      </c>
      <c r="V404">
        <v>75</v>
      </c>
      <c r="X404" t="s">
        <v>8221</v>
      </c>
      <c r="Y404">
        <v>668</v>
      </c>
      <c r="Z404">
        <v>16</v>
      </c>
    </row>
    <row r="405" spans="1:26" x14ac:dyDescent="0.2">
      <c r="A405" t="s">
        <v>8219</v>
      </c>
      <c r="B405">
        <v>38</v>
      </c>
      <c r="D405" t="s">
        <v>8221</v>
      </c>
      <c r="E405">
        <v>12</v>
      </c>
      <c r="T405" t="s">
        <v>8219</v>
      </c>
      <c r="U405">
        <v>2835</v>
      </c>
      <c r="V405">
        <v>38</v>
      </c>
      <c r="X405" t="s">
        <v>8221</v>
      </c>
      <c r="Y405">
        <v>289</v>
      </c>
      <c r="Z405">
        <v>12</v>
      </c>
    </row>
    <row r="406" spans="1:26" x14ac:dyDescent="0.2">
      <c r="A406" t="s">
        <v>8219</v>
      </c>
      <c r="B406">
        <v>18</v>
      </c>
      <c r="D406" t="s">
        <v>8221</v>
      </c>
      <c r="E406">
        <v>96</v>
      </c>
      <c r="T406" t="s">
        <v>8219</v>
      </c>
      <c r="U406">
        <v>5500</v>
      </c>
      <c r="V406">
        <v>18</v>
      </c>
      <c r="X406" t="s">
        <v>8221</v>
      </c>
      <c r="Y406">
        <v>6663</v>
      </c>
      <c r="Z406">
        <v>96</v>
      </c>
    </row>
    <row r="407" spans="1:26" x14ac:dyDescent="0.2">
      <c r="A407" t="s">
        <v>8219</v>
      </c>
      <c r="B407">
        <v>54</v>
      </c>
      <c r="D407" t="s">
        <v>8221</v>
      </c>
      <c r="E407">
        <v>16</v>
      </c>
      <c r="T407" t="s">
        <v>8219</v>
      </c>
      <c r="U407">
        <v>3150</v>
      </c>
      <c r="V407">
        <v>54</v>
      </c>
      <c r="X407" t="s">
        <v>8221</v>
      </c>
      <c r="Y407">
        <v>2484</v>
      </c>
      <c r="Z407">
        <v>16</v>
      </c>
    </row>
    <row r="408" spans="1:26" x14ac:dyDescent="0.2">
      <c r="A408" t="s">
        <v>8219</v>
      </c>
      <c r="B408">
        <v>71</v>
      </c>
      <c r="D408" t="s">
        <v>8221</v>
      </c>
      <c r="E408">
        <v>5</v>
      </c>
      <c r="T408" t="s">
        <v>8219</v>
      </c>
      <c r="U408">
        <v>8355</v>
      </c>
      <c r="V408">
        <v>71</v>
      </c>
      <c r="X408" t="s">
        <v>8221</v>
      </c>
      <c r="Y408">
        <v>286</v>
      </c>
      <c r="Z408">
        <v>5</v>
      </c>
    </row>
    <row r="409" spans="1:26" x14ac:dyDescent="0.2">
      <c r="A409" t="s">
        <v>8219</v>
      </c>
      <c r="B409">
        <v>57</v>
      </c>
      <c r="D409" t="s">
        <v>8221</v>
      </c>
      <c r="E409">
        <v>0</v>
      </c>
      <c r="T409" t="s">
        <v>8219</v>
      </c>
      <c r="U409">
        <v>4205</v>
      </c>
      <c r="V409">
        <v>57</v>
      </c>
      <c r="X409" t="s">
        <v>8221</v>
      </c>
      <c r="Y409">
        <v>0</v>
      </c>
      <c r="Z409">
        <v>0</v>
      </c>
    </row>
    <row r="410" spans="1:26" x14ac:dyDescent="0.2">
      <c r="A410" t="s">
        <v>8219</v>
      </c>
      <c r="B410">
        <v>43</v>
      </c>
      <c r="D410" t="s">
        <v>8221</v>
      </c>
      <c r="E410">
        <v>8</v>
      </c>
      <c r="T410" t="s">
        <v>8219</v>
      </c>
      <c r="U410">
        <v>4500</v>
      </c>
      <c r="V410">
        <v>43</v>
      </c>
      <c r="X410" t="s">
        <v>8221</v>
      </c>
      <c r="Y410">
        <v>480</v>
      </c>
      <c r="Z410">
        <v>8</v>
      </c>
    </row>
    <row r="411" spans="1:26" x14ac:dyDescent="0.2">
      <c r="A411" t="s">
        <v>8219</v>
      </c>
      <c r="B411">
        <v>52</v>
      </c>
      <c r="D411" t="s">
        <v>8221</v>
      </c>
      <c r="E411">
        <v>7</v>
      </c>
      <c r="T411" t="s">
        <v>8219</v>
      </c>
      <c r="U411">
        <v>4151</v>
      </c>
      <c r="V411">
        <v>52</v>
      </c>
      <c r="X411" t="s">
        <v>8221</v>
      </c>
      <c r="Y411">
        <v>273</v>
      </c>
      <c r="Z411">
        <v>7</v>
      </c>
    </row>
    <row r="412" spans="1:26" x14ac:dyDescent="0.2">
      <c r="A412" t="s">
        <v>8219</v>
      </c>
      <c r="B412">
        <v>27</v>
      </c>
      <c r="D412" t="s">
        <v>8221</v>
      </c>
      <c r="E412">
        <v>24</v>
      </c>
      <c r="T412" t="s">
        <v>8219</v>
      </c>
      <c r="U412">
        <v>1575</v>
      </c>
      <c r="V412">
        <v>27</v>
      </c>
      <c r="X412" t="s">
        <v>8221</v>
      </c>
      <c r="Y412">
        <v>1402</v>
      </c>
      <c r="Z412">
        <v>24</v>
      </c>
    </row>
    <row r="413" spans="1:26" x14ac:dyDescent="0.2">
      <c r="A413" t="s">
        <v>8219</v>
      </c>
      <c r="B413">
        <v>12</v>
      </c>
      <c r="D413" t="s">
        <v>8221</v>
      </c>
      <c r="E413">
        <v>121</v>
      </c>
      <c r="T413" t="s">
        <v>8219</v>
      </c>
      <c r="U413">
        <v>1040</v>
      </c>
      <c r="V413">
        <v>12</v>
      </c>
      <c r="X413" t="s">
        <v>8221</v>
      </c>
      <c r="Y413">
        <v>19195</v>
      </c>
      <c r="Z413">
        <v>121</v>
      </c>
    </row>
    <row r="414" spans="1:26" x14ac:dyDescent="0.2">
      <c r="A414" t="s">
        <v>8219</v>
      </c>
      <c r="B414">
        <v>33</v>
      </c>
      <c r="D414" t="s">
        <v>8221</v>
      </c>
      <c r="E414">
        <v>196</v>
      </c>
      <c r="T414" t="s">
        <v>8219</v>
      </c>
      <c r="U414">
        <v>911</v>
      </c>
      <c r="V414">
        <v>33</v>
      </c>
      <c r="X414" t="s">
        <v>8221</v>
      </c>
      <c r="Y414">
        <v>19572</v>
      </c>
      <c r="Z414">
        <v>196</v>
      </c>
    </row>
    <row r="415" spans="1:26" x14ac:dyDescent="0.2">
      <c r="A415" t="s">
        <v>8219</v>
      </c>
      <c r="B415">
        <v>96</v>
      </c>
      <c r="D415" t="s">
        <v>8221</v>
      </c>
      <c r="E415">
        <v>5</v>
      </c>
      <c r="T415" t="s">
        <v>8219</v>
      </c>
      <c r="U415">
        <v>2399.94</v>
      </c>
      <c r="V415">
        <v>96</v>
      </c>
      <c r="X415" t="s">
        <v>8221</v>
      </c>
      <c r="Y415">
        <v>126</v>
      </c>
      <c r="Z415">
        <v>5</v>
      </c>
    </row>
    <row r="416" spans="1:26" x14ac:dyDescent="0.2">
      <c r="A416" t="s">
        <v>8219</v>
      </c>
      <c r="B416">
        <v>28</v>
      </c>
      <c r="D416" t="s">
        <v>8221</v>
      </c>
      <c r="E416">
        <v>73</v>
      </c>
      <c r="T416" t="s">
        <v>8219</v>
      </c>
      <c r="U416">
        <v>1273</v>
      </c>
      <c r="V416">
        <v>28</v>
      </c>
      <c r="X416" t="s">
        <v>8221</v>
      </c>
      <c r="Y416">
        <v>6511</v>
      </c>
      <c r="Z416">
        <v>73</v>
      </c>
    </row>
    <row r="417" spans="1:26" x14ac:dyDescent="0.2">
      <c r="A417" t="s">
        <v>8219</v>
      </c>
      <c r="B417">
        <v>43</v>
      </c>
      <c r="D417" t="s">
        <v>8221</v>
      </c>
      <c r="E417">
        <v>93</v>
      </c>
      <c r="T417" t="s">
        <v>8219</v>
      </c>
      <c r="U417">
        <v>4280</v>
      </c>
      <c r="V417">
        <v>43</v>
      </c>
      <c r="X417" t="s">
        <v>8221</v>
      </c>
      <c r="Y417">
        <v>16984</v>
      </c>
      <c r="Z417">
        <v>93</v>
      </c>
    </row>
    <row r="418" spans="1:26" x14ac:dyDescent="0.2">
      <c r="A418" t="s">
        <v>8219</v>
      </c>
      <c r="B418">
        <v>205</v>
      </c>
      <c r="D418" t="s">
        <v>8221</v>
      </c>
      <c r="E418">
        <v>17</v>
      </c>
      <c r="T418" t="s">
        <v>8219</v>
      </c>
      <c r="U418">
        <v>8058.55</v>
      </c>
      <c r="V418">
        <v>205</v>
      </c>
      <c r="X418" t="s">
        <v>8221</v>
      </c>
      <c r="Y418">
        <v>861</v>
      </c>
      <c r="Z418">
        <v>17</v>
      </c>
    </row>
    <row r="419" spans="1:26" x14ac:dyDescent="0.2">
      <c r="A419" t="s">
        <v>8219</v>
      </c>
      <c r="B419">
        <v>23</v>
      </c>
      <c r="D419" t="s">
        <v>8221</v>
      </c>
      <c r="E419">
        <v>7</v>
      </c>
      <c r="T419" t="s">
        <v>8219</v>
      </c>
      <c r="U419">
        <v>2056.66</v>
      </c>
      <c r="V419">
        <v>23</v>
      </c>
      <c r="X419" t="s">
        <v>8221</v>
      </c>
      <c r="Y419">
        <v>233</v>
      </c>
      <c r="Z419">
        <v>7</v>
      </c>
    </row>
    <row r="420" spans="1:26" x14ac:dyDescent="0.2">
      <c r="A420" t="s">
        <v>8219</v>
      </c>
      <c r="B420">
        <v>19</v>
      </c>
      <c r="D420" t="s">
        <v>8221</v>
      </c>
      <c r="E420">
        <v>17</v>
      </c>
      <c r="T420" t="s">
        <v>8219</v>
      </c>
      <c r="U420">
        <v>545</v>
      </c>
      <c r="V420">
        <v>19</v>
      </c>
      <c r="X420" t="s">
        <v>8221</v>
      </c>
      <c r="Y420">
        <v>881</v>
      </c>
      <c r="Z420">
        <v>17</v>
      </c>
    </row>
    <row r="421" spans="1:26" x14ac:dyDescent="0.2">
      <c r="A421" t="s">
        <v>8219</v>
      </c>
      <c r="B421">
        <v>14</v>
      </c>
      <c r="D421" t="s">
        <v>8221</v>
      </c>
      <c r="E421">
        <v>171</v>
      </c>
      <c r="T421" t="s">
        <v>8219</v>
      </c>
      <c r="U421">
        <v>435</v>
      </c>
      <c r="V421">
        <v>14</v>
      </c>
      <c r="X421" t="s">
        <v>8221</v>
      </c>
      <c r="Y421">
        <v>19430</v>
      </c>
      <c r="Z421">
        <v>171</v>
      </c>
    </row>
    <row r="422" spans="1:26" x14ac:dyDescent="0.2">
      <c r="A422" t="s">
        <v>8219</v>
      </c>
      <c r="B422">
        <v>38</v>
      </c>
      <c r="D422" t="s">
        <v>8221</v>
      </c>
      <c r="E422">
        <v>188</v>
      </c>
      <c r="T422" t="s">
        <v>8219</v>
      </c>
      <c r="U422">
        <v>2681</v>
      </c>
      <c r="V422">
        <v>38</v>
      </c>
      <c r="X422" t="s">
        <v>8221</v>
      </c>
      <c r="Y422">
        <v>25655</v>
      </c>
      <c r="Z422">
        <v>188</v>
      </c>
    </row>
    <row r="423" spans="1:26" x14ac:dyDescent="0.2">
      <c r="A423" t="s">
        <v>8219</v>
      </c>
      <c r="B423">
        <v>78</v>
      </c>
      <c r="D423" t="s">
        <v>8221</v>
      </c>
      <c r="E423">
        <v>110</v>
      </c>
      <c r="T423" t="s">
        <v>8219</v>
      </c>
      <c r="U423">
        <v>17482</v>
      </c>
      <c r="V423">
        <v>78</v>
      </c>
      <c r="X423" t="s">
        <v>8221</v>
      </c>
      <c r="Y423">
        <v>40079</v>
      </c>
      <c r="Z423">
        <v>110</v>
      </c>
    </row>
    <row r="424" spans="1:26" x14ac:dyDescent="0.2">
      <c r="A424" t="s">
        <v>8219</v>
      </c>
      <c r="B424">
        <v>69</v>
      </c>
      <c r="D424" t="s">
        <v>8221</v>
      </c>
      <c r="E424">
        <v>37</v>
      </c>
      <c r="T424" t="s">
        <v>8219</v>
      </c>
      <c r="U424">
        <v>3575</v>
      </c>
      <c r="V424">
        <v>69</v>
      </c>
      <c r="X424" t="s">
        <v>8221</v>
      </c>
      <c r="Y424">
        <v>712</v>
      </c>
      <c r="Z424">
        <v>37</v>
      </c>
    </row>
    <row r="425" spans="1:26" x14ac:dyDescent="0.2">
      <c r="A425" t="s">
        <v>8219</v>
      </c>
      <c r="B425">
        <v>33</v>
      </c>
      <c r="D425" t="s">
        <v>8221</v>
      </c>
      <c r="E425">
        <v>9</v>
      </c>
      <c r="T425" t="s">
        <v>8219</v>
      </c>
      <c r="U425">
        <v>1436</v>
      </c>
      <c r="V425">
        <v>33</v>
      </c>
      <c r="X425" t="s">
        <v>8221</v>
      </c>
      <c r="Y425">
        <v>377</v>
      </c>
      <c r="Z425">
        <v>9</v>
      </c>
    </row>
    <row r="426" spans="1:26" x14ac:dyDescent="0.2">
      <c r="A426" t="s">
        <v>8219</v>
      </c>
      <c r="B426">
        <v>54</v>
      </c>
      <c r="D426" t="s">
        <v>8221</v>
      </c>
      <c r="E426">
        <v>29</v>
      </c>
      <c r="T426" t="s">
        <v>8219</v>
      </c>
      <c r="U426">
        <v>2150.1</v>
      </c>
      <c r="V426">
        <v>54</v>
      </c>
      <c r="X426" t="s">
        <v>8221</v>
      </c>
      <c r="Y426">
        <v>879</v>
      </c>
      <c r="Z426">
        <v>29</v>
      </c>
    </row>
    <row r="427" spans="1:26" x14ac:dyDescent="0.2">
      <c r="A427" t="s">
        <v>8219</v>
      </c>
      <c r="B427">
        <v>99</v>
      </c>
      <c r="D427" t="s">
        <v>8221</v>
      </c>
      <c r="E427">
        <v>6</v>
      </c>
      <c r="T427" t="s">
        <v>8219</v>
      </c>
      <c r="U427">
        <v>12554</v>
      </c>
      <c r="V427">
        <v>99</v>
      </c>
      <c r="X427" t="s">
        <v>8221</v>
      </c>
      <c r="Y427">
        <v>298</v>
      </c>
      <c r="Z427">
        <v>6</v>
      </c>
    </row>
    <row r="428" spans="1:26" x14ac:dyDescent="0.2">
      <c r="A428" t="s">
        <v>8219</v>
      </c>
      <c r="B428">
        <v>49</v>
      </c>
      <c r="D428" t="s">
        <v>8221</v>
      </c>
      <c r="E428">
        <v>30</v>
      </c>
      <c r="T428" t="s">
        <v>8219</v>
      </c>
      <c r="U428">
        <v>5580</v>
      </c>
      <c r="V428">
        <v>49</v>
      </c>
      <c r="X428" t="s">
        <v>8221</v>
      </c>
      <c r="Y428">
        <v>1776</v>
      </c>
      <c r="Z428">
        <v>30</v>
      </c>
    </row>
    <row r="429" spans="1:26" x14ac:dyDescent="0.2">
      <c r="A429" t="s">
        <v>8219</v>
      </c>
      <c r="B429">
        <v>11</v>
      </c>
      <c r="D429" t="s">
        <v>8221</v>
      </c>
      <c r="E429">
        <v>81</v>
      </c>
      <c r="T429" t="s">
        <v>8219</v>
      </c>
      <c r="U429">
        <v>310</v>
      </c>
      <c r="V429">
        <v>11</v>
      </c>
      <c r="X429" t="s">
        <v>8221</v>
      </c>
      <c r="Y429">
        <v>3562</v>
      </c>
      <c r="Z429">
        <v>81</v>
      </c>
    </row>
    <row r="430" spans="1:26" x14ac:dyDescent="0.2">
      <c r="A430" t="s">
        <v>8219</v>
      </c>
      <c r="B430">
        <v>38</v>
      </c>
      <c r="D430" t="s">
        <v>8221</v>
      </c>
      <c r="E430">
        <v>4</v>
      </c>
      <c r="T430" t="s">
        <v>8219</v>
      </c>
      <c r="U430">
        <v>1391</v>
      </c>
      <c r="V430">
        <v>38</v>
      </c>
      <c r="X430" t="s">
        <v>8221</v>
      </c>
      <c r="Y430">
        <v>106</v>
      </c>
      <c r="Z430">
        <v>4</v>
      </c>
    </row>
    <row r="431" spans="1:26" x14ac:dyDescent="0.2">
      <c r="A431" t="s">
        <v>8219</v>
      </c>
      <c r="B431">
        <v>16</v>
      </c>
      <c r="D431" t="s">
        <v>8221</v>
      </c>
      <c r="E431">
        <v>11</v>
      </c>
      <c r="T431" t="s">
        <v>8219</v>
      </c>
      <c r="U431">
        <v>520</v>
      </c>
      <c r="V431">
        <v>16</v>
      </c>
      <c r="X431" t="s">
        <v>8221</v>
      </c>
      <c r="Y431">
        <v>14000</v>
      </c>
      <c r="Z431">
        <v>11</v>
      </c>
    </row>
    <row r="432" spans="1:26" x14ac:dyDescent="0.2">
      <c r="A432" t="s">
        <v>8219</v>
      </c>
      <c r="B432">
        <v>32</v>
      </c>
      <c r="D432" t="s">
        <v>8221</v>
      </c>
      <c r="E432">
        <v>14</v>
      </c>
      <c r="T432" t="s">
        <v>8219</v>
      </c>
      <c r="U432">
        <v>1941</v>
      </c>
      <c r="V432">
        <v>32</v>
      </c>
      <c r="X432" t="s">
        <v>8221</v>
      </c>
      <c r="Y432">
        <v>2296</v>
      </c>
      <c r="Z432">
        <v>14</v>
      </c>
    </row>
    <row r="433" spans="1:26" x14ac:dyDescent="0.2">
      <c r="A433" t="s">
        <v>8219</v>
      </c>
      <c r="B433">
        <v>20</v>
      </c>
      <c r="D433" t="s">
        <v>8221</v>
      </c>
      <c r="E433">
        <v>5</v>
      </c>
      <c r="T433" t="s">
        <v>8219</v>
      </c>
      <c r="U433">
        <v>3500</v>
      </c>
      <c r="V433">
        <v>20</v>
      </c>
      <c r="X433" t="s">
        <v>8221</v>
      </c>
      <c r="Y433">
        <v>226</v>
      </c>
      <c r="Z433">
        <v>5</v>
      </c>
    </row>
    <row r="434" spans="1:26" x14ac:dyDescent="0.2">
      <c r="A434" t="s">
        <v>8219</v>
      </c>
      <c r="B434">
        <v>154</v>
      </c>
      <c r="D434" t="s">
        <v>8221</v>
      </c>
      <c r="E434">
        <v>45</v>
      </c>
      <c r="T434" t="s">
        <v>8219</v>
      </c>
      <c r="U434">
        <v>15091.06</v>
      </c>
      <c r="V434">
        <v>154</v>
      </c>
      <c r="X434" t="s">
        <v>8221</v>
      </c>
      <c r="Y434">
        <v>6925</v>
      </c>
      <c r="Z434">
        <v>45</v>
      </c>
    </row>
    <row r="435" spans="1:26" x14ac:dyDescent="0.2">
      <c r="A435" t="s">
        <v>8219</v>
      </c>
      <c r="B435">
        <v>41</v>
      </c>
      <c r="D435" t="s">
        <v>8221</v>
      </c>
      <c r="E435">
        <v>8</v>
      </c>
      <c r="T435" t="s">
        <v>8219</v>
      </c>
      <c r="U435">
        <v>6100</v>
      </c>
      <c r="V435">
        <v>41</v>
      </c>
      <c r="X435" t="s">
        <v>8221</v>
      </c>
      <c r="Y435">
        <v>411</v>
      </c>
      <c r="Z435">
        <v>8</v>
      </c>
    </row>
    <row r="436" spans="1:26" x14ac:dyDescent="0.2">
      <c r="A436" t="s">
        <v>8219</v>
      </c>
      <c r="B436">
        <v>75</v>
      </c>
      <c r="D436" t="s">
        <v>8221</v>
      </c>
      <c r="E436">
        <v>3</v>
      </c>
      <c r="T436" t="s">
        <v>8219</v>
      </c>
      <c r="U436">
        <v>7206</v>
      </c>
      <c r="V436">
        <v>75</v>
      </c>
      <c r="X436" t="s">
        <v>8221</v>
      </c>
      <c r="Y436">
        <v>280</v>
      </c>
      <c r="Z436">
        <v>3</v>
      </c>
    </row>
    <row r="437" spans="1:26" x14ac:dyDescent="0.2">
      <c r="A437" t="s">
        <v>8219</v>
      </c>
      <c r="B437">
        <v>40</v>
      </c>
      <c r="D437" t="s">
        <v>8221</v>
      </c>
      <c r="E437">
        <v>24</v>
      </c>
      <c r="T437" t="s">
        <v>8219</v>
      </c>
      <c r="U437">
        <v>2345</v>
      </c>
      <c r="V437">
        <v>40</v>
      </c>
      <c r="X437" t="s">
        <v>8221</v>
      </c>
      <c r="Y437">
        <v>2607</v>
      </c>
      <c r="Z437">
        <v>24</v>
      </c>
    </row>
    <row r="438" spans="1:26" x14ac:dyDescent="0.2">
      <c r="A438" t="s">
        <v>8219</v>
      </c>
      <c r="B438">
        <v>46</v>
      </c>
      <c r="D438" t="s">
        <v>8221</v>
      </c>
      <c r="E438">
        <v>18</v>
      </c>
      <c r="T438" t="s">
        <v>8219</v>
      </c>
      <c r="U438">
        <v>5046.5200000000004</v>
      </c>
      <c r="V438">
        <v>46</v>
      </c>
      <c r="X438" t="s">
        <v>8221</v>
      </c>
      <c r="Y438">
        <v>2889</v>
      </c>
      <c r="Z438">
        <v>18</v>
      </c>
    </row>
    <row r="439" spans="1:26" x14ac:dyDescent="0.2">
      <c r="A439" t="s">
        <v>8219</v>
      </c>
      <c r="B439">
        <v>62</v>
      </c>
      <c r="D439" t="s">
        <v>8221</v>
      </c>
      <c r="E439">
        <v>12</v>
      </c>
      <c r="T439" t="s">
        <v>8219</v>
      </c>
      <c r="U439">
        <v>3045</v>
      </c>
      <c r="V439">
        <v>62</v>
      </c>
      <c r="X439" t="s">
        <v>8221</v>
      </c>
      <c r="Y439">
        <v>909</v>
      </c>
      <c r="Z439">
        <v>12</v>
      </c>
    </row>
    <row r="440" spans="1:26" x14ac:dyDescent="0.2">
      <c r="A440" t="s">
        <v>8219</v>
      </c>
      <c r="B440">
        <v>61</v>
      </c>
      <c r="D440" t="s">
        <v>8221</v>
      </c>
      <c r="E440">
        <v>123</v>
      </c>
      <c r="T440" t="s">
        <v>8219</v>
      </c>
      <c r="U440">
        <v>2908</v>
      </c>
      <c r="V440">
        <v>61</v>
      </c>
      <c r="X440" t="s">
        <v>8221</v>
      </c>
      <c r="Y440">
        <v>97273</v>
      </c>
      <c r="Z440">
        <v>123</v>
      </c>
    </row>
    <row r="441" spans="1:26" x14ac:dyDescent="0.2">
      <c r="A441" t="s">
        <v>8219</v>
      </c>
      <c r="B441">
        <v>96</v>
      </c>
      <c r="D441" t="s">
        <v>8221</v>
      </c>
      <c r="E441">
        <v>96</v>
      </c>
      <c r="T441" t="s">
        <v>8219</v>
      </c>
      <c r="U441">
        <v>5830.83</v>
      </c>
      <c r="V441">
        <v>96</v>
      </c>
      <c r="X441" t="s">
        <v>8221</v>
      </c>
      <c r="Y441">
        <v>28986.16</v>
      </c>
      <c r="Z441">
        <v>96</v>
      </c>
    </row>
    <row r="442" spans="1:26" x14ac:dyDescent="0.2">
      <c r="A442" t="s">
        <v>8219</v>
      </c>
      <c r="B442">
        <v>190</v>
      </c>
      <c r="D442" t="s">
        <v>8221</v>
      </c>
      <c r="E442">
        <v>31</v>
      </c>
      <c r="T442" t="s">
        <v>8219</v>
      </c>
      <c r="U442">
        <v>12041.66</v>
      </c>
      <c r="V442">
        <v>190</v>
      </c>
      <c r="X442" t="s">
        <v>8221</v>
      </c>
      <c r="Y442">
        <v>1486</v>
      </c>
      <c r="Z442">
        <v>31</v>
      </c>
    </row>
    <row r="443" spans="1:26" x14ac:dyDescent="0.2">
      <c r="A443" t="s">
        <v>8219</v>
      </c>
      <c r="B443">
        <v>94</v>
      </c>
      <c r="D443" t="s">
        <v>8221</v>
      </c>
      <c r="E443">
        <v>4</v>
      </c>
      <c r="T443" t="s">
        <v>8219</v>
      </c>
      <c r="U443">
        <v>5066</v>
      </c>
      <c r="V443">
        <v>94</v>
      </c>
      <c r="X443" t="s">
        <v>8221</v>
      </c>
      <c r="Y443">
        <v>11</v>
      </c>
      <c r="Z443">
        <v>4</v>
      </c>
    </row>
    <row r="444" spans="1:26" x14ac:dyDescent="0.2">
      <c r="A444" t="s">
        <v>8219</v>
      </c>
      <c r="B444">
        <v>39</v>
      </c>
      <c r="D444" t="s">
        <v>8221</v>
      </c>
      <c r="E444">
        <v>3</v>
      </c>
      <c r="T444" t="s">
        <v>8219</v>
      </c>
      <c r="U444">
        <v>2608</v>
      </c>
      <c r="V444">
        <v>39</v>
      </c>
      <c r="X444" t="s">
        <v>8221</v>
      </c>
      <c r="Y444">
        <v>3</v>
      </c>
      <c r="Z444">
        <v>3</v>
      </c>
    </row>
    <row r="445" spans="1:26" x14ac:dyDescent="0.2">
      <c r="A445" t="s">
        <v>8219</v>
      </c>
      <c r="B445">
        <v>127</v>
      </c>
      <c r="D445" t="s">
        <v>8221</v>
      </c>
      <c r="E445">
        <v>179</v>
      </c>
      <c r="T445" t="s">
        <v>8219</v>
      </c>
      <c r="U445">
        <v>8014</v>
      </c>
      <c r="V445">
        <v>127</v>
      </c>
      <c r="X445" t="s">
        <v>8221</v>
      </c>
      <c r="Y445">
        <v>30751</v>
      </c>
      <c r="Z445">
        <v>179</v>
      </c>
    </row>
    <row r="446" spans="1:26" x14ac:dyDescent="0.2">
      <c r="A446" t="s">
        <v>8219</v>
      </c>
      <c r="B446">
        <v>159</v>
      </c>
      <c r="D446" t="s">
        <v>8221</v>
      </c>
      <c r="E446">
        <v>3</v>
      </c>
      <c r="T446" t="s">
        <v>8219</v>
      </c>
      <c r="U446">
        <v>5824</v>
      </c>
      <c r="V446">
        <v>159</v>
      </c>
      <c r="X446" t="s">
        <v>8221</v>
      </c>
      <c r="Y446">
        <v>106</v>
      </c>
      <c r="Z446">
        <v>3</v>
      </c>
    </row>
    <row r="447" spans="1:26" x14ac:dyDescent="0.2">
      <c r="A447" t="s">
        <v>8219</v>
      </c>
      <c r="B447">
        <v>177</v>
      </c>
      <c r="D447" t="s">
        <v>8221</v>
      </c>
      <c r="E447">
        <v>23</v>
      </c>
      <c r="T447" t="s">
        <v>8219</v>
      </c>
      <c r="U447">
        <v>6019.01</v>
      </c>
      <c r="V447">
        <v>177</v>
      </c>
      <c r="X447" t="s">
        <v>8221</v>
      </c>
      <c r="Y447">
        <v>1888</v>
      </c>
      <c r="Z447">
        <v>23</v>
      </c>
    </row>
    <row r="448" spans="1:26" x14ac:dyDescent="0.2">
      <c r="A448" t="s">
        <v>8219</v>
      </c>
      <c r="B448">
        <v>47</v>
      </c>
      <c r="D448" t="s">
        <v>8221</v>
      </c>
      <c r="E448">
        <v>23</v>
      </c>
      <c r="T448" t="s">
        <v>8219</v>
      </c>
      <c r="U448">
        <v>1342.01</v>
      </c>
      <c r="V448">
        <v>47</v>
      </c>
      <c r="X448" t="s">
        <v>8221</v>
      </c>
      <c r="Y448">
        <v>2550</v>
      </c>
      <c r="Z448">
        <v>23</v>
      </c>
    </row>
    <row r="449" spans="1:26" x14ac:dyDescent="0.2">
      <c r="A449" t="s">
        <v>8219</v>
      </c>
      <c r="B449">
        <v>1</v>
      </c>
      <c r="D449" t="s">
        <v>8221</v>
      </c>
      <c r="E449">
        <v>41</v>
      </c>
      <c r="T449" t="s">
        <v>8219</v>
      </c>
      <c r="U449">
        <v>10</v>
      </c>
      <c r="V449">
        <v>1</v>
      </c>
      <c r="X449" t="s">
        <v>8221</v>
      </c>
      <c r="Y449">
        <v>6610</v>
      </c>
      <c r="Z449">
        <v>41</v>
      </c>
    </row>
    <row r="450" spans="1:26" x14ac:dyDescent="0.2">
      <c r="A450" t="s">
        <v>8219</v>
      </c>
      <c r="B450">
        <v>16</v>
      </c>
      <c r="D450" t="s">
        <v>8221</v>
      </c>
      <c r="E450">
        <v>0</v>
      </c>
      <c r="T450" t="s">
        <v>8219</v>
      </c>
      <c r="U450">
        <v>300</v>
      </c>
      <c r="V450">
        <v>16</v>
      </c>
      <c r="X450" t="s">
        <v>8221</v>
      </c>
      <c r="Y450">
        <v>0</v>
      </c>
      <c r="Z450">
        <v>0</v>
      </c>
    </row>
    <row r="451" spans="1:26" x14ac:dyDescent="0.2">
      <c r="A451" t="s">
        <v>8219</v>
      </c>
      <c r="B451">
        <v>115</v>
      </c>
      <c r="D451" t="s">
        <v>8221</v>
      </c>
      <c r="E451">
        <v>32</v>
      </c>
      <c r="T451" t="s">
        <v>8219</v>
      </c>
      <c r="U451">
        <v>4796</v>
      </c>
      <c r="V451">
        <v>115</v>
      </c>
      <c r="X451" t="s">
        <v>8221</v>
      </c>
      <c r="Y451">
        <v>1677</v>
      </c>
      <c r="Z451">
        <v>32</v>
      </c>
    </row>
    <row r="452" spans="1:26" x14ac:dyDescent="0.2">
      <c r="A452" t="s">
        <v>8219</v>
      </c>
      <c r="B452">
        <v>133</v>
      </c>
      <c r="D452" t="s">
        <v>8221</v>
      </c>
      <c r="E452">
        <v>2</v>
      </c>
      <c r="T452" t="s">
        <v>8219</v>
      </c>
      <c r="U452">
        <v>6207</v>
      </c>
      <c r="V452">
        <v>133</v>
      </c>
      <c r="X452" t="s">
        <v>8221</v>
      </c>
      <c r="Y452">
        <v>26</v>
      </c>
      <c r="Z452">
        <v>2</v>
      </c>
    </row>
    <row r="453" spans="1:26" x14ac:dyDescent="0.2">
      <c r="A453" t="s">
        <v>8219</v>
      </c>
      <c r="B453">
        <v>70</v>
      </c>
      <c r="D453" t="s">
        <v>8221</v>
      </c>
      <c r="E453">
        <v>7</v>
      </c>
      <c r="T453" t="s">
        <v>8219</v>
      </c>
      <c r="U453">
        <v>2609</v>
      </c>
      <c r="V453">
        <v>70</v>
      </c>
      <c r="X453" t="s">
        <v>8221</v>
      </c>
      <c r="Y453">
        <v>212</v>
      </c>
      <c r="Z453">
        <v>7</v>
      </c>
    </row>
    <row r="454" spans="1:26" x14ac:dyDescent="0.2">
      <c r="A454" t="s">
        <v>8219</v>
      </c>
      <c r="B454">
        <v>62</v>
      </c>
      <c r="D454" t="s">
        <v>8221</v>
      </c>
      <c r="E454">
        <v>4</v>
      </c>
      <c r="T454" t="s">
        <v>8219</v>
      </c>
      <c r="U454">
        <v>3674</v>
      </c>
      <c r="V454">
        <v>62</v>
      </c>
      <c r="X454" t="s">
        <v>8221</v>
      </c>
      <c r="Y454">
        <v>467</v>
      </c>
      <c r="Z454">
        <v>4</v>
      </c>
    </row>
    <row r="455" spans="1:26" x14ac:dyDescent="0.2">
      <c r="A455" t="s">
        <v>8219</v>
      </c>
      <c r="B455">
        <v>10</v>
      </c>
      <c r="D455" t="s">
        <v>8221</v>
      </c>
      <c r="E455">
        <v>196</v>
      </c>
      <c r="T455" t="s">
        <v>8219</v>
      </c>
      <c r="U455">
        <v>300</v>
      </c>
      <c r="V455">
        <v>10</v>
      </c>
      <c r="X455" t="s">
        <v>8221</v>
      </c>
      <c r="Y455">
        <v>17561</v>
      </c>
      <c r="Z455">
        <v>196</v>
      </c>
    </row>
    <row r="456" spans="1:26" x14ac:dyDescent="0.2">
      <c r="A456" t="s">
        <v>8219</v>
      </c>
      <c r="B456">
        <v>499</v>
      </c>
      <c r="D456" t="s">
        <v>8221</v>
      </c>
      <c r="E456">
        <v>11</v>
      </c>
      <c r="T456" t="s">
        <v>8219</v>
      </c>
      <c r="U456">
        <v>32865.300000000003</v>
      </c>
      <c r="V456">
        <v>499</v>
      </c>
      <c r="X456" t="s">
        <v>8221</v>
      </c>
      <c r="Y456">
        <v>4669</v>
      </c>
      <c r="Z456">
        <v>11</v>
      </c>
    </row>
    <row r="457" spans="1:26" x14ac:dyDescent="0.2">
      <c r="A457" t="s">
        <v>8219</v>
      </c>
      <c r="B457">
        <v>47</v>
      </c>
      <c r="D457" t="s">
        <v>8221</v>
      </c>
      <c r="E457">
        <v>9</v>
      </c>
      <c r="T457" t="s">
        <v>8219</v>
      </c>
      <c r="U457">
        <v>1500</v>
      </c>
      <c r="V457">
        <v>47</v>
      </c>
      <c r="X457" t="s">
        <v>8221</v>
      </c>
      <c r="Y457">
        <v>726</v>
      </c>
      <c r="Z457">
        <v>9</v>
      </c>
    </row>
    <row r="458" spans="1:26" x14ac:dyDescent="0.2">
      <c r="A458" t="s">
        <v>8219</v>
      </c>
      <c r="B458">
        <v>28</v>
      </c>
      <c r="D458" t="s">
        <v>8221</v>
      </c>
      <c r="E458">
        <v>5</v>
      </c>
      <c r="T458" t="s">
        <v>8219</v>
      </c>
      <c r="U458">
        <v>545</v>
      </c>
      <c r="V458">
        <v>28</v>
      </c>
      <c r="X458" t="s">
        <v>8221</v>
      </c>
      <c r="Y458">
        <v>65</v>
      </c>
      <c r="Z458">
        <v>5</v>
      </c>
    </row>
    <row r="459" spans="1:26" x14ac:dyDescent="0.2">
      <c r="A459" t="s">
        <v>8219</v>
      </c>
      <c r="B459">
        <v>24</v>
      </c>
      <c r="D459" t="s">
        <v>8221</v>
      </c>
      <c r="E459">
        <v>8</v>
      </c>
      <c r="T459" t="s">
        <v>8219</v>
      </c>
      <c r="U459">
        <v>1200</v>
      </c>
      <c r="V459">
        <v>24</v>
      </c>
      <c r="X459" t="s">
        <v>8221</v>
      </c>
      <c r="Y459">
        <v>65</v>
      </c>
      <c r="Z459">
        <v>8</v>
      </c>
    </row>
    <row r="460" spans="1:26" x14ac:dyDescent="0.2">
      <c r="A460" t="s">
        <v>8219</v>
      </c>
      <c r="B460">
        <v>76</v>
      </c>
      <c r="D460" t="s">
        <v>8221</v>
      </c>
      <c r="E460">
        <v>229</v>
      </c>
      <c r="T460" t="s">
        <v>8219</v>
      </c>
      <c r="U460">
        <v>1728.07</v>
      </c>
      <c r="V460">
        <v>76</v>
      </c>
      <c r="X460" t="s">
        <v>8221</v>
      </c>
      <c r="Y460">
        <v>35135</v>
      </c>
      <c r="Z460">
        <v>229</v>
      </c>
    </row>
    <row r="461" spans="1:26" x14ac:dyDescent="0.2">
      <c r="A461" t="s">
        <v>8219</v>
      </c>
      <c r="B461">
        <v>98</v>
      </c>
      <c r="D461" t="s">
        <v>8221</v>
      </c>
      <c r="E461">
        <v>40</v>
      </c>
      <c r="T461" t="s">
        <v>8219</v>
      </c>
      <c r="U461">
        <v>4187</v>
      </c>
      <c r="V461">
        <v>98</v>
      </c>
      <c r="X461" t="s">
        <v>8221</v>
      </c>
      <c r="Y461">
        <v>11683</v>
      </c>
      <c r="Z461">
        <v>40</v>
      </c>
    </row>
    <row r="462" spans="1:26" x14ac:dyDescent="0.2">
      <c r="A462" t="s">
        <v>8219</v>
      </c>
      <c r="B462">
        <v>30</v>
      </c>
      <c r="D462" t="s">
        <v>8221</v>
      </c>
      <c r="E462">
        <v>123</v>
      </c>
      <c r="T462" t="s">
        <v>8219</v>
      </c>
      <c r="U462">
        <v>3186</v>
      </c>
      <c r="V462">
        <v>30</v>
      </c>
      <c r="X462" t="s">
        <v>8221</v>
      </c>
      <c r="Y462">
        <v>8077</v>
      </c>
      <c r="Z462">
        <v>123</v>
      </c>
    </row>
    <row r="463" spans="1:26" x14ac:dyDescent="0.2">
      <c r="A463" t="s">
        <v>8219</v>
      </c>
      <c r="B463">
        <v>478</v>
      </c>
      <c r="D463" t="s">
        <v>8221</v>
      </c>
      <c r="E463">
        <v>5</v>
      </c>
      <c r="T463" t="s">
        <v>8219</v>
      </c>
      <c r="U463">
        <v>10554.11</v>
      </c>
      <c r="V463">
        <v>478</v>
      </c>
      <c r="X463" t="s">
        <v>8221</v>
      </c>
      <c r="Y463">
        <v>81</v>
      </c>
      <c r="Z463">
        <v>5</v>
      </c>
    </row>
    <row r="464" spans="1:26" x14ac:dyDescent="0.2">
      <c r="A464" t="s">
        <v>8219</v>
      </c>
      <c r="B464">
        <v>74</v>
      </c>
      <c r="D464" t="s">
        <v>8221</v>
      </c>
      <c r="E464">
        <v>148</v>
      </c>
      <c r="T464" t="s">
        <v>8219</v>
      </c>
      <c r="U464">
        <v>2298</v>
      </c>
      <c r="V464">
        <v>74</v>
      </c>
      <c r="X464" t="s">
        <v>8221</v>
      </c>
      <c r="Y464">
        <v>5051</v>
      </c>
      <c r="Z464">
        <v>148</v>
      </c>
    </row>
    <row r="465" spans="1:26" x14ac:dyDescent="0.2">
      <c r="A465" t="s">
        <v>8219</v>
      </c>
      <c r="B465">
        <v>131</v>
      </c>
      <c r="D465" t="s">
        <v>8221</v>
      </c>
      <c r="E465">
        <v>10</v>
      </c>
      <c r="T465" t="s">
        <v>8219</v>
      </c>
      <c r="U465">
        <v>4743</v>
      </c>
      <c r="V465">
        <v>131</v>
      </c>
      <c r="X465" t="s">
        <v>8221</v>
      </c>
      <c r="Y465">
        <v>130</v>
      </c>
      <c r="Z465">
        <v>10</v>
      </c>
    </row>
    <row r="466" spans="1:26" x14ac:dyDescent="0.2">
      <c r="A466" t="s">
        <v>8219</v>
      </c>
      <c r="B466">
        <v>61</v>
      </c>
      <c r="D466" t="s">
        <v>8221</v>
      </c>
      <c r="E466">
        <v>4</v>
      </c>
      <c r="T466" t="s">
        <v>8219</v>
      </c>
      <c r="U466">
        <v>23727.55</v>
      </c>
      <c r="V466">
        <v>61</v>
      </c>
      <c r="X466" t="s">
        <v>8221</v>
      </c>
      <c r="Y466">
        <v>45</v>
      </c>
      <c r="Z466">
        <v>4</v>
      </c>
    </row>
    <row r="467" spans="1:26" x14ac:dyDescent="0.2">
      <c r="A467" t="s">
        <v>8219</v>
      </c>
      <c r="B467">
        <v>1071</v>
      </c>
      <c r="D467" t="s">
        <v>8221</v>
      </c>
      <c r="E467">
        <v>21</v>
      </c>
      <c r="T467" t="s">
        <v>8219</v>
      </c>
      <c r="U467">
        <v>76949.820000000007</v>
      </c>
      <c r="V467">
        <v>1071</v>
      </c>
      <c r="X467" t="s">
        <v>8221</v>
      </c>
      <c r="Y467">
        <v>850</v>
      </c>
      <c r="Z467">
        <v>21</v>
      </c>
    </row>
    <row r="468" spans="1:26" x14ac:dyDescent="0.2">
      <c r="A468" t="s">
        <v>8219</v>
      </c>
      <c r="B468">
        <v>122</v>
      </c>
      <c r="D468" t="s">
        <v>8221</v>
      </c>
      <c r="E468">
        <v>2</v>
      </c>
      <c r="T468" t="s">
        <v>8219</v>
      </c>
      <c r="U468">
        <v>7000.58</v>
      </c>
      <c r="V468">
        <v>122</v>
      </c>
      <c r="X468" t="s">
        <v>8221</v>
      </c>
      <c r="Y468">
        <v>70</v>
      </c>
      <c r="Z468">
        <v>2</v>
      </c>
    </row>
    <row r="469" spans="1:26" x14ac:dyDescent="0.2">
      <c r="A469" t="s">
        <v>8219</v>
      </c>
      <c r="B469">
        <v>111</v>
      </c>
      <c r="D469" t="s">
        <v>8221</v>
      </c>
      <c r="E469">
        <v>0</v>
      </c>
      <c r="T469" t="s">
        <v>8219</v>
      </c>
      <c r="U469">
        <v>7733</v>
      </c>
      <c r="V469">
        <v>111</v>
      </c>
      <c r="X469" t="s">
        <v>8221</v>
      </c>
      <c r="Y469">
        <v>0</v>
      </c>
      <c r="Z469">
        <v>0</v>
      </c>
    </row>
    <row r="470" spans="1:26" x14ac:dyDescent="0.2">
      <c r="A470" t="s">
        <v>8219</v>
      </c>
      <c r="B470">
        <v>255</v>
      </c>
      <c r="D470" t="s">
        <v>8221</v>
      </c>
      <c r="E470">
        <v>4</v>
      </c>
      <c r="T470" t="s">
        <v>8219</v>
      </c>
      <c r="U470">
        <v>11727</v>
      </c>
      <c r="V470">
        <v>255</v>
      </c>
      <c r="X470" t="s">
        <v>8221</v>
      </c>
      <c r="Y470">
        <v>51</v>
      </c>
      <c r="Z470">
        <v>4</v>
      </c>
    </row>
    <row r="471" spans="1:26" x14ac:dyDescent="0.2">
      <c r="A471" t="s">
        <v>8219</v>
      </c>
      <c r="B471">
        <v>141</v>
      </c>
      <c r="D471" t="s">
        <v>8221</v>
      </c>
      <c r="E471">
        <v>1</v>
      </c>
      <c r="T471" t="s">
        <v>8219</v>
      </c>
      <c r="U471">
        <v>11176</v>
      </c>
      <c r="V471">
        <v>141</v>
      </c>
      <c r="X471" t="s">
        <v>8221</v>
      </c>
      <c r="Y471">
        <v>10</v>
      </c>
      <c r="Z471">
        <v>1</v>
      </c>
    </row>
    <row r="472" spans="1:26" x14ac:dyDescent="0.2">
      <c r="A472" t="s">
        <v>8219</v>
      </c>
      <c r="B472">
        <v>159</v>
      </c>
      <c r="D472" t="s">
        <v>8221</v>
      </c>
      <c r="E472">
        <v>30</v>
      </c>
      <c r="T472" t="s">
        <v>8219</v>
      </c>
      <c r="U472">
        <v>6842</v>
      </c>
      <c r="V472">
        <v>159</v>
      </c>
      <c r="X472" t="s">
        <v>8221</v>
      </c>
      <c r="Y472">
        <v>3407</v>
      </c>
      <c r="Z472">
        <v>30</v>
      </c>
    </row>
    <row r="473" spans="1:26" x14ac:dyDescent="0.2">
      <c r="A473" t="s">
        <v>8219</v>
      </c>
      <c r="B473">
        <v>99</v>
      </c>
      <c r="D473" t="s">
        <v>8221</v>
      </c>
      <c r="E473">
        <v>3</v>
      </c>
      <c r="T473" t="s">
        <v>8219</v>
      </c>
      <c r="U473">
        <v>10740</v>
      </c>
      <c r="V473">
        <v>99</v>
      </c>
      <c r="X473" t="s">
        <v>8221</v>
      </c>
      <c r="Y473">
        <v>45</v>
      </c>
      <c r="Z473">
        <v>3</v>
      </c>
    </row>
    <row r="474" spans="1:26" x14ac:dyDescent="0.2">
      <c r="A474" t="s">
        <v>8219</v>
      </c>
      <c r="B474">
        <v>96</v>
      </c>
      <c r="D474" t="s">
        <v>8221</v>
      </c>
      <c r="E474">
        <v>975</v>
      </c>
      <c r="T474" t="s">
        <v>8219</v>
      </c>
      <c r="U474">
        <v>5858.84</v>
      </c>
      <c r="V474">
        <v>96</v>
      </c>
      <c r="X474" t="s">
        <v>8221</v>
      </c>
      <c r="Y474">
        <v>47074</v>
      </c>
      <c r="Z474">
        <v>975</v>
      </c>
    </row>
    <row r="475" spans="1:26" x14ac:dyDescent="0.2">
      <c r="A475" t="s">
        <v>8219</v>
      </c>
      <c r="B475">
        <v>27</v>
      </c>
      <c r="D475" t="s">
        <v>8221</v>
      </c>
      <c r="E475">
        <v>167</v>
      </c>
      <c r="T475" t="s">
        <v>8219</v>
      </c>
      <c r="U475">
        <v>1366</v>
      </c>
      <c r="V475">
        <v>27</v>
      </c>
      <c r="X475" t="s">
        <v>8221</v>
      </c>
      <c r="Y475">
        <v>7344</v>
      </c>
      <c r="Z475">
        <v>167</v>
      </c>
    </row>
    <row r="476" spans="1:26" x14ac:dyDescent="0.2">
      <c r="A476" t="s">
        <v>8219</v>
      </c>
      <c r="B476">
        <v>166</v>
      </c>
      <c r="D476" t="s">
        <v>8221</v>
      </c>
      <c r="E476">
        <v>5</v>
      </c>
      <c r="T476" t="s">
        <v>8219</v>
      </c>
      <c r="U476">
        <v>6500.09</v>
      </c>
      <c r="V476">
        <v>166</v>
      </c>
      <c r="X476" t="s">
        <v>8221</v>
      </c>
      <c r="Y476">
        <v>45</v>
      </c>
      <c r="Z476">
        <v>5</v>
      </c>
    </row>
    <row r="477" spans="1:26" x14ac:dyDescent="0.2">
      <c r="A477" t="s">
        <v>8219</v>
      </c>
      <c r="B477">
        <v>76</v>
      </c>
      <c r="D477" t="s">
        <v>8221</v>
      </c>
      <c r="E477">
        <v>18</v>
      </c>
      <c r="T477" t="s">
        <v>8219</v>
      </c>
      <c r="U477">
        <v>4952</v>
      </c>
      <c r="V477">
        <v>76</v>
      </c>
      <c r="X477" t="s">
        <v>8221</v>
      </c>
      <c r="Y477">
        <v>678</v>
      </c>
      <c r="Z477">
        <v>18</v>
      </c>
    </row>
    <row r="478" spans="1:26" x14ac:dyDescent="0.2">
      <c r="A478" t="s">
        <v>8219</v>
      </c>
      <c r="B478">
        <v>211</v>
      </c>
      <c r="D478" t="s">
        <v>8221</v>
      </c>
      <c r="E478">
        <v>98</v>
      </c>
      <c r="T478" t="s">
        <v>8219</v>
      </c>
      <c r="U478">
        <v>5056.22</v>
      </c>
      <c r="V478">
        <v>211</v>
      </c>
      <c r="X478" t="s">
        <v>8221</v>
      </c>
      <c r="Y478">
        <v>1821</v>
      </c>
      <c r="Z478">
        <v>98</v>
      </c>
    </row>
    <row r="479" spans="1:26" x14ac:dyDescent="0.2">
      <c r="A479" t="s">
        <v>8219</v>
      </c>
      <c r="B479">
        <v>21</v>
      </c>
      <c r="D479" t="s">
        <v>8221</v>
      </c>
      <c r="E479">
        <v>4</v>
      </c>
      <c r="T479" t="s">
        <v>8219</v>
      </c>
      <c r="U479">
        <v>1021</v>
      </c>
      <c r="V479">
        <v>21</v>
      </c>
      <c r="X479" t="s">
        <v>8221</v>
      </c>
      <c r="Y479">
        <v>12</v>
      </c>
      <c r="Z479">
        <v>4</v>
      </c>
    </row>
    <row r="480" spans="1:26" x14ac:dyDescent="0.2">
      <c r="A480" t="s">
        <v>8219</v>
      </c>
      <c r="B480">
        <v>61</v>
      </c>
      <c r="D480" t="s">
        <v>8221</v>
      </c>
      <c r="E480">
        <v>3</v>
      </c>
      <c r="T480" t="s">
        <v>8219</v>
      </c>
      <c r="U480">
        <v>2180</v>
      </c>
      <c r="V480">
        <v>61</v>
      </c>
      <c r="X480" t="s">
        <v>8221</v>
      </c>
      <c r="Y480">
        <v>56</v>
      </c>
      <c r="Z480">
        <v>3</v>
      </c>
    </row>
    <row r="481" spans="1:26" x14ac:dyDescent="0.2">
      <c r="A481" t="s">
        <v>8219</v>
      </c>
      <c r="B481">
        <v>30</v>
      </c>
      <c r="D481" t="s">
        <v>8221</v>
      </c>
      <c r="E481">
        <v>1</v>
      </c>
      <c r="T481" t="s">
        <v>8219</v>
      </c>
      <c r="U481">
        <v>641</v>
      </c>
      <c r="V481">
        <v>30</v>
      </c>
      <c r="X481" t="s">
        <v>8221</v>
      </c>
      <c r="Y481">
        <v>410</v>
      </c>
      <c r="Z481">
        <v>1</v>
      </c>
    </row>
    <row r="482" spans="1:26" x14ac:dyDescent="0.2">
      <c r="A482" t="s">
        <v>8219</v>
      </c>
      <c r="B482">
        <v>375</v>
      </c>
      <c r="D482" t="s">
        <v>8221</v>
      </c>
      <c r="E482">
        <v>0</v>
      </c>
      <c r="T482" t="s">
        <v>8219</v>
      </c>
      <c r="U482">
        <v>23086</v>
      </c>
      <c r="V482">
        <v>375</v>
      </c>
      <c r="X482" t="s">
        <v>8221</v>
      </c>
      <c r="Y482">
        <v>0</v>
      </c>
      <c r="Z482">
        <v>0</v>
      </c>
    </row>
    <row r="483" spans="1:26" x14ac:dyDescent="0.2">
      <c r="A483" t="s">
        <v>8219</v>
      </c>
      <c r="B483">
        <v>111</v>
      </c>
      <c r="D483" t="s">
        <v>8221</v>
      </c>
      <c r="E483">
        <v>9</v>
      </c>
      <c r="T483" t="s">
        <v>8219</v>
      </c>
      <c r="U483">
        <v>13180</v>
      </c>
      <c r="V483">
        <v>111</v>
      </c>
      <c r="X483" t="s">
        <v>8221</v>
      </c>
      <c r="Y483">
        <v>1026</v>
      </c>
      <c r="Z483">
        <v>9</v>
      </c>
    </row>
    <row r="484" spans="1:26" x14ac:dyDescent="0.2">
      <c r="A484" t="s">
        <v>8219</v>
      </c>
      <c r="B484">
        <v>123</v>
      </c>
      <c r="D484" t="s">
        <v>8221</v>
      </c>
      <c r="E484">
        <v>2</v>
      </c>
      <c r="T484" t="s">
        <v>8219</v>
      </c>
      <c r="U484">
        <v>8005</v>
      </c>
      <c r="V484">
        <v>123</v>
      </c>
      <c r="X484" t="s">
        <v>8221</v>
      </c>
      <c r="Y484">
        <v>15</v>
      </c>
      <c r="Z484">
        <v>2</v>
      </c>
    </row>
    <row r="485" spans="1:26" x14ac:dyDescent="0.2">
      <c r="A485" t="s">
        <v>8219</v>
      </c>
      <c r="B485">
        <v>70</v>
      </c>
      <c r="D485" t="s">
        <v>8221</v>
      </c>
      <c r="E485">
        <v>0</v>
      </c>
      <c r="T485" t="s">
        <v>8219</v>
      </c>
      <c r="U485">
        <v>9111</v>
      </c>
      <c r="V485">
        <v>70</v>
      </c>
      <c r="X485" t="s">
        <v>8221</v>
      </c>
      <c r="Y485">
        <v>0</v>
      </c>
      <c r="Z485">
        <v>0</v>
      </c>
    </row>
    <row r="486" spans="1:26" x14ac:dyDescent="0.2">
      <c r="A486" t="s">
        <v>8219</v>
      </c>
      <c r="B486">
        <v>85</v>
      </c>
      <c r="D486" t="s">
        <v>8221</v>
      </c>
      <c r="E486">
        <v>147</v>
      </c>
      <c r="T486" t="s">
        <v>8219</v>
      </c>
      <c r="U486">
        <v>3211</v>
      </c>
      <c r="V486">
        <v>85</v>
      </c>
      <c r="X486" t="s">
        <v>8221</v>
      </c>
      <c r="Y486">
        <v>6382.34</v>
      </c>
      <c r="Z486">
        <v>147</v>
      </c>
    </row>
    <row r="487" spans="1:26" x14ac:dyDescent="0.2">
      <c r="A487" t="s">
        <v>8219</v>
      </c>
      <c r="B487">
        <v>86</v>
      </c>
      <c r="D487" t="s">
        <v>8221</v>
      </c>
      <c r="E487">
        <v>49</v>
      </c>
      <c r="T487" t="s">
        <v>8219</v>
      </c>
      <c r="U487">
        <v>9700</v>
      </c>
      <c r="V487">
        <v>86</v>
      </c>
      <c r="X487" t="s">
        <v>8221</v>
      </c>
      <c r="Y487">
        <v>1174</v>
      </c>
      <c r="Z487">
        <v>49</v>
      </c>
    </row>
    <row r="488" spans="1:26" x14ac:dyDescent="0.2">
      <c r="A488" t="s">
        <v>8219</v>
      </c>
      <c r="B488">
        <v>13</v>
      </c>
      <c r="D488" t="s">
        <v>8221</v>
      </c>
      <c r="E488">
        <v>1</v>
      </c>
      <c r="T488" t="s">
        <v>8219</v>
      </c>
      <c r="U488">
        <v>675</v>
      </c>
      <c r="V488">
        <v>13</v>
      </c>
      <c r="X488" t="s">
        <v>8221</v>
      </c>
      <c r="Y488">
        <v>5</v>
      </c>
      <c r="Z488">
        <v>1</v>
      </c>
    </row>
    <row r="489" spans="1:26" x14ac:dyDescent="0.2">
      <c r="A489" t="s">
        <v>8219</v>
      </c>
      <c r="B489">
        <v>33</v>
      </c>
      <c r="D489" t="s">
        <v>8221</v>
      </c>
      <c r="E489">
        <v>2</v>
      </c>
      <c r="T489" t="s">
        <v>8219</v>
      </c>
      <c r="U489">
        <v>2945</v>
      </c>
      <c r="V489">
        <v>33</v>
      </c>
      <c r="X489" t="s">
        <v>8221</v>
      </c>
      <c r="Y489">
        <v>25</v>
      </c>
      <c r="Z489">
        <v>2</v>
      </c>
    </row>
    <row r="490" spans="1:26" x14ac:dyDescent="0.2">
      <c r="A490" t="s">
        <v>8219</v>
      </c>
      <c r="B490">
        <v>15</v>
      </c>
      <c r="D490" t="s">
        <v>8221</v>
      </c>
      <c r="E490">
        <v>7</v>
      </c>
      <c r="T490" t="s">
        <v>8219</v>
      </c>
      <c r="U490">
        <v>290</v>
      </c>
      <c r="V490">
        <v>15</v>
      </c>
      <c r="X490" t="s">
        <v>8221</v>
      </c>
      <c r="Y490">
        <v>21</v>
      </c>
      <c r="Z490">
        <v>7</v>
      </c>
    </row>
    <row r="491" spans="1:26" x14ac:dyDescent="0.2">
      <c r="A491" t="s">
        <v>8219</v>
      </c>
      <c r="B491">
        <v>273</v>
      </c>
      <c r="D491" t="s">
        <v>8221</v>
      </c>
      <c r="E491">
        <v>4</v>
      </c>
      <c r="T491" t="s">
        <v>8219</v>
      </c>
      <c r="U491">
        <v>21831</v>
      </c>
      <c r="V491">
        <v>273</v>
      </c>
      <c r="X491" t="s">
        <v>8221</v>
      </c>
      <c r="Y491">
        <v>42.25</v>
      </c>
      <c r="Z491">
        <v>4</v>
      </c>
    </row>
    <row r="492" spans="1:26" x14ac:dyDescent="0.2">
      <c r="A492" t="s">
        <v>8219</v>
      </c>
      <c r="B492">
        <v>714</v>
      </c>
      <c r="D492" t="s">
        <v>8221</v>
      </c>
      <c r="E492">
        <v>27</v>
      </c>
      <c r="T492" t="s">
        <v>8219</v>
      </c>
      <c r="U492">
        <v>40280</v>
      </c>
      <c r="V492">
        <v>714</v>
      </c>
      <c r="X492" t="s">
        <v>8221</v>
      </c>
      <c r="Y492">
        <v>3294.01</v>
      </c>
      <c r="Z492">
        <v>27</v>
      </c>
    </row>
    <row r="493" spans="1:26" x14ac:dyDescent="0.2">
      <c r="A493" t="s">
        <v>8219</v>
      </c>
      <c r="B493">
        <v>170</v>
      </c>
      <c r="D493" t="s">
        <v>8221</v>
      </c>
      <c r="E493">
        <v>94</v>
      </c>
      <c r="T493" t="s">
        <v>8219</v>
      </c>
      <c r="U493">
        <v>13500</v>
      </c>
      <c r="V493">
        <v>170</v>
      </c>
      <c r="X493" t="s">
        <v>8221</v>
      </c>
      <c r="Y493">
        <v>25174</v>
      </c>
      <c r="Z493">
        <v>94</v>
      </c>
    </row>
    <row r="494" spans="1:26" x14ac:dyDescent="0.2">
      <c r="A494" t="s">
        <v>8219</v>
      </c>
      <c r="B494">
        <v>512</v>
      </c>
      <c r="D494" t="s">
        <v>8221</v>
      </c>
      <c r="E494">
        <v>29</v>
      </c>
      <c r="T494" t="s">
        <v>8219</v>
      </c>
      <c r="U494">
        <v>39137</v>
      </c>
      <c r="V494">
        <v>512</v>
      </c>
      <c r="X494" t="s">
        <v>8221</v>
      </c>
      <c r="Y494">
        <v>2152</v>
      </c>
      <c r="Z494">
        <v>29</v>
      </c>
    </row>
    <row r="495" spans="1:26" x14ac:dyDescent="0.2">
      <c r="A495" t="s">
        <v>8219</v>
      </c>
      <c r="B495">
        <v>314</v>
      </c>
      <c r="D495" t="s">
        <v>8221</v>
      </c>
      <c r="E495">
        <v>7</v>
      </c>
      <c r="T495" t="s">
        <v>8219</v>
      </c>
      <c r="U495">
        <v>37994</v>
      </c>
      <c r="V495">
        <v>314</v>
      </c>
      <c r="X495" t="s">
        <v>8221</v>
      </c>
      <c r="Y495">
        <v>47</v>
      </c>
      <c r="Z495">
        <v>7</v>
      </c>
    </row>
    <row r="496" spans="1:26" x14ac:dyDescent="0.2">
      <c r="A496" t="s">
        <v>8219</v>
      </c>
      <c r="B496">
        <v>167</v>
      </c>
      <c r="D496" t="s">
        <v>8221</v>
      </c>
      <c r="E496">
        <v>22</v>
      </c>
      <c r="T496" t="s">
        <v>8219</v>
      </c>
      <c r="U496">
        <v>9121</v>
      </c>
      <c r="V496">
        <v>167</v>
      </c>
      <c r="X496" t="s">
        <v>8221</v>
      </c>
      <c r="Y496">
        <v>1803</v>
      </c>
      <c r="Z496">
        <v>22</v>
      </c>
    </row>
    <row r="497" spans="1:26" x14ac:dyDescent="0.2">
      <c r="A497" t="s">
        <v>8219</v>
      </c>
      <c r="B497">
        <v>9</v>
      </c>
      <c r="D497" t="s">
        <v>8221</v>
      </c>
      <c r="E497">
        <v>1</v>
      </c>
      <c r="T497" t="s">
        <v>8219</v>
      </c>
      <c r="U497">
        <v>2693</v>
      </c>
      <c r="V497">
        <v>9</v>
      </c>
      <c r="X497" t="s">
        <v>8221</v>
      </c>
      <c r="Y497">
        <v>25</v>
      </c>
      <c r="Z497">
        <v>1</v>
      </c>
    </row>
    <row r="498" spans="1:26" x14ac:dyDescent="0.2">
      <c r="A498" t="s">
        <v>8219</v>
      </c>
      <c r="B498">
        <v>103</v>
      </c>
      <c r="D498" t="s">
        <v>8221</v>
      </c>
      <c r="E498">
        <v>10</v>
      </c>
      <c r="T498" t="s">
        <v>8219</v>
      </c>
      <c r="U498">
        <v>6029</v>
      </c>
      <c r="V498">
        <v>103</v>
      </c>
      <c r="X498" t="s">
        <v>8221</v>
      </c>
      <c r="Y498">
        <v>100</v>
      </c>
      <c r="Z498">
        <v>10</v>
      </c>
    </row>
    <row r="499" spans="1:26" x14ac:dyDescent="0.2">
      <c r="A499" t="s">
        <v>8219</v>
      </c>
      <c r="B499">
        <v>111</v>
      </c>
      <c r="D499" t="s">
        <v>8221</v>
      </c>
      <c r="E499">
        <v>6</v>
      </c>
      <c r="T499" t="s">
        <v>8219</v>
      </c>
      <c r="U499">
        <v>6146.27</v>
      </c>
      <c r="V499">
        <v>111</v>
      </c>
      <c r="X499" t="s">
        <v>8221</v>
      </c>
      <c r="Y499">
        <v>41</v>
      </c>
      <c r="Z499">
        <v>6</v>
      </c>
    </row>
    <row r="500" spans="1:26" x14ac:dyDescent="0.2">
      <c r="A500" t="s">
        <v>8219</v>
      </c>
      <c r="B500">
        <v>271</v>
      </c>
      <c r="D500" t="s">
        <v>8221</v>
      </c>
      <c r="E500">
        <v>24</v>
      </c>
      <c r="T500" t="s">
        <v>8219</v>
      </c>
      <c r="U500">
        <v>49811</v>
      </c>
      <c r="V500">
        <v>271</v>
      </c>
      <c r="X500" t="s">
        <v>8221</v>
      </c>
      <c r="Y500">
        <v>425</v>
      </c>
      <c r="Z500">
        <v>24</v>
      </c>
    </row>
    <row r="501" spans="1:26" x14ac:dyDescent="0.2">
      <c r="A501" t="s">
        <v>8219</v>
      </c>
      <c r="B501">
        <v>101</v>
      </c>
      <c r="D501" t="s">
        <v>8221</v>
      </c>
      <c r="E501">
        <v>15</v>
      </c>
      <c r="T501" t="s">
        <v>8219</v>
      </c>
      <c r="U501">
        <v>16700</v>
      </c>
      <c r="V501">
        <v>101</v>
      </c>
      <c r="X501" t="s">
        <v>8221</v>
      </c>
      <c r="Y501">
        <v>243</v>
      </c>
      <c r="Z501">
        <v>15</v>
      </c>
    </row>
    <row r="502" spans="1:26" x14ac:dyDescent="0.2">
      <c r="A502" t="s">
        <v>8219</v>
      </c>
      <c r="B502">
        <v>57</v>
      </c>
      <c r="D502" t="s">
        <v>8221</v>
      </c>
      <c r="E502">
        <v>37</v>
      </c>
      <c r="T502" t="s">
        <v>8219</v>
      </c>
      <c r="U502">
        <v>13383</v>
      </c>
      <c r="V502">
        <v>57</v>
      </c>
      <c r="X502" t="s">
        <v>8221</v>
      </c>
      <c r="Y502">
        <v>2971</v>
      </c>
      <c r="Z502">
        <v>37</v>
      </c>
    </row>
    <row r="503" spans="1:26" x14ac:dyDescent="0.2">
      <c r="A503" t="s">
        <v>8219</v>
      </c>
      <c r="B503">
        <v>62</v>
      </c>
      <c r="D503" t="s">
        <v>8221</v>
      </c>
      <c r="E503">
        <v>20</v>
      </c>
      <c r="T503" t="s">
        <v>8219</v>
      </c>
      <c r="U503">
        <v>13112</v>
      </c>
      <c r="V503">
        <v>62</v>
      </c>
      <c r="X503" t="s">
        <v>8221</v>
      </c>
      <c r="Y503">
        <v>1431</v>
      </c>
      <c r="Z503">
        <v>20</v>
      </c>
    </row>
    <row r="504" spans="1:26" x14ac:dyDescent="0.2">
      <c r="A504" t="s">
        <v>8219</v>
      </c>
      <c r="B504">
        <v>32</v>
      </c>
      <c r="D504" t="s">
        <v>8221</v>
      </c>
      <c r="E504">
        <v>7</v>
      </c>
      <c r="T504" t="s">
        <v>8219</v>
      </c>
      <c r="U504">
        <v>1035</v>
      </c>
      <c r="V504">
        <v>32</v>
      </c>
      <c r="X504" t="s">
        <v>8221</v>
      </c>
      <c r="Y504">
        <v>165</v>
      </c>
      <c r="Z504">
        <v>7</v>
      </c>
    </row>
    <row r="505" spans="1:26" x14ac:dyDescent="0.2">
      <c r="A505" t="s">
        <v>8219</v>
      </c>
      <c r="B505">
        <v>141</v>
      </c>
      <c r="D505" t="s">
        <v>8221</v>
      </c>
      <c r="E505">
        <v>0</v>
      </c>
      <c r="T505" t="s">
        <v>8219</v>
      </c>
      <c r="U505">
        <v>17396</v>
      </c>
      <c r="V505">
        <v>141</v>
      </c>
      <c r="X505" t="s">
        <v>8221</v>
      </c>
      <c r="Y505">
        <v>0</v>
      </c>
      <c r="Z505">
        <v>0</v>
      </c>
    </row>
    <row r="506" spans="1:26" x14ac:dyDescent="0.2">
      <c r="A506" t="s">
        <v>8219</v>
      </c>
      <c r="B506">
        <v>75</v>
      </c>
      <c r="D506" t="s">
        <v>8221</v>
      </c>
      <c r="E506">
        <v>21</v>
      </c>
      <c r="T506" t="s">
        <v>8219</v>
      </c>
      <c r="U506">
        <v>15530</v>
      </c>
      <c r="V506">
        <v>75</v>
      </c>
      <c r="X506" t="s">
        <v>8221</v>
      </c>
      <c r="Y506">
        <v>732.5</v>
      </c>
      <c r="Z506">
        <v>21</v>
      </c>
    </row>
    <row r="507" spans="1:26" x14ac:dyDescent="0.2">
      <c r="A507" t="s">
        <v>8219</v>
      </c>
      <c r="B507">
        <v>46</v>
      </c>
      <c r="D507" t="s">
        <v>8221</v>
      </c>
      <c r="E507">
        <v>3</v>
      </c>
      <c r="T507" t="s">
        <v>8219</v>
      </c>
      <c r="U507">
        <v>6360</v>
      </c>
      <c r="V507">
        <v>46</v>
      </c>
      <c r="X507" t="s">
        <v>8221</v>
      </c>
      <c r="Y507">
        <v>45</v>
      </c>
      <c r="Z507">
        <v>3</v>
      </c>
    </row>
    <row r="508" spans="1:26" x14ac:dyDescent="0.2">
      <c r="A508" t="s">
        <v>8219</v>
      </c>
      <c r="B508">
        <v>103</v>
      </c>
      <c r="D508" t="s">
        <v>8221</v>
      </c>
      <c r="E508">
        <v>11</v>
      </c>
      <c r="T508" t="s">
        <v>8219</v>
      </c>
      <c r="U508">
        <v>50863</v>
      </c>
      <c r="V508">
        <v>103</v>
      </c>
      <c r="X508" t="s">
        <v>8221</v>
      </c>
      <c r="Y508">
        <v>255</v>
      </c>
      <c r="Z508">
        <v>11</v>
      </c>
    </row>
    <row r="509" spans="1:26" x14ac:dyDescent="0.2">
      <c r="A509" t="s">
        <v>8219</v>
      </c>
      <c r="B509">
        <v>6</v>
      </c>
      <c r="D509" t="s">
        <v>8221</v>
      </c>
      <c r="E509">
        <v>1</v>
      </c>
      <c r="T509" t="s">
        <v>8219</v>
      </c>
      <c r="U509">
        <v>1011</v>
      </c>
      <c r="V509">
        <v>6</v>
      </c>
      <c r="X509" t="s">
        <v>8221</v>
      </c>
      <c r="Y509">
        <v>1</v>
      </c>
      <c r="Z509">
        <v>1</v>
      </c>
    </row>
    <row r="510" spans="1:26" x14ac:dyDescent="0.2">
      <c r="A510" t="s">
        <v>8219</v>
      </c>
      <c r="B510">
        <v>83</v>
      </c>
      <c r="D510" t="s">
        <v>8221</v>
      </c>
      <c r="E510">
        <v>312</v>
      </c>
      <c r="T510" t="s">
        <v>8219</v>
      </c>
      <c r="U510">
        <v>3226</v>
      </c>
      <c r="V510">
        <v>83</v>
      </c>
      <c r="X510" t="s">
        <v>8221</v>
      </c>
      <c r="Y510">
        <v>31272.92</v>
      </c>
      <c r="Z510">
        <v>312</v>
      </c>
    </row>
    <row r="511" spans="1:26" x14ac:dyDescent="0.2">
      <c r="A511" t="s">
        <v>8219</v>
      </c>
      <c r="B511">
        <v>108</v>
      </c>
      <c r="D511" t="s">
        <v>8221</v>
      </c>
      <c r="E511">
        <v>1</v>
      </c>
      <c r="T511" t="s">
        <v>8219</v>
      </c>
      <c r="U511">
        <v>6645</v>
      </c>
      <c r="V511">
        <v>108</v>
      </c>
      <c r="X511" t="s">
        <v>8221</v>
      </c>
      <c r="Y511">
        <v>5</v>
      </c>
      <c r="Z511">
        <v>1</v>
      </c>
    </row>
    <row r="512" spans="1:26" x14ac:dyDescent="0.2">
      <c r="A512" t="s">
        <v>8219</v>
      </c>
      <c r="B512">
        <v>25</v>
      </c>
      <c r="D512" t="s">
        <v>8221</v>
      </c>
      <c r="E512">
        <v>3</v>
      </c>
      <c r="T512" t="s">
        <v>8219</v>
      </c>
      <c r="U512">
        <v>2636</v>
      </c>
      <c r="V512">
        <v>25</v>
      </c>
      <c r="X512" t="s">
        <v>8221</v>
      </c>
      <c r="Y512">
        <v>10</v>
      </c>
      <c r="Z512">
        <v>3</v>
      </c>
    </row>
    <row r="513" spans="1:26" x14ac:dyDescent="0.2">
      <c r="A513" t="s">
        <v>8219</v>
      </c>
      <c r="B513">
        <v>549</v>
      </c>
      <c r="D513" t="s">
        <v>8221</v>
      </c>
      <c r="E513">
        <v>4</v>
      </c>
      <c r="T513" t="s">
        <v>8219</v>
      </c>
      <c r="U513">
        <v>39304.01</v>
      </c>
      <c r="V513">
        <v>549</v>
      </c>
      <c r="X513" t="s">
        <v>8221</v>
      </c>
      <c r="Y513">
        <v>53</v>
      </c>
      <c r="Z513">
        <v>4</v>
      </c>
    </row>
    <row r="514" spans="1:26" x14ac:dyDescent="0.2">
      <c r="A514" t="s">
        <v>8219</v>
      </c>
      <c r="B514">
        <v>222</v>
      </c>
      <c r="D514" t="s">
        <v>8221</v>
      </c>
      <c r="E514">
        <v>10</v>
      </c>
      <c r="T514" t="s">
        <v>8219</v>
      </c>
      <c r="U514">
        <v>20398</v>
      </c>
      <c r="V514">
        <v>222</v>
      </c>
      <c r="X514" t="s">
        <v>8221</v>
      </c>
      <c r="Y514">
        <v>178.52</v>
      </c>
      <c r="Z514">
        <v>10</v>
      </c>
    </row>
    <row r="515" spans="1:26" x14ac:dyDescent="0.2">
      <c r="A515" t="s">
        <v>8219</v>
      </c>
      <c r="B515">
        <v>183</v>
      </c>
      <c r="D515" t="s">
        <v>8221</v>
      </c>
      <c r="E515">
        <v>8</v>
      </c>
      <c r="T515" t="s">
        <v>8219</v>
      </c>
      <c r="U515">
        <v>27189</v>
      </c>
      <c r="V515">
        <v>183</v>
      </c>
      <c r="X515" t="s">
        <v>8221</v>
      </c>
      <c r="Y515">
        <v>83</v>
      </c>
      <c r="Z515">
        <v>8</v>
      </c>
    </row>
    <row r="516" spans="1:26" x14ac:dyDescent="0.2">
      <c r="A516" t="s">
        <v>8219</v>
      </c>
      <c r="B516">
        <v>89</v>
      </c>
      <c r="D516" t="s">
        <v>8221</v>
      </c>
      <c r="E516">
        <v>3</v>
      </c>
      <c r="T516" t="s">
        <v>8219</v>
      </c>
      <c r="U516">
        <v>15505</v>
      </c>
      <c r="V516">
        <v>89</v>
      </c>
      <c r="X516" t="s">
        <v>8221</v>
      </c>
      <c r="Y516">
        <v>109</v>
      </c>
      <c r="Z516">
        <v>3</v>
      </c>
    </row>
    <row r="517" spans="1:26" x14ac:dyDescent="0.2">
      <c r="A517" t="s">
        <v>8219</v>
      </c>
      <c r="B517">
        <v>253</v>
      </c>
      <c r="D517" t="s">
        <v>8221</v>
      </c>
      <c r="E517">
        <v>1</v>
      </c>
      <c r="T517" t="s">
        <v>8219</v>
      </c>
      <c r="U517">
        <v>26024</v>
      </c>
      <c r="V517">
        <v>253</v>
      </c>
      <c r="X517" t="s">
        <v>8221</v>
      </c>
      <c r="Y517">
        <v>5</v>
      </c>
      <c r="Z517">
        <v>1</v>
      </c>
    </row>
    <row r="518" spans="1:26" x14ac:dyDescent="0.2">
      <c r="A518" t="s">
        <v>8219</v>
      </c>
      <c r="B518">
        <v>140</v>
      </c>
      <c r="D518" t="s">
        <v>8221</v>
      </c>
      <c r="E518">
        <v>0</v>
      </c>
      <c r="T518" t="s">
        <v>8219</v>
      </c>
      <c r="U518">
        <v>15565</v>
      </c>
      <c r="V518">
        <v>140</v>
      </c>
      <c r="X518" t="s">
        <v>8221</v>
      </c>
      <c r="Y518">
        <v>0</v>
      </c>
      <c r="Z518">
        <v>0</v>
      </c>
    </row>
    <row r="519" spans="1:26" x14ac:dyDescent="0.2">
      <c r="A519" t="s">
        <v>8219</v>
      </c>
      <c r="B519">
        <v>103</v>
      </c>
      <c r="D519" t="s">
        <v>8221</v>
      </c>
      <c r="E519">
        <v>5</v>
      </c>
      <c r="T519" t="s">
        <v>8219</v>
      </c>
      <c r="U519">
        <v>2451.0100000000002</v>
      </c>
      <c r="V519">
        <v>103</v>
      </c>
      <c r="X519" t="s">
        <v>8221</v>
      </c>
      <c r="Y519">
        <v>29</v>
      </c>
      <c r="Z519">
        <v>5</v>
      </c>
    </row>
    <row r="520" spans="1:26" x14ac:dyDescent="0.2">
      <c r="A520" t="s">
        <v>8219</v>
      </c>
      <c r="B520">
        <v>138</v>
      </c>
      <c r="D520" t="s">
        <v>8221</v>
      </c>
      <c r="E520">
        <v>0</v>
      </c>
      <c r="T520" t="s">
        <v>8219</v>
      </c>
      <c r="U520">
        <v>11215</v>
      </c>
      <c r="V520">
        <v>138</v>
      </c>
      <c r="X520" t="s">
        <v>8221</v>
      </c>
      <c r="Y520">
        <v>0</v>
      </c>
      <c r="Z520">
        <v>0</v>
      </c>
    </row>
    <row r="521" spans="1:26" x14ac:dyDescent="0.2">
      <c r="A521" t="s">
        <v>8219</v>
      </c>
      <c r="B521">
        <v>191</v>
      </c>
      <c r="D521" t="s">
        <v>8221</v>
      </c>
      <c r="E521">
        <v>3</v>
      </c>
      <c r="T521" t="s">
        <v>8219</v>
      </c>
      <c r="U521">
        <v>22197</v>
      </c>
      <c r="V521">
        <v>191</v>
      </c>
      <c r="X521" t="s">
        <v>8221</v>
      </c>
      <c r="Y521">
        <v>11</v>
      </c>
      <c r="Z521">
        <v>3</v>
      </c>
    </row>
    <row r="522" spans="1:26" x14ac:dyDescent="0.2">
      <c r="A522" t="s">
        <v>8219</v>
      </c>
      <c r="B522">
        <v>45</v>
      </c>
      <c r="D522" t="s">
        <v>8221</v>
      </c>
      <c r="E522">
        <v>7</v>
      </c>
      <c r="T522" t="s">
        <v>8219</v>
      </c>
      <c r="U522">
        <v>2076</v>
      </c>
      <c r="V522">
        <v>45</v>
      </c>
      <c r="X522" t="s">
        <v>8221</v>
      </c>
      <c r="Y522">
        <v>425</v>
      </c>
      <c r="Z522">
        <v>7</v>
      </c>
    </row>
    <row r="523" spans="1:26" x14ac:dyDescent="0.2">
      <c r="A523" t="s">
        <v>8219</v>
      </c>
      <c r="B523">
        <v>17</v>
      </c>
      <c r="D523" t="s">
        <v>8221</v>
      </c>
      <c r="E523">
        <v>0</v>
      </c>
      <c r="T523" t="s">
        <v>8219</v>
      </c>
      <c r="U523">
        <v>2405</v>
      </c>
      <c r="V523">
        <v>17</v>
      </c>
      <c r="X523" t="s">
        <v>8221</v>
      </c>
      <c r="Y523">
        <v>0</v>
      </c>
      <c r="Z523">
        <v>0</v>
      </c>
    </row>
    <row r="524" spans="1:26" x14ac:dyDescent="0.2">
      <c r="A524" t="s">
        <v>8219</v>
      </c>
      <c r="B524">
        <v>31</v>
      </c>
      <c r="D524" t="s">
        <v>8221</v>
      </c>
      <c r="E524">
        <v>2</v>
      </c>
      <c r="T524" t="s">
        <v>8219</v>
      </c>
      <c r="U524">
        <v>2340</v>
      </c>
      <c r="V524">
        <v>31</v>
      </c>
      <c r="X524" t="s">
        <v>8221</v>
      </c>
      <c r="Y524">
        <v>10</v>
      </c>
      <c r="Z524">
        <v>2</v>
      </c>
    </row>
    <row r="525" spans="1:26" x14ac:dyDescent="0.2">
      <c r="A525" t="s">
        <v>8219</v>
      </c>
      <c r="B525">
        <v>50</v>
      </c>
      <c r="D525" t="s">
        <v>8221</v>
      </c>
      <c r="E525">
        <v>23</v>
      </c>
      <c r="T525" t="s">
        <v>8219</v>
      </c>
      <c r="U525">
        <v>4275</v>
      </c>
      <c r="V525">
        <v>50</v>
      </c>
      <c r="X525" t="s">
        <v>8221</v>
      </c>
      <c r="Y525">
        <v>585</v>
      </c>
      <c r="Z525">
        <v>23</v>
      </c>
    </row>
    <row r="526" spans="1:26" x14ac:dyDescent="0.2">
      <c r="A526" t="s">
        <v>8219</v>
      </c>
      <c r="B526">
        <v>59</v>
      </c>
      <c r="D526" t="s">
        <v>8221</v>
      </c>
      <c r="E526">
        <v>1</v>
      </c>
      <c r="T526" t="s">
        <v>8219</v>
      </c>
      <c r="U526">
        <v>3791</v>
      </c>
      <c r="V526">
        <v>59</v>
      </c>
      <c r="X526" t="s">
        <v>8221</v>
      </c>
      <c r="Y526">
        <v>1</v>
      </c>
      <c r="Z526">
        <v>1</v>
      </c>
    </row>
    <row r="527" spans="1:26" x14ac:dyDescent="0.2">
      <c r="A527" t="s">
        <v>8219</v>
      </c>
      <c r="B527">
        <v>81</v>
      </c>
      <c r="D527" t="s">
        <v>8221</v>
      </c>
      <c r="E527">
        <v>2</v>
      </c>
      <c r="T527" t="s">
        <v>8219</v>
      </c>
      <c r="U527">
        <v>5222</v>
      </c>
      <c r="V527">
        <v>81</v>
      </c>
      <c r="X527" t="s">
        <v>8221</v>
      </c>
      <c r="Y527">
        <v>21</v>
      </c>
      <c r="Z527">
        <v>2</v>
      </c>
    </row>
    <row r="528" spans="1:26" x14ac:dyDescent="0.2">
      <c r="A528" t="s">
        <v>8219</v>
      </c>
      <c r="B528">
        <v>508</v>
      </c>
      <c r="D528" t="s">
        <v>8221</v>
      </c>
      <c r="E528">
        <v>3</v>
      </c>
      <c r="T528" t="s">
        <v>8219</v>
      </c>
      <c r="U528">
        <v>60046</v>
      </c>
      <c r="V528">
        <v>508</v>
      </c>
      <c r="X528" t="s">
        <v>8221</v>
      </c>
      <c r="Y528">
        <v>11</v>
      </c>
      <c r="Z528">
        <v>3</v>
      </c>
    </row>
    <row r="529" spans="1:26" x14ac:dyDescent="0.2">
      <c r="A529" t="s">
        <v>8219</v>
      </c>
      <c r="B529">
        <v>74</v>
      </c>
      <c r="D529" t="s">
        <v>8221</v>
      </c>
      <c r="E529">
        <v>0</v>
      </c>
      <c r="T529" t="s">
        <v>8219</v>
      </c>
      <c r="U529">
        <v>6108</v>
      </c>
      <c r="V529">
        <v>74</v>
      </c>
      <c r="X529" t="s">
        <v>8221</v>
      </c>
      <c r="Y529">
        <v>0</v>
      </c>
      <c r="Z529">
        <v>0</v>
      </c>
    </row>
    <row r="530" spans="1:26" x14ac:dyDescent="0.2">
      <c r="A530" t="s">
        <v>8219</v>
      </c>
      <c r="B530">
        <v>141</v>
      </c>
      <c r="D530" t="s">
        <v>8221</v>
      </c>
      <c r="E530">
        <v>13</v>
      </c>
      <c r="T530" t="s">
        <v>8219</v>
      </c>
      <c r="U530">
        <v>4818</v>
      </c>
      <c r="V530">
        <v>141</v>
      </c>
      <c r="X530" t="s">
        <v>8221</v>
      </c>
      <c r="Y530">
        <v>1438</v>
      </c>
      <c r="Z530">
        <v>13</v>
      </c>
    </row>
    <row r="531" spans="1:26" x14ac:dyDescent="0.2">
      <c r="A531" t="s">
        <v>8219</v>
      </c>
      <c r="B531">
        <v>711</v>
      </c>
      <c r="D531" t="s">
        <v>8221</v>
      </c>
      <c r="E531">
        <v>1</v>
      </c>
      <c r="T531" t="s">
        <v>8219</v>
      </c>
      <c r="U531">
        <v>30383.32</v>
      </c>
      <c r="V531">
        <v>711</v>
      </c>
      <c r="X531" t="s">
        <v>8221</v>
      </c>
      <c r="Y531">
        <v>20</v>
      </c>
      <c r="Z531">
        <v>1</v>
      </c>
    </row>
    <row r="532" spans="1:26" x14ac:dyDescent="0.2">
      <c r="A532" t="s">
        <v>8219</v>
      </c>
      <c r="B532">
        <v>141</v>
      </c>
      <c r="D532" t="s">
        <v>8221</v>
      </c>
      <c r="E532">
        <v>1</v>
      </c>
      <c r="T532" t="s">
        <v>8219</v>
      </c>
      <c r="U532">
        <v>13323</v>
      </c>
      <c r="V532">
        <v>141</v>
      </c>
      <c r="X532" t="s">
        <v>8221</v>
      </c>
      <c r="Y532">
        <v>1</v>
      </c>
      <c r="Z532">
        <v>1</v>
      </c>
    </row>
    <row r="533" spans="1:26" x14ac:dyDescent="0.2">
      <c r="A533" t="s">
        <v>8219</v>
      </c>
      <c r="B533">
        <v>109</v>
      </c>
      <c r="D533" t="s">
        <v>8221</v>
      </c>
      <c r="E533">
        <v>1</v>
      </c>
      <c r="T533" t="s">
        <v>8219</v>
      </c>
      <c r="U533">
        <v>6071</v>
      </c>
      <c r="V533">
        <v>109</v>
      </c>
      <c r="X533" t="s">
        <v>8221</v>
      </c>
      <c r="Y533">
        <v>50</v>
      </c>
      <c r="Z533">
        <v>1</v>
      </c>
    </row>
    <row r="534" spans="1:26" x14ac:dyDescent="0.2">
      <c r="A534" t="s">
        <v>8219</v>
      </c>
      <c r="B534">
        <v>361</v>
      </c>
      <c r="D534" t="s">
        <v>8221</v>
      </c>
      <c r="E534">
        <v>6</v>
      </c>
      <c r="T534" t="s">
        <v>8219</v>
      </c>
      <c r="U534">
        <v>35389.129999999997</v>
      </c>
      <c r="V534">
        <v>361</v>
      </c>
      <c r="X534" t="s">
        <v>8221</v>
      </c>
      <c r="Y534">
        <v>270</v>
      </c>
      <c r="Z534">
        <v>6</v>
      </c>
    </row>
    <row r="535" spans="1:26" x14ac:dyDescent="0.2">
      <c r="A535" t="s">
        <v>8219</v>
      </c>
      <c r="B535">
        <v>176</v>
      </c>
      <c r="D535" t="s">
        <v>8221</v>
      </c>
      <c r="E535">
        <v>39</v>
      </c>
      <c r="T535" t="s">
        <v>8219</v>
      </c>
      <c r="U535">
        <v>16210</v>
      </c>
      <c r="V535">
        <v>176</v>
      </c>
      <c r="X535" t="s">
        <v>8221</v>
      </c>
      <c r="Y535">
        <v>9875</v>
      </c>
      <c r="Z535">
        <v>39</v>
      </c>
    </row>
    <row r="536" spans="1:26" x14ac:dyDescent="0.2">
      <c r="A536" t="s">
        <v>8219</v>
      </c>
      <c r="B536">
        <v>670</v>
      </c>
      <c r="D536" t="s">
        <v>8221</v>
      </c>
      <c r="E536">
        <v>4</v>
      </c>
      <c r="T536" t="s">
        <v>8219</v>
      </c>
      <c r="U536">
        <v>25577.56</v>
      </c>
      <c r="V536">
        <v>670</v>
      </c>
      <c r="X536" t="s">
        <v>8221</v>
      </c>
      <c r="Y536">
        <v>125</v>
      </c>
      <c r="Z536">
        <v>4</v>
      </c>
    </row>
    <row r="537" spans="1:26" x14ac:dyDescent="0.2">
      <c r="A537" t="s">
        <v>8219</v>
      </c>
      <c r="B537">
        <v>96</v>
      </c>
      <c r="D537" t="s">
        <v>8221</v>
      </c>
      <c r="E537">
        <v>1</v>
      </c>
      <c r="T537" t="s">
        <v>8219</v>
      </c>
      <c r="U537">
        <v>2606</v>
      </c>
      <c r="V537">
        <v>96</v>
      </c>
      <c r="X537" t="s">
        <v>8221</v>
      </c>
      <c r="Y537">
        <v>5</v>
      </c>
      <c r="Z537">
        <v>1</v>
      </c>
    </row>
    <row r="538" spans="1:26" x14ac:dyDescent="0.2">
      <c r="A538" t="s">
        <v>8219</v>
      </c>
      <c r="B538">
        <v>74</v>
      </c>
      <c r="D538" t="s">
        <v>8221</v>
      </c>
      <c r="E538">
        <v>0</v>
      </c>
      <c r="T538" t="s">
        <v>8219</v>
      </c>
      <c r="U538">
        <v>3751</v>
      </c>
      <c r="V538">
        <v>74</v>
      </c>
      <c r="X538" t="s">
        <v>8221</v>
      </c>
      <c r="Y538">
        <v>0</v>
      </c>
      <c r="Z538">
        <v>0</v>
      </c>
    </row>
    <row r="539" spans="1:26" x14ac:dyDescent="0.2">
      <c r="A539" t="s">
        <v>8219</v>
      </c>
      <c r="B539">
        <v>52</v>
      </c>
      <c r="D539" t="s">
        <v>8221</v>
      </c>
      <c r="E539">
        <v>0</v>
      </c>
      <c r="T539" t="s">
        <v>8219</v>
      </c>
      <c r="U539">
        <v>2025</v>
      </c>
      <c r="V539">
        <v>52</v>
      </c>
      <c r="X539" t="s">
        <v>8221</v>
      </c>
      <c r="Y539">
        <v>0</v>
      </c>
      <c r="Z539">
        <v>0</v>
      </c>
    </row>
    <row r="540" spans="1:26" x14ac:dyDescent="0.2">
      <c r="A540" t="s">
        <v>8219</v>
      </c>
      <c r="B540">
        <v>105</v>
      </c>
      <c r="D540" t="s">
        <v>8221</v>
      </c>
      <c r="E540">
        <v>0</v>
      </c>
      <c r="T540" t="s">
        <v>8219</v>
      </c>
      <c r="U540">
        <v>8152</v>
      </c>
      <c r="V540">
        <v>105</v>
      </c>
      <c r="X540" t="s">
        <v>8221</v>
      </c>
      <c r="Y540">
        <v>0</v>
      </c>
      <c r="Z540">
        <v>0</v>
      </c>
    </row>
    <row r="541" spans="1:26" x14ac:dyDescent="0.2">
      <c r="A541" t="s">
        <v>8219</v>
      </c>
      <c r="B541">
        <v>41</v>
      </c>
      <c r="D541" t="s">
        <v>8221</v>
      </c>
      <c r="E541">
        <v>8</v>
      </c>
      <c r="T541" t="s">
        <v>8219</v>
      </c>
      <c r="U541">
        <v>1785</v>
      </c>
      <c r="V541">
        <v>41</v>
      </c>
      <c r="X541" t="s">
        <v>8221</v>
      </c>
      <c r="Y541">
        <v>186</v>
      </c>
      <c r="Z541">
        <v>8</v>
      </c>
    </row>
    <row r="542" spans="1:26" x14ac:dyDescent="0.2">
      <c r="A542" t="s">
        <v>8219</v>
      </c>
      <c r="B542">
        <v>34</v>
      </c>
      <c r="D542" t="s">
        <v>8221</v>
      </c>
      <c r="E542">
        <v>0</v>
      </c>
      <c r="T542" t="s">
        <v>8219</v>
      </c>
      <c r="U542">
        <v>1082</v>
      </c>
      <c r="V542">
        <v>34</v>
      </c>
      <c r="X542" t="s">
        <v>8221</v>
      </c>
      <c r="Y542">
        <v>0</v>
      </c>
      <c r="Z542">
        <v>0</v>
      </c>
    </row>
    <row r="543" spans="1:26" x14ac:dyDescent="0.2">
      <c r="A543" t="s">
        <v>8219</v>
      </c>
      <c r="B543">
        <v>66</v>
      </c>
      <c r="D543" t="s">
        <v>8221</v>
      </c>
      <c r="E543">
        <v>1</v>
      </c>
      <c r="T543" t="s">
        <v>8219</v>
      </c>
      <c r="U543">
        <v>4170.17</v>
      </c>
      <c r="V543">
        <v>66</v>
      </c>
      <c r="X543" t="s">
        <v>8221</v>
      </c>
      <c r="Y543">
        <v>100</v>
      </c>
      <c r="Z543">
        <v>1</v>
      </c>
    </row>
    <row r="544" spans="1:26" x14ac:dyDescent="0.2">
      <c r="A544" t="s">
        <v>8219</v>
      </c>
      <c r="B544">
        <v>50</v>
      </c>
      <c r="D544" t="s">
        <v>8221</v>
      </c>
      <c r="E544">
        <v>12</v>
      </c>
      <c r="T544" t="s">
        <v>8219</v>
      </c>
      <c r="U544">
        <v>9545</v>
      </c>
      <c r="V544">
        <v>50</v>
      </c>
      <c r="X544" t="s">
        <v>8221</v>
      </c>
      <c r="Y544">
        <v>530</v>
      </c>
      <c r="Z544">
        <v>12</v>
      </c>
    </row>
    <row r="545" spans="1:26" x14ac:dyDescent="0.2">
      <c r="A545" t="s">
        <v>8219</v>
      </c>
      <c r="B545">
        <v>159</v>
      </c>
      <c r="D545" t="s">
        <v>8221</v>
      </c>
      <c r="E545">
        <v>0</v>
      </c>
      <c r="T545" t="s">
        <v>8219</v>
      </c>
      <c r="U545">
        <v>22396</v>
      </c>
      <c r="V545">
        <v>159</v>
      </c>
      <c r="X545" t="s">
        <v>8221</v>
      </c>
      <c r="Y545">
        <v>0</v>
      </c>
      <c r="Z545">
        <v>0</v>
      </c>
    </row>
    <row r="546" spans="1:26" x14ac:dyDescent="0.2">
      <c r="A546" t="s">
        <v>8219</v>
      </c>
      <c r="B546">
        <v>182</v>
      </c>
      <c r="D546" t="s">
        <v>8221</v>
      </c>
      <c r="E546">
        <v>3</v>
      </c>
      <c r="T546" t="s">
        <v>8219</v>
      </c>
      <c r="U546">
        <v>14000</v>
      </c>
      <c r="V546">
        <v>182</v>
      </c>
      <c r="X546" t="s">
        <v>8221</v>
      </c>
      <c r="Y546">
        <v>73</v>
      </c>
      <c r="Z546">
        <v>3</v>
      </c>
    </row>
    <row r="547" spans="1:26" x14ac:dyDescent="0.2">
      <c r="A547" t="s">
        <v>8219</v>
      </c>
      <c r="B547">
        <v>206</v>
      </c>
      <c r="D547" t="s">
        <v>8221</v>
      </c>
      <c r="E547">
        <v>2</v>
      </c>
      <c r="T547" t="s">
        <v>8219</v>
      </c>
      <c r="U547">
        <v>20426</v>
      </c>
      <c r="V547">
        <v>206</v>
      </c>
      <c r="X547" t="s">
        <v>8221</v>
      </c>
      <c r="Y547">
        <v>75</v>
      </c>
      <c r="Z547">
        <v>2</v>
      </c>
    </row>
    <row r="548" spans="1:26" x14ac:dyDescent="0.2">
      <c r="A548" t="s">
        <v>8219</v>
      </c>
      <c r="B548">
        <v>169</v>
      </c>
      <c r="D548" t="s">
        <v>8221</v>
      </c>
      <c r="E548">
        <v>6</v>
      </c>
      <c r="T548" t="s">
        <v>8219</v>
      </c>
      <c r="U548">
        <v>11472</v>
      </c>
      <c r="V548">
        <v>169</v>
      </c>
      <c r="X548" t="s">
        <v>8221</v>
      </c>
      <c r="Y548">
        <v>252</v>
      </c>
      <c r="Z548">
        <v>6</v>
      </c>
    </row>
    <row r="549" spans="1:26" x14ac:dyDescent="0.2">
      <c r="A549" t="s">
        <v>8219</v>
      </c>
      <c r="B549">
        <v>31</v>
      </c>
      <c r="D549" t="s">
        <v>8221</v>
      </c>
      <c r="E549">
        <v>0</v>
      </c>
      <c r="T549" t="s">
        <v>8219</v>
      </c>
      <c r="U549">
        <v>7635</v>
      </c>
      <c r="V549">
        <v>31</v>
      </c>
      <c r="X549" t="s">
        <v>8221</v>
      </c>
      <c r="Y549">
        <v>0</v>
      </c>
      <c r="Z549">
        <v>0</v>
      </c>
    </row>
    <row r="550" spans="1:26" x14ac:dyDescent="0.2">
      <c r="A550" t="s">
        <v>8219</v>
      </c>
      <c r="B550">
        <v>28</v>
      </c>
      <c r="D550" t="s">
        <v>8221</v>
      </c>
      <c r="E550">
        <v>15</v>
      </c>
      <c r="T550" t="s">
        <v>8219</v>
      </c>
      <c r="U550">
        <v>5300</v>
      </c>
      <c r="V550">
        <v>28</v>
      </c>
      <c r="X550" t="s">
        <v>8221</v>
      </c>
      <c r="Y550">
        <v>911</v>
      </c>
      <c r="Z550">
        <v>15</v>
      </c>
    </row>
    <row r="551" spans="1:26" x14ac:dyDescent="0.2">
      <c r="A551" t="s">
        <v>8219</v>
      </c>
      <c r="B551">
        <v>54</v>
      </c>
      <c r="D551" t="s">
        <v>8221</v>
      </c>
      <c r="E551">
        <v>1</v>
      </c>
      <c r="T551" t="s">
        <v>8219</v>
      </c>
      <c r="U551">
        <v>4140</v>
      </c>
      <c r="V551">
        <v>54</v>
      </c>
      <c r="X551" t="s">
        <v>8221</v>
      </c>
      <c r="Y551">
        <v>50</v>
      </c>
      <c r="Z551">
        <v>1</v>
      </c>
    </row>
    <row r="552" spans="1:26" x14ac:dyDescent="0.2">
      <c r="A552" t="s">
        <v>8219</v>
      </c>
      <c r="B552">
        <v>467</v>
      </c>
      <c r="D552" t="s">
        <v>8221</v>
      </c>
      <c r="E552">
        <v>3</v>
      </c>
      <c r="T552" t="s">
        <v>8219</v>
      </c>
      <c r="U552">
        <v>38743.839999999997</v>
      </c>
      <c r="V552">
        <v>467</v>
      </c>
      <c r="X552" t="s">
        <v>8221</v>
      </c>
      <c r="Y552">
        <v>325</v>
      </c>
      <c r="Z552">
        <v>3</v>
      </c>
    </row>
    <row r="553" spans="1:26" x14ac:dyDescent="0.2">
      <c r="A553" t="s">
        <v>8219</v>
      </c>
      <c r="B553">
        <v>389</v>
      </c>
      <c r="D553" t="s">
        <v>8221</v>
      </c>
      <c r="E553">
        <v>8</v>
      </c>
      <c r="T553" t="s">
        <v>8219</v>
      </c>
      <c r="U553">
        <v>24321.1</v>
      </c>
      <c r="V553">
        <v>389</v>
      </c>
      <c r="X553" t="s">
        <v>8221</v>
      </c>
      <c r="Y553">
        <v>188</v>
      </c>
      <c r="Z553">
        <v>8</v>
      </c>
    </row>
    <row r="554" spans="1:26" x14ac:dyDescent="0.2">
      <c r="A554" t="s">
        <v>8219</v>
      </c>
      <c r="B554">
        <v>68</v>
      </c>
      <c r="D554" t="s">
        <v>8221</v>
      </c>
      <c r="E554">
        <v>0</v>
      </c>
      <c r="T554" t="s">
        <v>8219</v>
      </c>
      <c r="U554">
        <v>3132.63</v>
      </c>
      <c r="V554">
        <v>68</v>
      </c>
      <c r="X554" t="s">
        <v>8221</v>
      </c>
      <c r="Y554">
        <v>0</v>
      </c>
      <c r="Z554">
        <v>0</v>
      </c>
    </row>
    <row r="555" spans="1:26" x14ac:dyDescent="0.2">
      <c r="A555" t="s">
        <v>8219</v>
      </c>
      <c r="B555">
        <v>413</v>
      </c>
      <c r="D555" t="s">
        <v>8221</v>
      </c>
      <c r="E555">
        <v>3</v>
      </c>
      <c r="T555" t="s">
        <v>8219</v>
      </c>
      <c r="U555">
        <v>15918.65</v>
      </c>
      <c r="V555">
        <v>413</v>
      </c>
      <c r="X555" t="s">
        <v>8221</v>
      </c>
      <c r="Y555">
        <v>151</v>
      </c>
      <c r="Z555">
        <v>3</v>
      </c>
    </row>
    <row r="556" spans="1:26" x14ac:dyDescent="0.2">
      <c r="A556" t="s">
        <v>8219</v>
      </c>
      <c r="B556">
        <v>190</v>
      </c>
      <c r="D556" t="s">
        <v>8221</v>
      </c>
      <c r="E556">
        <v>3</v>
      </c>
      <c r="T556" t="s">
        <v>8219</v>
      </c>
      <c r="U556">
        <v>10071</v>
      </c>
      <c r="V556">
        <v>190</v>
      </c>
      <c r="X556" t="s">
        <v>8221</v>
      </c>
      <c r="Y556">
        <v>35</v>
      </c>
      <c r="Z556">
        <v>3</v>
      </c>
    </row>
    <row r="557" spans="1:26" x14ac:dyDescent="0.2">
      <c r="A557" t="s">
        <v>8219</v>
      </c>
      <c r="B557">
        <v>189</v>
      </c>
      <c r="D557" t="s">
        <v>8221</v>
      </c>
      <c r="E557">
        <v>0</v>
      </c>
      <c r="T557" t="s">
        <v>8219</v>
      </c>
      <c r="U557">
        <v>13864.17</v>
      </c>
      <c r="V557">
        <v>189</v>
      </c>
      <c r="X557" t="s">
        <v>8221</v>
      </c>
      <c r="Y557">
        <v>0</v>
      </c>
      <c r="Z557">
        <v>0</v>
      </c>
    </row>
    <row r="558" spans="1:26" x14ac:dyDescent="0.2">
      <c r="A558" t="s">
        <v>8219</v>
      </c>
      <c r="B558">
        <v>130</v>
      </c>
      <c r="D558" t="s">
        <v>8221</v>
      </c>
      <c r="E558">
        <v>19</v>
      </c>
      <c r="T558" t="s">
        <v>8219</v>
      </c>
      <c r="U558">
        <v>16636.78</v>
      </c>
      <c r="V558">
        <v>130</v>
      </c>
      <c r="X558" t="s">
        <v>8221</v>
      </c>
      <c r="Y558">
        <v>1155</v>
      </c>
      <c r="Z558">
        <v>19</v>
      </c>
    </row>
    <row r="559" spans="1:26" x14ac:dyDescent="0.2">
      <c r="A559" t="s">
        <v>8219</v>
      </c>
      <c r="B559">
        <v>74</v>
      </c>
      <c r="D559" t="s">
        <v>8221</v>
      </c>
      <c r="E559">
        <v>0</v>
      </c>
      <c r="T559" t="s">
        <v>8219</v>
      </c>
      <c r="U559">
        <v>7750</v>
      </c>
      <c r="V559">
        <v>74</v>
      </c>
      <c r="X559" t="s">
        <v>8221</v>
      </c>
      <c r="Y559">
        <v>0</v>
      </c>
      <c r="Z559">
        <v>0</v>
      </c>
    </row>
    <row r="560" spans="1:26" x14ac:dyDescent="0.2">
      <c r="A560" t="s">
        <v>8219</v>
      </c>
      <c r="B560">
        <v>274</v>
      </c>
      <c r="D560" t="s">
        <v>8221</v>
      </c>
      <c r="E560">
        <v>2</v>
      </c>
      <c r="T560" t="s">
        <v>8219</v>
      </c>
      <c r="U560">
        <v>18542</v>
      </c>
      <c r="V560">
        <v>274</v>
      </c>
      <c r="X560" t="s">
        <v>8221</v>
      </c>
      <c r="Y560">
        <v>35</v>
      </c>
      <c r="Z560">
        <v>2</v>
      </c>
    </row>
    <row r="561" spans="1:26" x14ac:dyDescent="0.2">
      <c r="A561" t="s">
        <v>8219</v>
      </c>
      <c r="B561">
        <v>22</v>
      </c>
      <c r="D561" t="s">
        <v>8221</v>
      </c>
      <c r="E561">
        <v>0</v>
      </c>
      <c r="T561" t="s">
        <v>8219</v>
      </c>
      <c r="U561">
        <v>2110.5</v>
      </c>
      <c r="V561">
        <v>22</v>
      </c>
      <c r="X561" t="s">
        <v>8221</v>
      </c>
      <c r="Y561">
        <v>0</v>
      </c>
      <c r="Z561">
        <v>0</v>
      </c>
    </row>
    <row r="562" spans="1:26" x14ac:dyDescent="0.2">
      <c r="A562" t="s">
        <v>8219</v>
      </c>
      <c r="B562">
        <v>31</v>
      </c>
      <c r="D562" t="s">
        <v>8221</v>
      </c>
      <c r="E562">
        <v>0</v>
      </c>
      <c r="T562" t="s">
        <v>8219</v>
      </c>
      <c r="U562">
        <v>2020</v>
      </c>
      <c r="V562">
        <v>31</v>
      </c>
      <c r="X562" t="s">
        <v>8221</v>
      </c>
      <c r="Y562">
        <v>0</v>
      </c>
      <c r="Z562">
        <v>0</v>
      </c>
    </row>
    <row r="563" spans="1:26" x14ac:dyDescent="0.2">
      <c r="A563" t="s">
        <v>8219</v>
      </c>
      <c r="B563">
        <v>63</v>
      </c>
      <c r="D563" t="s">
        <v>8221</v>
      </c>
      <c r="E563">
        <v>25</v>
      </c>
      <c r="T563" t="s">
        <v>8219</v>
      </c>
      <c r="U563">
        <v>2033</v>
      </c>
      <c r="V563">
        <v>63</v>
      </c>
      <c r="X563" t="s">
        <v>8221</v>
      </c>
      <c r="Y563">
        <v>2070.5</v>
      </c>
      <c r="Z563">
        <v>25</v>
      </c>
    </row>
    <row r="564" spans="1:26" x14ac:dyDescent="0.2">
      <c r="A564" t="s">
        <v>8219</v>
      </c>
      <c r="B564">
        <v>20</v>
      </c>
      <c r="D564" t="s">
        <v>8221</v>
      </c>
      <c r="E564">
        <v>8</v>
      </c>
      <c r="T564" t="s">
        <v>8219</v>
      </c>
      <c r="U564">
        <v>1625</v>
      </c>
      <c r="V564">
        <v>20</v>
      </c>
      <c r="X564" t="s">
        <v>8221</v>
      </c>
      <c r="Y564">
        <v>2871</v>
      </c>
      <c r="Z564">
        <v>8</v>
      </c>
    </row>
    <row r="565" spans="1:26" x14ac:dyDescent="0.2">
      <c r="A565" t="s">
        <v>8219</v>
      </c>
      <c r="B565">
        <v>25</v>
      </c>
      <c r="D565" t="s">
        <v>8221</v>
      </c>
      <c r="E565">
        <v>16</v>
      </c>
      <c r="T565" t="s">
        <v>8219</v>
      </c>
      <c r="U565">
        <v>605</v>
      </c>
      <c r="V565">
        <v>25</v>
      </c>
      <c r="X565" t="s">
        <v>8221</v>
      </c>
      <c r="Y565">
        <v>979</v>
      </c>
      <c r="Z565">
        <v>16</v>
      </c>
    </row>
    <row r="566" spans="1:26" x14ac:dyDescent="0.2">
      <c r="A566" t="s">
        <v>8219</v>
      </c>
      <c r="B566">
        <v>61</v>
      </c>
      <c r="D566" t="s">
        <v>8221</v>
      </c>
      <c r="E566">
        <v>3</v>
      </c>
      <c r="T566" t="s">
        <v>8219</v>
      </c>
      <c r="U566">
        <v>4018</v>
      </c>
      <c r="V566">
        <v>61</v>
      </c>
      <c r="X566" t="s">
        <v>8221</v>
      </c>
      <c r="Y566">
        <v>1020</v>
      </c>
      <c r="Z566">
        <v>3</v>
      </c>
    </row>
    <row r="567" spans="1:26" x14ac:dyDescent="0.2">
      <c r="A567" t="s">
        <v>8219</v>
      </c>
      <c r="B567">
        <v>52</v>
      </c>
      <c r="D567" t="s">
        <v>8221</v>
      </c>
      <c r="E567">
        <v>3</v>
      </c>
      <c r="T567" t="s">
        <v>8219</v>
      </c>
      <c r="U567">
        <v>1876</v>
      </c>
      <c r="V567">
        <v>52</v>
      </c>
      <c r="X567" t="s">
        <v>8221</v>
      </c>
      <c r="Y567">
        <v>17</v>
      </c>
      <c r="Z567">
        <v>3</v>
      </c>
    </row>
    <row r="568" spans="1:26" x14ac:dyDescent="0.2">
      <c r="A568" t="s">
        <v>8219</v>
      </c>
      <c r="B568">
        <v>86</v>
      </c>
      <c r="D568" t="s">
        <v>8221</v>
      </c>
      <c r="E568">
        <v>2</v>
      </c>
      <c r="T568" t="s">
        <v>8219</v>
      </c>
      <c r="U568">
        <v>3800</v>
      </c>
      <c r="V568">
        <v>86</v>
      </c>
      <c r="X568" t="s">
        <v>8221</v>
      </c>
      <c r="Y568">
        <v>100</v>
      </c>
      <c r="Z568">
        <v>2</v>
      </c>
    </row>
    <row r="569" spans="1:26" x14ac:dyDescent="0.2">
      <c r="A569" t="s">
        <v>8219</v>
      </c>
      <c r="B569">
        <v>42</v>
      </c>
      <c r="D569" t="s">
        <v>8221</v>
      </c>
      <c r="E569">
        <v>1</v>
      </c>
      <c r="T569" t="s">
        <v>8219</v>
      </c>
      <c r="U569">
        <v>4371</v>
      </c>
      <c r="V569">
        <v>42</v>
      </c>
      <c r="X569" t="s">
        <v>8221</v>
      </c>
      <c r="Y569">
        <v>25</v>
      </c>
      <c r="Z569">
        <v>1</v>
      </c>
    </row>
    <row r="570" spans="1:26" x14ac:dyDescent="0.2">
      <c r="A570" t="s">
        <v>8219</v>
      </c>
      <c r="B570">
        <v>52</v>
      </c>
      <c r="D570" t="s">
        <v>8221</v>
      </c>
      <c r="E570">
        <v>0</v>
      </c>
      <c r="T570" t="s">
        <v>8219</v>
      </c>
      <c r="U570">
        <v>1870</v>
      </c>
      <c r="V570">
        <v>52</v>
      </c>
      <c r="X570" t="s">
        <v>8221</v>
      </c>
      <c r="Y570">
        <v>0</v>
      </c>
      <c r="Z570">
        <v>0</v>
      </c>
    </row>
    <row r="571" spans="1:26" x14ac:dyDescent="0.2">
      <c r="A571" t="s">
        <v>8219</v>
      </c>
      <c r="B571">
        <v>120</v>
      </c>
      <c r="D571" t="s">
        <v>8221</v>
      </c>
      <c r="E571">
        <v>1</v>
      </c>
      <c r="T571" t="s">
        <v>8219</v>
      </c>
      <c r="U571">
        <v>15335</v>
      </c>
      <c r="V571">
        <v>120</v>
      </c>
      <c r="X571" t="s">
        <v>8221</v>
      </c>
      <c r="Y571">
        <v>30</v>
      </c>
      <c r="Z571">
        <v>1</v>
      </c>
    </row>
    <row r="572" spans="1:26" x14ac:dyDescent="0.2">
      <c r="A572" t="s">
        <v>8219</v>
      </c>
      <c r="B572">
        <v>22</v>
      </c>
      <c r="D572" t="s">
        <v>8221</v>
      </c>
      <c r="E572">
        <v>19</v>
      </c>
      <c r="T572" t="s">
        <v>8219</v>
      </c>
      <c r="U572">
        <v>610</v>
      </c>
      <c r="V572">
        <v>22</v>
      </c>
      <c r="X572" t="s">
        <v>8221</v>
      </c>
      <c r="Y572">
        <v>886</v>
      </c>
      <c r="Z572">
        <v>19</v>
      </c>
    </row>
    <row r="573" spans="1:26" x14ac:dyDescent="0.2">
      <c r="A573" t="s">
        <v>8219</v>
      </c>
      <c r="B573">
        <v>64</v>
      </c>
      <c r="D573" t="s">
        <v>8221</v>
      </c>
      <c r="E573">
        <v>9</v>
      </c>
      <c r="T573" t="s">
        <v>8219</v>
      </c>
      <c r="U573">
        <v>2549</v>
      </c>
      <c r="V573">
        <v>64</v>
      </c>
      <c r="X573" t="s">
        <v>8221</v>
      </c>
      <c r="Y573">
        <v>585</v>
      </c>
      <c r="Z573">
        <v>9</v>
      </c>
    </row>
    <row r="574" spans="1:26" x14ac:dyDescent="0.2">
      <c r="A574" t="s">
        <v>8219</v>
      </c>
      <c r="B574">
        <v>23</v>
      </c>
      <c r="D574" t="s">
        <v>8221</v>
      </c>
      <c r="E574">
        <v>1</v>
      </c>
      <c r="T574" t="s">
        <v>8219</v>
      </c>
      <c r="U574">
        <v>1200</v>
      </c>
      <c r="V574">
        <v>23</v>
      </c>
      <c r="X574" t="s">
        <v>8221</v>
      </c>
      <c r="Y574">
        <v>10</v>
      </c>
      <c r="Z574">
        <v>1</v>
      </c>
    </row>
    <row r="575" spans="1:26" x14ac:dyDescent="0.2">
      <c r="A575" t="s">
        <v>8219</v>
      </c>
      <c r="B575">
        <v>238</v>
      </c>
      <c r="D575" t="s">
        <v>8221</v>
      </c>
      <c r="E575">
        <v>0</v>
      </c>
      <c r="T575" t="s">
        <v>8219</v>
      </c>
      <c r="U575">
        <v>21905</v>
      </c>
      <c r="V575">
        <v>238</v>
      </c>
      <c r="X575" t="s">
        <v>8221</v>
      </c>
      <c r="Y575">
        <v>0</v>
      </c>
      <c r="Z575">
        <v>0</v>
      </c>
    </row>
    <row r="576" spans="1:26" x14ac:dyDescent="0.2">
      <c r="A576" t="s">
        <v>8219</v>
      </c>
      <c r="B576">
        <v>33</v>
      </c>
      <c r="D576" t="s">
        <v>8221</v>
      </c>
      <c r="E576">
        <v>1</v>
      </c>
      <c r="T576" t="s">
        <v>8219</v>
      </c>
      <c r="U576">
        <v>2093</v>
      </c>
      <c r="V576">
        <v>33</v>
      </c>
      <c r="X576" t="s">
        <v>8221</v>
      </c>
      <c r="Y576">
        <v>5</v>
      </c>
      <c r="Z576">
        <v>1</v>
      </c>
    </row>
    <row r="577" spans="1:26" x14ac:dyDescent="0.2">
      <c r="A577" t="s">
        <v>8219</v>
      </c>
      <c r="B577">
        <v>32</v>
      </c>
      <c r="D577" t="s">
        <v>8221</v>
      </c>
      <c r="E577">
        <v>5</v>
      </c>
      <c r="T577" t="s">
        <v>8219</v>
      </c>
      <c r="U577">
        <v>4340</v>
      </c>
      <c r="V577">
        <v>32</v>
      </c>
      <c r="X577" t="s">
        <v>8221</v>
      </c>
      <c r="Y577">
        <v>3200</v>
      </c>
      <c r="Z577">
        <v>5</v>
      </c>
    </row>
    <row r="578" spans="1:26" x14ac:dyDescent="0.2">
      <c r="A578" t="s">
        <v>8219</v>
      </c>
      <c r="B578">
        <v>24</v>
      </c>
      <c r="D578" t="s">
        <v>8221</v>
      </c>
      <c r="E578">
        <v>85</v>
      </c>
      <c r="T578" t="s">
        <v>8219</v>
      </c>
      <c r="U578">
        <v>4050</v>
      </c>
      <c r="V578">
        <v>24</v>
      </c>
      <c r="X578" t="s">
        <v>8221</v>
      </c>
      <c r="Y578">
        <v>5875</v>
      </c>
      <c r="Z578">
        <v>85</v>
      </c>
    </row>
    <row r="579" spans="1:26" x14ac:dyDescent="0.2">
      <c r="A579" t="s">
        <v>8219</v>
      </c>
      <c r="B579">
        <v>29</v>
      </c>
      <c r="D579" t="s">
        <v>8221</v>
      </c>
      <c r="E579">
        <v>3</v>
      </c>
      <c r="T579" t="s">
        <v>8219</v>
      </c>
      <c r="U579">
        <v>2055</v>
      </c>
      <c r="V579">
        <v>29</v>
      </c>
      <c r="X579" t="s">
        <v>8221</v>
      </c>
      <c r="Y579">
        <v>4</v>
      </c>
      <c r="Z579">
        <v>3</v>
      </c>
    </row>
    <row r="580" spans="1:26" x14ac:dyDescent="0.2">
      <c r="A580" t="s">
        <v>8219</v>
      </c>
      <c r="B580">
        <v>50</v>
      </c>
      <c r="D580" t="s">
        <v>8221</v>
      </c>
      <c r="E580">
        <v>4</v>
      </c>
      <c r="T580" t="s">
        <v>8219</v>
      </c>
      <c r="U580">
        <v>2500</v>
      </c>
      <c r="V580">
        <v>50</v>
      </c>
      <c r="X580" t="s">
        <v>8221</v>
      </c>
      <c r="Y580">
        <v>42</v>
      </c>
      <c r="Z580">
        <v>4</v>
      </c>
    </row>
    <row r="581" spans="1:26" x14ac:dyDescent="0.2">
      <c r="A581" t="s">
        <v>8219</v>
      </c>
      <c r="B581">
        <v>108</v>
      </c>
      <c r="D581" t="s">
        <v>8221</v>
      </c>
      <c r="E581">
        <v>3</v>
      </c>
      <c r="T581" t="s">
        <v>8219</v>
      </c>
      <c r="U581">
        <v>4559.13</v>
      </c>
      <c r="V581">
        <v>108</v>
      </c>
      <c r="X581" t="s">
        <v>8221</v>
      </c>
      <c r="Y581">
        <v>100</v>
      </c>
      <c r="Z581">
        <v>3</v>
      </c>
    </row>
    <row r="582" spans="1:26" x14ac:dyDescent="0.2">
      <c r="A582" t="s">
        <v>8219</v>
      </c>
      <c r="B582">
        <v>139</v>
      </c>
      <c r="D582" t="s">
        <v>8221</v>
      </c>
      <c r="E582">
        <v>5</v>
      </c>
      <c r="T582" t="s">
        <v>8219</v>
      </c>
      <c r="U582">
        <v>5666</v>
      </c>
      <c r="V582">
        <v>139</v>
      </c>
      <c r="X582" t="s">
        <v>8221</v>
      </c>
      <c r="Y582">
        <v>241</v>
      </c>
      <c r="Z582">
        <v>5</v>
      </c>
    </row>
    <row r="583" spans="1:26" x14ac:dyDescent="0.2">
      <c r="A583" t="s">
        <v>8219</v>
      </c>
      <c r="B583">
        <v>7</v>
      </c>
      <c r="D583" t="s">
        <v>8221</v>
      </c>
      <c r="E583">
        <v>17</v>
      </c>
      <c r="T583" t="s">
        <v>8219</v>
      </c>
      <c r="U583">
        <v>375</v>
      </c>
      <c r="V583">
        <v>7</v>
      </c>
      <c r="X583" t="s">
        <v>8221</v>
      </c>
      <c r="Y583">
        <v>105</v>
      </c>
      <c r="Z583">
        <v>17</v>
      </c>
    </row>
    <row r="584" spans="1:26" x14ac:dyDescent="0.2">
      <c r="A584" t="s">
        <v>8219</v>
      </c>
      <c r="B584">
        <v>149</v>
      </c>
      <c r="D584" t="s">
        <v>8221</v>
      </c>
      <c r="E584">
        <v>3</v>
      </c>
      <c r="T584" t="s">
        <v>8219</v>
      </c>
      <c r="U584">
        <v>7219</v>
      </c>
      <c r="V584">
        <v>149</v>
      </c>
      <c r="X584" t="s">
        <v>8221</v>
      </c>
      <c r="Y584">
        <v>15</v>
      </c>
      <c r="Z584">
        <v>3</v>
      </c>
    </row>
    <row r="585" spans="1:26" x14ac:dyDescent="0.2">
      <c r="A585" t="s">
        <v>8219</v>
      </c>
      <c r="B585">
        <v>31</v>
      </c>
      <c r="D585" t="s">
        <v>8221</v>
      </c>
      <c r="E585">
        <v>2</v>
      </c>
      <c r="T585" t="s">
        <v>8219</v>
      </c>
      <c r="U585">
        <v>2555</v>
      </c>
      <c r="V585">
        <v>31</v>
      </c>
      <c r="X585" t="s">
        <v>8221</v>
      </c>
      <c r="Y585">
        <v>15</v>
      </c>
      <c r="Z585">
        <v>2</v>
      </c>
    </row>
    <row r="586" spans="1:26" x14ac:dyDescent="0.2">
      <c r="A586" t="s">
        <v>8219</v>
      </c>
      <c r="B586">
        <v>26</v>
      </c>
      <c r="D586" t="s">
        <v>8221</v>
      </c>
      <c r="E586">
        <v>6</v>
      </c>
      <c r="T586" t="s">
        <v>8219</v>
      </c>
      <c r="U586">
        <v>5985</v>
      </c>
      <c r="V586">
        <v>26</v>
      </c>
      <c r="X586" t="s">
        <v>8221</v>
      </c>
      <c r="Y586">
        <v>72</v>
      </c>
      <c r="Z586">
        <v>6</v>
      </c>
    </row>
    <row r="587" spans="1:26" x14ac:dyDescent="0.2">
      <c r="A587" t="s">
        <v>8219</v>
      </c>
      <c r="B587">
        <v>172</v>
      </c>
      <c r="D587" t="s">
        <v>8221</v>
      </c>
      <c r="E587">
        <v>0</v>
      </c>
      <c r="T587" t="s">
        <v>8219</v>
      </c>
      <c r="U587">
        <v>10210</v>
      </c>
      <c r="V587">
        <v>172</v>
      </c>
      <c r="X587" t="s">
        <v>8221</v>
      </c>
      <c r="Y587">
        <v>0</v>
      </c>
      <c r="Z587">
        <v>0</v>
      </c>
    </row>
    <row r="588" spans="1:26" x14ac:dyDescent="0.2">
      <c r="A588" t="s">
        <v>8219</v>
      </c>
      <c r="B588">
        <v>78</v>
      </c>
      <c r="D588" t="s">
        <v>8221</v>
      </c>
      <c r="E588">
        <v>1</v>
      </c>
      <c r="T588" t="s">
        <v>8219</v>
      </c>
      <c r="U588">
        <v>5202.5</v>
      </c>
      <c r="V588">
        <v>78</v>
      </c>
      <c r="X588" t="s">
        <v>8221</v>
      </c>
      <c r="Y588">
        <v>1</v>
      </c>
      <c r="Z588">
        <v>1</v>
      </c>
    </row>
    <row r="589" spans="1:26" x14ac:dyDescent="0.2">
      <c r="A589" t="s">
        <v>8219</v>
      </c>
      <c r="B589">
        <v>120</v>
      </c>
      <c r="D589" t="s">
        <v>8221</v>
      </c>
      <c r="E589">
        <v>3</v>
      </c>
      <c r="T589" t="s">
        <v>8219</v>
      </c>
      <c r="U589">
        <v>20253</v>
      </c>
      <c r="V589">
        <v>120</v>
      </c>
      <c r="X589" t="s">
        <v>8221</v>
      </c>
      <c r="Y589">
        <v>7</v>
      </c>
      <c r="Z589">
        <v>3</v>
      </c>
    </row>
    <row r="590" spans="1:26" x14ac:dyDescent="0.2">
      <c r="A590" t="s">
        <v>8219</v>
      </c>
      <c r="B590">
        <v>227</v>
      </c>
      <c r="D590" t="s">
        <v>8221</v>
      </c>
      <c r="E590">
        <v>13</v>
      </c>
      <c r="T590" t="s">
        <v>8219</v>
      </c>
      <c r="U590">
        <v>13614</v>
      </c>
      <c r="V590">
        <v>227</v>
      </c>
      <c r="X590" t="s">
        <v>8221</v>
      </c>
      <c r="Y590">
        <v>320</v>
      </c>
      <c r="Z590">
        <v>13</v>
      </c>
    </row>
    <row r="591" spans="1:26" x14ac:dyDescent="0.2">
      <c r="A591" t="s">
        <v>8219</v>
      </c>
      <c r="B591">
        <v>42</v>
      </c>
      <c r="D591" t="s">
        <v>8221</v>
      </c>
      <c r="E591">
        <v>1</v>
      </c>
      <c r="T591" t="s">
        <v>8219</v>
      </c>
      <c r="U591">
        <v>1336</v>
      </c>
      <c r="V591">
        <v>42</v>
      </c>
      <c r="X591" t="s">
        <v>8221</v>
      </c>
      <c r="Y591">
        <v>100</v>
      </c>
      <c r="Z591">
        <v>1</v>
      </c>
    </row>
    <row r="592" spans="1:26" x14ac:dyDescent="0.2">
      <c r="A592" t="s">
        <v>8219</v>
      </c>
      <c r="B592">
        <v>64</v>
      </c>
      <c r="D592" t="s">
        <v>8221</v>
      </c>
      <c r="E592">
        <v>1</v>
      </c>
      <c r="T592" t="s">
        <v>8219</v>
      </c>
      <c r="U592">
        <v>1563</v>
      </c>
      <c r="V592">
        <v>64</v>
      </c>
      <c r="X592" t="s">
        <v>8221</v>
      </c>
      <c r="Y592">
        <v>1</v>
      </c>
      <c r="Z592">
        <v>1</v>
      </c>
    </row>
    <row r="593" spans="1:26" x14ac:dyDescent="0.2">
      <c r="A593" t="s">
        <v>8219</v>
      </c>
      <c r="B593">
        <v>121</v>
      </c>
      <c r="D593" t="s">
        <v>8221</v>
      </c>
      <c r="E593">
        <v>9</v>
      </c>
      <c r="T593" t="s">
        <v>8219</v>
      </c>
      <c r="U593">
        <v>3067</v>
      </c>
      <c r="V593">
        <v>121</v>
      </c>
      <c r="X593" t="s">
        <v>8221</v>
      </c>
      <c r="Y593">
        <v>800</v>
      </c>
      <c r="Z593">
        <v>9</v>
      </c>
    </row>
    <row r="594" spans="1:26" x14ac:dyDescent="0.2">
      <c r="A594" t="s">
        <v>8219</v>
      </c>
      <c r="B594">
        <v>87</v>
      </c>
      <c r="D594" t="s">
        <v>8221</v>
      </c>
      <c r="E594">
        <v>0</v>
      </c>
      <c r="T594" t="s">
        <v>8219</v>
      </c>
      <c r="U594">
        <v>6215.56</v>
      </c>
      <c r="V594">
        <v>87</v>
      </c>
      <c r="X594" t="s">
        <v>8221</v>
      </c>
      <c r="Y594">
        <v>0</v>
      </c>
      <c r="Z594">
        <v>0</v>
      </c>
    </row>
    <row r="595" spans="1:26" x14ac:dyDescent="0.2">
      <c r="A595" t="s">
        <v>8219</v>
      </c>
      <c r="B595">
        <v>65</v>
      </c>
      <c r="D595" t="s">
        <v>8221</v>
      </c>
      <c r="E595">
        <v>2</v>
      </c>
      <c r="T595" t="s">
        <v>8219</v>
      </c>
      <c r="U595">
        <v>2506</v>
      </c>
      <c r="V595">
        <v>65</v>
      </c>
      <c r="X595" t="s">
        <v>8221</v>
      </c>
      <c r="Y595">
        <v>55</v>
      </c>
      <c r="Z595">
        <v>2</v>
      </c>
    </row>
    <row r="596" spans="1:26" x14ac:dyDescent="0.2">
      <c r="A596" t="s">
        <v>8219</v>
      </c>
      <c r="B596">
        <v>49</v>
      </c>
      <c r="D596" t="s">
        <v>8221</v>
      </c>
      <c r="E596">
        <v>1</v>
      </c>
      <c r="T596" t="s">
        <v>8219</v>
      </c>
      <c r="U596">
        <v>3350</v>
      </c>
      <c r="V596">
        <v>49</v>
      </c>
      <c r="X596" t="s">
        <v>8221</v>
      </c>
      <c r="Y596">
        <v>6</v>
      </c>
      <c r="Z596">
        <v>1</v>
      </c>
    </row>
    <row r="597" spans="1:26" x14ac:dyDescent="0.2">
      <c r="A597" t="s">
        <v>8219</v>
      </c>
      <c r="B597">
        <v>19</v>
      </c>
      <c r="D597" t="s">
        <v>8221</v>
      </c>
      <c r="E597">
        <v>10</v>
      </c>
      <c r="T597" t="s">
        <v>8219</v>
      </c>
      <c r="U597">
        <v>764</v>
      </c>
      <c r="V597">
        <v>19</v>
      </c>
      <c r="X597" t="s">
        <v>8221</v>
      </c>
      <c r="Y597">
        <v>445</v>
      </c>
      <c r="Z597">
        <v>10</v>
      </c>
    </row>
    <row r="598" spans="1:26" x14ac:dyDescent="0.2">
      <c r="A598" t="s">
        <v>8219</v>
      </c>
      <c r="B598">
        <v>81</v>
      </c>
      <c r="D598" t="s">
        <v>8221</v>
      </c>
      <c r="E598">
        <v>3</v>
      </c>
      <c r="T598" t="s">
        <v>8219</v>
      </c>
      <c r="U598">
        <v>2598</v>
      </c>
      <c r="V598">
        <v>81</v>
      </c>
      <c r="X598" t="s">
        <v>8221</v>
      </c>
      <c r="Y598">
        <v>3</v>
      </c>
      <c r="Z598">
        <v>3</v>
      </c>
    </row>
    <row r="599" spans="1:26" x14ac:dyDescent="0.2">
      <c r="A599" t="s">
        <v>8219</v>
      </c>
      <c r="B599">
        <v>264</v>
      </c>
      <c r="D599" t="s">
        <v>8221</v>
      </c>
      <c r="E599">
        <v>2</v>
      </c>
      <c r="T599" t="s">
        <v>8219</v>
      </c>
      <c r="U599">
        <v>7559</v>
      </c>
      <c r="V599">
        <v>264</v>
      </c>
      <c r="X599" t="s">
        <v>8221</v>
      </c>
      <c r="Y599">
        <v>200</v>
      </c>
      <c r="Z599">
        <v>2</v>
      </c>
    </row>
    <row r="600" spans="1:26" x14ac:dyDescent="0.2">
      <c r="A600" t="s">
        <v>8219</v>
      </c>
      <c r="B600">
        <v>25</v>
      </c>
      <c r="D600" t="s">
        <v>8221</v>
      </c>
      <c r="E600">
        <v>2</v>
      </c>
      <c r="T600" t="s">
        <v>8219</v>
      </c>
      <c r="U600">
        <v>1091</v>
      </c>
      <c r="V600">
        <v>25</v>
      </c>
      <c r="X600" t="s">
        <v>8221</v>
      </c>
      <c r="Y600">
        <v>26</v>
      </c>
      <c r="Z600">
        <v>2</v>
      </c>
    </row>
    <row r="601" spans="1:26" x14ac:dyDescent="0.2">
      <c r="A601" t="s">
        <v>8219</v>
      </c>
      <c r="B601">
        <v>5</v>
      </c>
      <c r="D601" t="s">
        <v>8221</v>
      </c>
      <c r="E601">
        <v>1</v>
      </c>
      <c r="T601" t="s">
        <v>8219</v>
      </c>
      <c r="U601">
        <v>200</v>
      </c>
      <c r="V601">
        <v>5</v>
      </c>
      <c r="X601" t="s">
        <v>8221</v>
      </c>
      <c r="Y601">
        <v>100</v>
      </c>
      <c r="Z601">
        <v>1</v>
      </c>
    </row>
    <row r="602" spans="1:26" x14ac:dyDescent="0.2">
      <c r="A602" t="s">
        <v>8219</v>
      </c>
      <c r="B602">
        <v>144</v>
      </c>
      <c r="D602" t="s">
        <v>8221</v>
      </c>
      <c r="E602">
        <v>14</v>
      </c>
      <c r="T602" t="s">
        <v>8219</v>
      </c>
      <c r="U602">
        <v>49830</v>
      </c>
      <c r="V602">
        <v>144</v>
      </c>
      <c r="X602" t="s">
        <v>8221</v>
      </c>
      <c r="Y602">
        <v>1527</v>
      </c>
      <c r="Z602">
        <v>14</v>
      </c>
    </row>
    <row r="603" spans="1:26" x14ac:dyDescent="0.2">
      <c r="A603" t="s">
        <v>8219</v>
      </c>
      <c r="B603">
        <v>92</v>
      </c>
      <c r="D603" t="s">
        <v>8221</v>
      </c>
      <c r="E603">
        <v>0</v>
      </c>
      <c r="T603" t="s">
        <v>8219</v>
      </c>
      <c r="U603">
        <v>7520</v>
      </c>
      <c r="V603">
        <v>92</v>
      </c>
      <c r="X603" t="s">
        <v>8221</v>
      </c>
      <c r="Y603">
        <v>0</v>
      </c>
      <c r="Z603">
        <v>0</v>
      </c>
    </row>
    <row r="604" spans="1:26" x14ac:dyDescent="0.2">
      <c r="A604" t="s">
        <v>8219</v>
      </c>
      <c r="B604">
        <v>147</v>
      </c>
      <c r="D604" t="s">
        <v>8221</v>
      </c>
      <c r="E604">
        <v>0</v>
      </c>
      <c r="T604" t="s">
        <v>8219</v>
      </c>
      <c r="U604">
        <v>9486.69</v>
      </c>
      <c r="V604">
        <v>147</v>
      </c>
      <c r="X604" t="s">
        <v>8221</v>
      </c>
      <c r="Y604">
        <v>0</v>
      </c>
      <c r="Z604">
        <v>0</v>
      </c>
    </row>
    <row r="605" spans="1:26" x14ac:dyDescent="0.2">
      <c r="A605" t="s">
        <v>8219</v>
      </c>
      <c r="B605">
        <v>90</v>
      </c>
      <c r="D605" t="s">
        <v>8221</v>
      </c>
      <c r="E605">
        <v>4</v>
      </c>
      <c r="T605" t="s">
        <v>8219</v>
      </c>
      <c r="U605">
        <v>5713</v>
      </c>
      <c r="V605">
        <v>90</v>
      </c>
      <c r="X605" t="s">
        <v>8221</v>
      </c>
      <c r="Y605">
        <v>419</v>
      </c>
      <c r="Z605">
        <v>4</v>
      </c>
    </row>
    <row r="606" spans="1:26" x14ac:dyDescent="0.2">
      <c r="A606" t="s">
        <v>8219</v>
      </c>
      <c r="B606">
        <v>87</v>
      </c>
      <c r="D606" t="s">
        <v>8221</v>
      </c>
      <c r="E606">
        <v>3</v>
      </c>
      <c r="T606" t="s">
        <v>8219</v>
      </c>
      <c r="U606">
        <v>5535</v>
      </c>
      <c r="V606">
        <v>87</v>
      </c>
      <c r="X606" t="s">
        <v>8221</v>
      </c>
      <c r="Y606">
        <v>45</v>
      </c>
      <c r="Z606">
        <v>3</v>
      </c>
    </row>
    <row r="607" spans="1:26" x14ac:dyDescent="0.2">
      <c r="A607" t="s">
        <v>8219</v>
      </c>
      <c r="B607">
        <v>406</v>
      </c>
      <c r="D607" t="s">
        <v>8221</v>
      </c>
      <c r="E607">
        <v>0</v>
      </c>
      <c r="T607" t="s">
        <v>8219</v>
      </c>
      <c r="U607">
        <v>34090.629999999997</v>
      </c>
      <c r="V607">
        <v>406</v>
      </c>
      <c r="X607" t="s">
        <v>8221</v>
      </c>
      <c r="Y607">
        <v>0</v>
      </c>
      <c r="Z607">
        <v>0</v>
      </c>
    </row>
    <row r="608" spans="1:26" x14ac:dyDescent="0.2">
      <c r="A608" t="s">
        <v>8219</v>
      </c>
      <c r="B608">
        <v>20</v>
      </c>
      <c r="D608" t="s">
        <v>8221</v>
      </c>
      <c r="E608">
        <v>5</v>
      </c>
      <c r="T608" t="s">
        <v>8219</v>
      </c>
      <c r="U608">
        <v>1555</v>
      </c>
      <c r="V608">
        <v>20</v>
      </c>
      <c r="X608" t="s">
        <v>8221</v>
      </c>
      <c r="Y608">
        <v>403</v>
      </c>
      <c r="Z608">
        <v>5</v>
      </c>
    </row>
    <row r="609" spans="1:26" x14ac:dyDescent="0.2">
      <c r="A609" t="s">
        <v>8219</v>
      </c>
      <c r="B609">
        <v>70</v>
      </c>
      <c r="D609" t="s">
        <v>8221</v>
      </c>
      <c r="E609">
        <v>47</v>
      </c>
      <c r="T609" t="s">
        <v>8219</v>
      </c>
      <c r="U609">
        <v>7495</v>
      </c>
      <c r="V609">
        <v>70</v>
      </c>
      <c r="X609" t="s">
        <v>8221</v>
      </c>
      <c r="Y609">
        <v>5431</v>
      </c>
      <c r="Z609">
        <v>47</v>
      </c>
    </row>
    <row r="610" spans="1:26" x14ac:dyDescent="0.2">
      <c r="A610" t="s">
        <v>8219</v>
      </c>
      <c r="B610">
        <v>16</v>
      </c>
      <c r="D610" t="s">
        <v>8221</v>
      </c>
      <c r="E610">
        <v>0</v>
      </c>
      <c r="T610" t="s">
        <v>8219</v>
      </c>
      <c r="U610">
        <v>620</v>
      </c>
      <c r="V610">
        <v>16</v>
      </c>
      <c r="X610" t="s">
        <v>8221</v>
      </c>
      <c r="Y610">
        <v>0</v>
      </c>
      <c r="Z610">
        <v>0</v>
      </c>
    </row>
    <row r="611" spans="1:26" x14ac:dyDescent="0.2">
      <c r="A611" t="s">
        <v>8219</v>
      </c>
      <c r="B611">
        <v>52</v>
      </c>
      <c r="D611" t="s">
        <v>8221</v>
      </c>
      <c r="E611">
        <v>10</v>
      </c>
      <c r="T611" t="s">
        <v>8219</v>
      </c>
      <c r="U611">
        <v>10501</v>
      </c>
      <c r="V611">
        <v>52</v>
      </c>
      <c r="X611" t="s">
        <v>8221</v>
      </c>
      <c r="Y611">
        <v>805</v>
      </c>
      <c r="Z611">
        <v>10</v>
      </c>
    </row>
    <row r="612" spans="1:26" x14ac:dyDescent="0.2">
      <c r="A612" t="s">
        <v>8219</v>
      </c>
      <c r="B612">
        <v>66</v>
      </c>
      <c r="D612" t="s">
        <v>8221</v>
      </c>
      <c r="E612">
        <v>11</v>
      </c>
      <c r="T612" t="s">
        <v>8219</v>
      </c>
      <c r="U612">
        <v>2842</v>
      </c>
      <c r="V612">
        <v>66</v>
      </c>
      <c r="X612" t="s">
        <v>8221</v>
      </c>
      <c r="Y612">
        <v>8190</v>
      </c>
      <c r="Z612">
        <v>11</v>
      </c>
    </row>
    <row r="613" spans="1:26" x14ac:dyDescent="0.2">
      <c r="A613" t="s">
        <v>8219</v>
      </c>
      <c r="B613">
        <v>109</v>
      </c>
      <c r="D613" t="s">
        <v>8221</v>
      </c>
      <c r="E613">
        <v>2</v>
      </c>
      <c r="T613" t="s">
        <v>8219</v>
      </c>
      <c r="U613">
        <v>6853</v>
      </c>
      <c r="V613">
        <v>109</v>
      </c>
      <c r="X613" t="s">
        <v>8221</v>
      </c>
      <c r="Y613">
        <v>15</v>
      </c>
      <c r="Z613">
        <v>2</v>
      </c>
    </row>
    <row r="614" spans="1:26" x14ac:dyDescent="0.2">
      <c r="A614" t="s">
        <v>8219</v>
      </c>
      <c r="B614">
        <v>168</v>
      </c>
      <c r="D614" t="s">
        <v>8221</v>
      </c>
      <c r="E614">
        <v>2</v>
      </c>
      <c r="T614" t="s">
        <v>8219</v>
      </c>
      <c r="U614">
        <v>9342</v>
      </c>
      <c r="V614">
        <v>168</v>
      </c>
      <c r="X614" t="s">
        <v>8221</v>
      </c>
      <c r="Y614">
        <v>77</v>
      </c>
      <c r="Z614">
        <v>2</v>
      </c>
    </row>
    <row r="615" spans="1:26" x14ac:dyDescent="0.2">
      <c r="A615" t="s">
        <v>8219</v>
      </c>
      <c r="B615">
        <v>31</v>
      </c>
      <c r="D615" t="s">
        <v>8221</v>
      </c>
      <c r="E615">
        <v>22</v>
      </c>
      <c r="T615" t="s">
        <v>8219</v>
      </c>
      <c r="U615">
        <v>1510</v>
      </c>
      <c r="V615">
        <v>31</v>
      </c>
      <c r="X615" t="s">
        <v>8221</v>
      </c>
      <c r="Y615">
        <v>807</v>
      </c>
      <c r="Z615">
        <v>22</v>
      </c>
    </row>
    <row r="616" spans="1:26" x14ac:dyDescent="0.2">
      <c r="A616" t="s">
        <v>8219</v>
      </c>
      <c r="B616">
        <v>133</v>
      </c>
      <c r="D616" t="s">
        <v>8221</v>
      </c>
      <c r="E616">
        <v>8</v>
      </c>
      <c r="T616" t="s">
        <v>8219</v>
      </c>
      <c r="U616">
        <v>4067</v>
      </c>
      <c r="V616">
        <v>133</v>
      </c>
      <c r="X616" t="s">
        <v>8221</v>
      </c>
      <c r="Y616">
        <v>600</v>
      </c>
      <c r="Z616">
        <v>8</v>
      </c>
    </row>
    <row r="617" spans="1:26" x14ac:dyDescent="0.2">
      <c r="A617" t="s">
        <v>8219</v>
      </c>
      <c r="B617">
        <v>151</v>
      </c>
      <c r="D617" t="s">
        <v>8221</v>
      </c>
      <c r="E617">
        <v>6</v>
      </c>
      <c r="T617" t="s">
        <v>8219</v>
      </c>
      <c r="U617">
        <v>11160</v>
      </c>
      <c r="V617">
        <v>151</v>
      </c>
      <c r="X617" t="s">
        <v>8221</v>
      </c>
      <c r="Y617">
        <v>180</v>
      </c>
      <c r="Z617">
        <v>6</v>
      </c>
    </row>
    <row r="618" spans="1:26" x14ac:dyDescent="0.2">
      <c r="A618" t="s">
        <v>8219</v>
      </c>
      <c r="B618">
        <v>5</v>
      </c>
      <c r="D618" t="s">
        <v>8221</v>
      </c>
      <c r="E618">
        <v>1</v>
      </c>
      <c r="T618" t="s">
        <v>8219</v>
      </c>
      <c r="U618">
        <v>106</v>
      </c>
      <c r="V618">
        <v>5</v>
      </c>
      <c r="X618" t="s">
        <v>8221</v>
      </c>
      <c r="Y618">
        <v>1</v>
      </c>
      <c r="Z618">
        <v>1</v>
      </c>
    </row>
    <row r="619" spans="1:26" x14ac:dyDescent="0.2">
      <c r="A619" t="s">
        <v>8219</v>
      </c>
      <c r="B619">
        <v>73</v>
      </c>
      <c r="D619" t="s">
        <v>8221</v>
      </c>
      <c r="E619">
        <v>3</v>
      </c>
      <c r="T619" t="s">
        <v>8219</v>
      </c>
      <c r="U619">
        <v>5355</v>
      </c>
      <c r="V619">
        <v>73</v>
      </c>
      <c r="X619" t="s">
        <v>8221</v>
      </c>
      <c r="Y619">
        <v>2020</v>
      </c>
      <c r="Z619">
        <v>3</v>
      </c>
    </row>
    <row r="620" spans="1:26" x14ac:dyDescent="0.2">
      <c r="A620" t="s">
        <v>8219</v>
      </c>
      <c r="B620">
        <v>148</v>
      </c>
      <c r="D620" t="s">
        <v>8221</v>
      </c>
      <c r="E620">
        <v>0</v>
      </c>
      <c r="T620" t="s">
        <v>8219</v>
      </c>
      <c r="U620">
        <v>8349</v>
      </c>
      <c r="V620">
        <v>148</v>
      </c>
      <c r="X620" t="s">
        <v>8221</v>
      </c>
      <c r="Y620">
        <v>0</v>
      </c>
      <c r="Z620">
        <v>0</v>
      </c>
    </row>
    <row r="621" spans="1:26" x14ac:dyDescent="0.2">
      <c r="A621" t="s">
        <v>8219</v>
      </c>
      <c r="B621">
        <v>93</v>
      </c>
      <c r="D621" t="s">
        <v>8221</v>
      </c>
      <c r="E621">
        <v>0</v>
      </c>
      <c r="T621" t="s">
        <v>8219</v>
      </c>
      <c r="U621">
        <v>4673</v>
      </c>
      <c r="V621">
        <v>93</v>
      </c>
      <c r="X621" t="s">
        <v>8221</v>
      </c>
      <c r="Y621">
        <v>0</v>
      </c>
      <c r="Z621">
        <v>0</v>
      </c>
    </row>
    <row r="622" spans="1:26" x14ac:dyDescent="0.2">
      <c r="A622" t="s">
        <v>8219</v>
      </c>
      <c r="B622">
        <v>63</v>
      </c>
      <c r="D622" t="s">
        <v>8221</v>
      </c>
      <c r="E622">
        <v>0</v>
      </c>
      <c r="T622" t="s">
        <v>8219</v>
      </c>
      <c r="U622">
        <v>4343</v>
      </c>
      <c r="V622">
        <v>63</v>
      </c>
      <c r="X622" t="s">
        <v>8221</v>
      </c>
      <c r="Y622">
        <v>0</v>
      </c>
      <c r="Z622">
        <v>0</v>
      </c>
    </row>
    <row r="623" spans="1:26" x14ac:dyDescent="0.2">
      <c r="A623" t="s">
        <v>8219</v>
      </c>
      <c r="B623">
        <v>134</v>
      </c>
      <c r="D623" t="s">
        <v>8221</v>
      </c>
      <c r="E623">
        <v>0</v>
      </c>
      <c r="T623" t="s">
        <v>8219</v>
      </c>
      <c r="U623">
        <v>8832.49</v>
      </c>
      <c r="V623">
        <v>134</v>
      </c>
      <c r="X623" t="s">
        <v>8221</v>
      </c>
      <c r="Y623">
        <v>0</v>
      </c>
      <c r="Z623">
        <v>0</v>
      </c>
    </row>
    <row r="624" spans="1:26" x14ac:dyDescent="0.2">
      <c r="A624" t="s">
        <v>8219</v>
      </c>
      <c r="B624">
        <v>14</v>
      </c>
      <c r="D624" t="s">
        <v>8221</v>
      </c>
      <c r="E624">
        <v>0</v>
      </c>
      <c r="T624" t="s">
        <v>8219</v>
      </c>
      <c r="U624">
        <v>875</v>
      </c>
      <c r="V624">
        <v>14</v>
      </c>
      <c r="X624" t="s">
        <v>8221</v>
      </c>
      <c r="Y624">
        <v>0</v>
      </c>
      <c r="Z624">
        <v>0</v>
      </c>
    </row>
    <row r="625" spans="1:26" x14ac:dyDescent="0.2">
      <c r="A625" t="s">
        <v>8219</v>
      </c>
      <c r="B625">
        <v>78</v>
      </c>
      <c r="D625" t="s">
        <v>8221</v>
      </c>
      <c r="E625">
        <v>3</v>
      </c>
      <c r="T625" t="s">
        <v>8219</v>
      </c>
      <c r="U625">
        <v>5465</v>
      </c>
      <c r="V625">
        <v>78</v>
      </c>
      <c r="X625" t="s">
        <v>8221</v>
      </c>
      <c r="Y625">
        <v>75</v>
      </c>
      <c r="Z625">
        <v>3</v>
      </c>
    </row>
    <row r="626" spans="1:26" x14ac:dyDescent="0.2">
      <c r="A626" t="s">
        <v>8219</v>
      </c>
      <c r="B626">
        <v>112</v>
      </c>
      <c r="D626" t="s">
        <v>8221</v>
      </c>
      <c r="E626">
        <v>0</v>
      </c>
      <c r="T626" t="s">
        <v>8219</v>
      </c>
      <c r="U626">
        <v>6740.37</v>
      </c>
      <c r="V626">
        <v>112</v>
      </c>
      <c r="X626" t="s">
        <v>8221</v>
      </c>
      <c r="Y626">
        <v>0</v>
      </c>
      <c r="Z626">
        <v>0</v>
      </c>
    </row>
    <row r="627" spans="1:26" x14ac:dyDescent="0.2">
      <c r="A627" t="s">
        <v>8219</v>
      </c>
      <c r="B627">
        <v>34</v>
      </c>
      <c r="D627" t="s">
        <v>8221</v>
      </c>
      <c r="E627">
        <v>0</v>
      </c>
      <c r="T627" t="s">
        <v>8219</v>
      </c>
      <c r="U627">
        <v>727</v>
      </c>
      <c r="V627">
        <v>34</v>
      </c>
      <c r="X627" t="s">
        <v>8221</v>
      </c>
      <c r="Y627">
        <v>0</v>
      </c>
      <c r="Z627">
        <v>0</v>
      </c>
    </row>
    <row r="628" spans="1:26" x14ac:dyDescent="0.2">
      <c r="A628" t="s">
        <v>8219</v>
      </c>
      <c r="B628">
        <v>19</v>
      </c>
      <c r="D628" t="s">
        <v>8221</v>
      </c>
      <c r="E628">
        <v>1</v>
      </c>
      <c r="T628" t="s">
        <v>8219</v>
      </c>
      <c r="U628">
        <v>3055</v>
      </c>
      <c r="V628">
        <v>19</v>
      </c>
      <c r="X628" t="s">
        <v>8221</v>
      </c>
      <c r="Y628">
        <v>1</v>
      </c>
      <c r="Z628">
        <v>1</v>
      </c>
    </row>
    <row r="629" spans="1:26" x14ac:dyDescent="0.2">
      <c r="A629" t="s">
        <v>8219</v>
      </c>
      <c r="B629">
        <v>13</v>
      </c>
      <c r="D629" t="s">
        <v>8221</v>
      </c>
      <c r="E629">
        <v>6</v>
      </c>
      <c r="T629" t="s">
        <v>8219</v>
      </c>
      <c r="U629">
        <v>551</v>
      </c>
      <c r="V629">
        <v>13</v>
      </c>
      <c r="X629" t="s">
        <v>8221</v>
      </c>
      <c r="Y629">
        <v>105</v>
      </c>
      <c r="Z629">
        <v>6</v>
      </c>
    </row>
    <row r="630" spans="1:26" x14ac:dyDescent="0.2">
      <c r="A630" t="s">
        <v>8219</v>
      </c>
      <c r="B630">
        <v>104</v>
      </c>
      <c r="D630" t="s">
        <v>8221</v>
      </c>
      <c r="E630">
        <v>1</v>
      </c>
      <c r="T630" t="s">
        <v>8219</v>
      </c>
      <c r="U630">
        <v>2841</v>
      </c>
      <c r="V630">
        <v>104</v>
      </c>
      <c r="X630" t="s">
        <v>8221</v>
      </c>
      <c r="Y630">
        <v>5</v>
      </c>
      <c r="Z630">
        <v>1</v>
      </c>
    </row>
    <row r="631" spans="1:26" x14ac:dyDescent="0.2">
      <c r="A631" t="s">
        <v>8219</v>
      </c>
      <c r="B631">
        <v>52</v>
      </c>
      <c r="D631" t="s">
        <v>8221</v>
      </c>
      <c r="E631">
        <v>2</v>
      </c>
      <c r="T631" t="s">
        <v>8219</v>
      </c>
      <c r="U631">
        <v>10235</v>
      </c>
      <c r="V631">
        <v>52</v>
      </c>
      <c r="X631" t="s">
        <v>8221</v>
      </c>
      <c r="Y631">
        <v>50</v>
      </c>
      <c r="Z631">
        <v>2</v>
      </c>
    </row>
    <row r="632" spans="1:26" x14ac:dyDescent="0.2">
      <c r="A632" t="s">
        <v>8219</v>
      </c>
      <c r="B632">
        <v>17</v>
      </c>
      <c r="D632" t="s">
        <v>8221</v>
      </c>
      <c r="E632">
        <v>0</v>
      </c>
      <c r="T632" t="s">
        <v>8219</v>
      </c>
      <c r="U632">
        <v>916</v>
      </c>
      <c r="V632">
        <v>17</v>
      </c>
      <c r="X632" t="s">
        <v>8221</v>
      </c>
      <c r="Y632">
        <v>0</v>
      </c>
      <c r="Z632">
        <v>0</v>
      </c>
    </row>
    <row r="633" spans="1:26" x14ac:dyDescent="0.2">
      <c r="A633" t="s">
        <v>8219</v>
      </c>
      <c r="B633">
        <v>82</v>
      </c>
      <c r="D633" t="s">
        <v>8221</v>
      </c>
      <c r="E633">
        <v>3</v>
      </c>
      <c r="T633" t="s">
        <v>8219</v>
      </c>
      <c r="U633">
        <v>3916</v>
      </c>
      <c r="V633">
        <v>82</v>
      </c>
      <c r="X633" t="s">
        <v>8221</v>
      </c>
      <c r="Y633">
        <v>150</v>
      </c>
      <c r="Z633">
        <v>3</v>
      </c>
    </row>
    <row r="634" spans="1:26" x14ac:dyDescent="0.2">
      <c r="A634" t="s">
        <v>8219</v>
      </c>
      <c r="B634">
        <v>73</v>
      </c>
      <c r="D634" t="s">
        <v>8221</v>
      </c>
      <c r="E634">
        <v>3</v>
      </c>
      <c r="T634" t="s">
        <v>8219</v>
      </c>
      <c r="U634">
        <v>6438</v>
      </c>
      <c r="V634">
        <v>73</v>
      </c>
      <c r="X634" t="s">
        <v>8221</v>
      </c>
      <c r="Y634">
        <v>48</v>
      </c>
      <c r="Z634">
        <v>3</v>
      </c>
    </row>
    <row r="635" spans="1:26" x14ac:dyDescent="0.2">
      <c r="A635" t="s">
        <v>8219</v>
      </c>
      <c r="B635">
        <v>158</v>
      </c>
      <c r="D635" t="s">
        <v>8221</v>
      </c>
      <c r="E635">
        <v>0</v>
      </c>
      <c r="T635" t="s">
        <v>8219</v>
      </c>
      <c r="U635">
        <v>11385</v>
      </c>
      <c r="V635">
        <v>158</v>
      </c>
      <c r="X635" t="s">
        <v>8221</v>
      </c>
      <c r="Y635">
        <v>0</v>
      </c>
      <c r="Z635">
        <v>0</v>
      </c>
    </row>
    <row r="636" spans="1:26" x14ac:dyDescent="0.2">
      <c r="A636" t="s">
        <v>8219</v>
      </c>
      <c r="B636">
        <v>65</v>
      </c>
      <c r="D636" t="s">
        <v>8221</v>
      </c>
      <c r="E636">
        <v>6</v>
      </c>
      <c r="T636" t="s">
        <v>8219</v>
      </c>
      <c r="U636">
        <v>4826</v>
      </c>
      <c r="V636">
        <v>65</v>
      </c>
      <c r="X636" t="s">
        <v>8221</v>
      </c>
      <c r="Y636">
        <v>360</v>
      </c>
      <c r="Z636">
        <v>6</v>
      </c>
    </row>
    <row r="637" spans="1:26" x14ac:dyDescent="0.2">
      <c r="A637" t="s">
        <v>8219</v>
      </c>
      <c r="B637">
        <v>184</v>
      </c>
      <c r="D637" t="s">
        <v>8221</v>
      </c>
      <c r="E637">
        <v>0</v>
      </c>
      <c r="T637" t="s">
        <v>8219</v>
      </c>
      <c r="U637">
        <v>11353</v>
      </c>
      <c r="V637">
        <v>184</v>
      </c>
      <c r="X637" t="s">
        <v>8221</v>
      </c>
      <c r="Y637">
        <v>0</v>
      </c>
      <c r="Z637">
        <v>0</v>
      </c>
    </row>
    <row r="638" spans="1:26" x14ac:dyDescent="0.2">
      <c r="A638" t="s">
        <v>8219</v>
      </c>
      <c r="B638">
        <v>34</v>
      </c>
      <c r="D638" t="s">
        <v>8221</v>
      </c>
      <c r="E638">
        <v>19</v>
      </c>
      <c r="T638" t="s">
        <v>8219</v>
      </c>
      <c r="U638">
        <v>586</v>
      </c>
      <c r="V638">
        <v>34</v>
      </c>
      <c r="X638" t="s">
        <v>8221</v>
      </c>
      <c r="Y638">
        <v>895</v>
      </c>
      <c r="Z638">
        <v>19</v>
      </c>
    </row>
    <row r="639" spans="1:26" x14ac:dyDescent="0.2">
      <c r="A639" t="s">
        <v>8219</v>
      </c>
      <c r="B639">
        <v>240</v>
      </c>
      <c r="D639" t="s">
        <v>8221</v>
      </c>
      <c r="E639">
        <v>1</v>
      </c>
      <c r="T639" t="s">
        <v>8219</v>
      </c>
      <c r="U639">
        <v>12413</v>
      </c>
      <c r="V639">
        <v>240</v>
      </c>
      <c r="X639" t="s">
        <v>8221</v>
      </c>
      <c r="Y639">
        <v>100</v>
      </c>
      <c r="Z639">
        <v>1</v>
      </c>
    </row>
    <row r="640" spans="1:26" x14ac:dyDescent="0.2">
      <c r="A640" t="s">
        <v>8219</v>
      </c>
      <c r="B640">
        <v>113</v>
      </c>
      <c r="D640" t="s">
        <v>8221</v>
      </c>
      <c r="E640">
        <v>2</v>
      </c>
      <c r="T640" t="s">
        <v>8219</v>
      </c>
      <c r="U640">
        <v>2729</v>
      </c>
      <c r="V640">
        <v>113</v>
      </c>
      <c r="X640" t="s">
        <v>8221</v>
      </c>
      <c r="Y640">
        <v>30</v>
      </c>
      <c r="Z640">
        <v>2</v>
      </c>
    </row>
    <row r="641" spans="1:26" x14ac:dyDescent="0.2">
      <c r="A641" t="s">
        <v>8219</v>
      </c>
      <c r="B641">
        <v>66</v>
      </c>
      <c r="D641" t="s">
        <v>8221</v>
      </c>
      <c r="E641">
        <v>0</v>
      </c>
      <c r="T641" t="s">
        <v>8219</v>
      </c>
      <c r="U641">
        <v>4103</v>
      </c>
      <c r="V641">
        <v>66</v>
      </c>
      <c r="X641" t="s">
        <v>8221</v>
      </c>
      <c r="Y641">
        <v>0</v>
      </c>
      <c r="Z641">
        <v>0</v>
      </c>
    </row>
    <row r="642" spans="1:26" x14ac:dyDescent="0.2">
      <c r="A642" t="s">
        <v>8219</v>
      </c>
      <c r="B642">
        <v>340</v>
      </c>
      <c r="D642" t="s">
        <v>8221</v>
      </c>
      <c r="E642">
        <v>11</v>
      </c>
      <c r="T642" t="s">
        <v>8219</v>
      </c>
      <c r="U642">
        <v>15186.69</v>
      </c>
      <c r="V642">
        <v>340</v>
      </c>
      <c r="X642" t="s">
        <v>8221</v>
      </c>
      <c r="Y642">
        <v>445</v>
      </c>
      <c r="Z642">
        <v>11</v>
      </c>
    </row>
    <row r="643" spans="1:26" x14ac:dyDescent="0.2">
      <c r="A643" t="s">
        <v>8219</v>
      </c>
      <c r="B643">
        <v>150</v>
      </c>
      <c r="D643" t="s">
        <v>8221</v>
      </c>
      <c r="E643">
        <v>0</v>
      </c>
      <c r="T643" t="s">
        <v>8219</v>
      </c>
      <c r="U643">
        <v>4340.7</v>
      </c>
      <c r="V643">
        <v>150</v>
      </c>
      <c r="X643" t="s">
        <v>8221</v>
      </c>
      <c r="Y643">
        <v>0</v>
      </c>
      <c r="Z643">
        <v>0</v>
      </c>
    </row>
    <row r="644" spans="1:26" x14ac:dyDescent="0.2">
      <c r="A644" t="s">
        <v>8219</v>
      </c>
      <c r="B644">
        <v>25</v>
      </c>
      <c r="D644" t="s">
        <v>8221</v>
      </c>
      <c r="E644">
        <v>0</v>
      </c>
      <c r="T644" t="s">
        <v>8219</v>
      </c>
      <c r="U644">
        <v>886</v>
      </c>
      <c r="V644">
        <v>25</v>
      </c>
      <c r="X644" t="s">
        <v>8221</v>
      </c>
      <c r="Y644">
        <v>0</v>
      </c>
      <c r="Z644">
        <v>0</v>
      </c>
    </row>
    <row r="645" spans="1:26" x14ac:dyDescent="0.2">
      <c r="A645" t="s">
        <v>8219</v>
      </c>
      <c r="B645">
        <v>234</v>
      </c>
      <c r="D645" t="s">
        <v>8221</v>
      </c>
      <c r="E645">
        <v>1</v>
      </c>
      <c r="T645" t="s">
        <v>8219</v>
      </c>
      <c r="U645">
        <v>8160</v>
      </c>
      <c r="V645">
        <v>234</v>
      </c>
      <c r="X645" t="s">
        <v>8221</v>
      </c>
      <c r="Y645">
        <v>1</v>
      </c>
      <c r="Z645">
        <v>1</v>
      </c>
    </row>
    <row r="646" spans="1:26" x14ac:dyDescent="0.2">
      <c r="A646" t="s">
        <v>8219</v>
      </c>
      <c r="B646">
        <v>2602</v>
      </c>
      <c r="D646" t="s">
        <v>8221</v>
      </c>
      <c r="E646">
        <v>3</v>
      </c>
      <c r="T646" t="s">
        <v>8219</v>
      </c>
      <c r="U646">
        <v>136924.35</v>
      </c>
      <c r="V646">
        <v>2602</v>
      </c>
      <c r="X646" t="s">
        <v>8221</v>
      </c>
      <c r="Y646">
        <v>57</v>
      </c>
      <c r="Z646">
        <v>3</v>
      </c>
    </row>
    <row r="647" spans="1:26" x14ac:dyDescent="0.2">
      <c r="A647" t="s">
        <v>8219</v>
      </c>
      <c r="B647">
        <v>248</v>
      </c>
      <c r="D647" t="s">
        <v>8221</v>
      </c>
      <c r="E647">
        <v>1</v>
      </c>
      <c r="T647" t="s">
        <v>8219</v>
      </c>
      <c r="U647">
        <v>17260.37</v>
      </c>
      <c r="V647">
        <v>248</v>
      </c>
      <c r="X647" t="s">
        <v>8221</v>
      </c>
      <c r="Y647">
        <v>5</v>
      </c>
      <c r="Z647">
        <v>1</v>
      </c>
    </row>
    <row r="648" spans="1:26" x14ac:dyDescent="0.2">
      <c r="A648" t="s">
        <v>8219</v>
      </c>
      <c r="B648">
        <v>600</v>
      </c>
      <c r="D648" t="s">
        <v>8221</v>
      </c>
      <c r="E648">
        <v>15</v>
      </c>
      <c r="T648" t="s">
        <v>8219</v>
      </c>
      <c r="U648">
        <v>46032</v>
      </c>
      <c r="V648">
        <v>600</v>
      </c>
      <c r="X648" t="s">
        <v>8221</v>
      </c>
      <c r="Y648">
        <v>701</v>
      </c>
      <c r="Z648">
        <v>15</v>
      </c>
    </row>
    <row r="649" spans="1:26" x14ac:dyDescent="0.2">
      <c r="A649" t="s">
        <v>8219</v>
      </c>
      <c r="B649">
        <v>293</v>
      </c>
      <c r="D649" t="s">
        <v>8221</v>
      </c>
      <c r="E649">
        <v>2</v>
      </c>
      <c r="T649" t="s">
        <v>8219</v>
      </c>
      <c r="U649">
        <v>9725</v>
      </c>
      <c r="V649">
        <v>293</v>
      </c>
      <c r="X649" t="s">
        <v>8221</v>
      </c>
      <c r="Y649">
        <v>6</v>
      </c>
      <c r="Z649">
        <v>2</v>
      </c>
    </row>
    <row r="650" spans="1:26" x14ac:dyDescent="0.2">
      <c r="A650" t="s">
        <v>8219</v>
      </c>
      <c r="B650">
        <v>321</v>
      </c>
      <c r="D650" t="s">
        <v>8221</v>
      </c>
      <c r="E650">
        <v>1</v>
      </c>
      <c r="T650" t="s">
        <v>8219</v>
      </c>
      <c r="U650">
        <v>47978</v>
      </c>
      <c r="V650">
        <v>321</v>
      </c>
      <c r="X650" t="s">
        <v>8221</v>
      </c>
      <c r="Y650">
        <v>20</v>
      </c>
      <c r="Z650">
        <v>1</v>
      </c>
    </row>
    <row r="651" spans="1:26" x14ac:dyDescent="0.2">
      <c r="A651" t="s">
        <v>8219</v>
      </c>
      <c r="B651">
        <v>81</v>
      </c>
      <c r="D651" t="s">
        <v>8221</v>
      </c>
      <c r="E651">
        <v>1</v>
      </c>
      <c r="T651" t="s">
        <v>8219</v>
      </c>
      <c r="U651">
        <v>1877</v>
      </c>
      <c r="V651">
        <v>81</v>
      </c>
      <c r="X651" t="s">
        <v>8221</v>
      </c>
      <c r="Y651">
        <v>10</v>
      </c>
      <c r="Z651">
        <v>1</v>
      </c>
    </row>
    <row r="652" spans="1:26" x14ac:dyDescent="0.2">
      <c r="A652" t="s">
        <v>8219</v>
      </c>
      <c r="B652">
        <v>343</v>
      </c>
      <c r="D652" t="s">
        <v>8221</v>
      </c>
      <c r="E652">
        <v>0</v>
      </c>
      <c r="T652" t="s">
        <v>8219</v>
      </c>
      <c r="U652">
        <v>33229</v>
      </c>
      <c r="V652">
        <v>343</v>
      </c>
      <c r="X652" t="s">
        <v>8221</v>
      </c>
      <c r="Y652">
        <v>0</v>
      </c>
      <c r="Z652">
        <v>0</v>
      </c>
    </row>
    <row r="653" spans="1:26" x14ac:dyDescent="0.2">
      <c r="A653" t="s">
        <v>8219</v>
      </c>
      <c r="B653">
        <v>336</v>
      </c>
      <c r="D653" t="s">
        <v>8221</v>
      </c>
      <c r="E653">
        <v>1</v>
      </c>
      <c r="T653" t="s">
        <v>8219</v>
      </c>
      <c r="U653">
        <v>34676</v>
      </c>
      <c r="V653">
        <v>336</v>
      </c>
      <c r="X653" t="s">
        <v>8221</v>
      </c>
      <c r="Y653">
        <v>1</v>
      </c>
      <c r="Z653">
        <v>1</v>
      </c>
    </row>
    <row r="654" spans="1:26" x14ac:dyDescent="0.2">
      <c r="A654" t="s">
        <v>8219</v>
      </c>
      <c r="B654">
        <v>47</v>
      </c>
      <c r="D654" t="s">
        <v>8221</v>
      </c>
      <c r="E654">
        <v>11</v>
      </c>
      <c r="T654" t="s">
        <v>8219</v>
      </c>
      <c r="U654">
        <v>1807.74</v>
      </c>
      <c r="V654">
        <v>47</v>
      </c>
      <c r="X654" t="s">
        <v>8221</v>
      </c>
      <c r="Y654">
        <v>289</v>
      </c>
      <c r="Z654">
        <v>11</v>
      </c>
    </row>
    <row r="655" spans="1:26" x14ac:dyDescent="0.2">
      <c r="A655" t="s">
        <v>8219</v>
      </c>
      <c r="B655">
        <v>76</v>
      </c>
      <c r="D655" t="s">
        <v>8221</v>
      </c>
      <c r="E655">
        <v>0</v>
      </c>
      <c r="T655" t="s">
        <v>8219</v>
      </c>
      <c r="U655">
        <v>3368</v>
      </c>
      <c r="V655">
        <v>76</v>
      </c>
      <c r="X655" t="s">
        <v>8221</v>
      </c>
      <c r="Y655">
        <v>0</v>
      </c>
      <c r="Z655">
        <v>0</v>
      </c>
    </row>
    <row r="656" spans="1:26" x14ac:dyDescent="0.2">
      <c r="A656" t="s">
        <v>8219</v>
      </c>
      <c r="B656">
        <v>441</v>
      </c>
      <c r="D656" t="s">
        <v>8221</v>
      </c>
      <c r="E656">
        <v>1</v>
      </c>
      <c r="T656" t="s">
        <v>8219</v>
      </c>
      <c r="U656">
        <v>28300.45</v>
      </c>
      <c r="V656">
        <v>441</v>
      </c>
      <c r="X656" t="s">
        <v>8221</v>
      </c>
      <c r="Y656">
        <v>60</v>
      </c>
      <c r="Z656">
        <v>1</v>
      </c>
    </row>
    <row r="657" spans="1:26" x14ac:dyDescent="0.2">
      <c r="A657" t="s">
        <v>8219</v>
      </c>
      <c r="B657">
        <v>916</v>
      </c>
      <c r="D657" t="s">
        <v>8221</v>
      </c>
      <c r="E657">
        <v>6</v>
      </c>
      <c r="T657" t="s">
        <v>8219</v>
      </c>
      <c r="U657">
        <v>39693.279999999999</v>
      </c>
      <c r="V657">
        <v>916</v>
      </c>
      <c r="X657" t="s">
        <v>8221</v>
      </c>
      <c r="Y657">
        <v>170</v>
      </c>
      <c r="Z657">
        <v>6</v>
      </c>
    </row>
    <row r="658" spans="1:26" x14ac:dyDescent="0.2">
      <c r="A658" t="s">
        <v>8219</v>
      </c>
      <c r="B658">
        <v>369</v>
      </c>
      <c r="D658" t="s">
        <v>8221</v>
      </c>
      <c r="E658">
        <v>7</v>
      </c>
      <c r="T658" t="s">
        <v>8219</v>
      </c>
      <c r="U658">
        <v>33393</v>
      </c>
      <c r="V658">
        <v>369</v>
      </c>
      <c r="X658" t="s">
        <v>8221</v>
      </c>
      <c r="Y658">
        <v>101</v>
      </c>
      <c r="Z658">
        <v>7</v>
      </c>
    </row>
    <row r="659" spans="1:26" x14ac:dyDescent="0.2">
      <c r="A659" t="s">
        <v>8219</v>
      </c>
      <c r="B659">
        <v>20242</v>
      </c>
      <c r="D659" t="s">
        <v>8221</v>
      </c>
      <c r="E659">
        <v>0</v>
      </c>
      <c r="T659" t="s">
        <v>8219</v>
      </c>
      <c r="U659">
        <v>590807.11</v>
      </c>
      <c r="V659">
        <v>20242</v>
      </c>
      <c r="X659" t="s">
        <v>8221</v>
      </c>
      <c r="Y659">
        <v>0</v>
      </c>
      <c r="Z659">
        <v>0</v>
      </c>
    </row>
    <row r="660" spans="1:26" x14ac:dyDescent="0.2">
      <c r="A660" t="s">
        <v>8219</v>
      </c>
      <c r="B660">
        <v>71</v>
      </c>
      <c r="D660" t="s">
        <v>8221</v>
      </c>
      <c r="E660">
        <v>16</v>
      </c>
      <c r="T660" t="s">
        <v>8219</v>
      </c>
      <c r="U660">
        <v>2198</v>
      </c>
      <c r="V660">
        <v>71</v>
      </c>
      <c r="X660" t="s">
        <v>8221</v>
      </c>
      <c r="Y660">
        <v>2115</v>
      </c>
      <c r="Z660">
        <v>16</v>
      </c>
    </row>
    <row r="661" spans="1:26" x14ac:dyDescent="0.2">
      <c r="A661" t="s">
        <v>8219</v>
      </c>
      <c r="B661">
        <v>635</v>
      </c>
      <c r="D661" t="s">
        <v>8221</v>
      </c>
      <c r="E661">
        <v>0</v>
      </c>
      <c r="T661" t="s">
        <v>8219</v>
      </c>
      <c r="U661">
        <v>58520.2</v>
      </c>
      <c r="V661">
        <v>635</v>
      </c>
      <c r="X661" t="s">
        <v>8221</v>
      </c>
      <c r="Y661">
        <v>0</v>
      </c>
      <c r="Z661">
        <v>0</v>
      </c>
    </row>
    <row r="662" spans="1:26" x14ac:dyDescent="0.2">
      <c r="A662" t="s">
        <v>8219</v>
      </c>
      <c r="B662">
        <v>885</v>
      </c>
      <c r="D662" t="s">
        <v>8221</v>
      </c>
      <c r="E662">
        <v>0</v>
      </c>
      <c r="T662" t="s">
        <v>8219</v>
      </c>
      <c r="U662">
        <v>86492</v>
      </c>
      <c r="V662">
        <v>885</v>
      </c>
      <c r="X662" t="s">
        <v>8221</v>
      </c>
      <c r="Y662">
        <v>0</v>
      </c>
      <c r="Z662">
        <v>0</v>
      </c>
    </row>
    <row r="663" spans="1:26" x14ac:dyDescent="0.2">
      <c r="A663" t="s">
        <v>8219</v>
      </c>
      <c r="B663">
        <v>329</v>
      </c>
      <c r="D663" t="s">
        <v>8221</v>
      </c>
      <c r="E663">
        <v>0</v>
      </c>
      <c r="T663" t="s">
        <v>8219</v>
      </c>
      <c r="U663">
        <v>22318</v>
      </c>
      <c r="V663">
        <v>329</v>
      </c>
      <c r="X663" t="s">
        <v>8221</v>
      </c>
      <c r="Y663">
        <v>0</v>
      </c>
      <c r="Z663">
        <v>0</v>
      </c>
    </row>
    <row r="664" spans="1:26" x14ac:dyDescent="0.2">
      <c r="A664" t="s">
        <v>8219</v>
      </c>
      <c r="B664">
        <v>71</v>
      </c>
      <c r="D664" t="s">
        <v>8221</v>
      </c>
      <c r="E664">
        <v>12</v>
      </c>
      <c r="T664" t="s">
        <v>8219</v>
      </c>
      <c r="U664">
        <v>4045.93</v>
      </c>
      <c r="V664">
        <v>71</v>
      </c>
      <c r="X664" t="s">
        <v>8221</v>
      </c>
      <c r="Y664">
        <v>677</v>
      </c>
      <c r="Z664">
        <v>12</v>
      </c>
    </row>
    <row r="665" spans="1:26" x14ac:dyDescent="0.2">
      <c r="A665" t="s">
        <v>8219</v>
      </c>
      <c r="B665">
        <v>269</v>
      </c>
      <c r="D665" t="s">
        <v>8221</v>
      </c>
      <c r="E665">
        <v>1</v>
      </c>
      <c r="T665" t="s">
        <v>8219</v>
      </c>
      <c r="U665">
        <v>18066</v>
      </c>
      <c r="V665">
        <v>269</v>
      </c>
      <c r="X665" t="s">
        <v>8221</v>
      </c>
      <c r="Y665">
        <v>100</v>
      </c>
      <c r="Z665">
        <v>1</v>
      </c>
    </row>
    <row r="666" spans="1:26" x14ac:dyDescent="0.2">
      <c r="A666" t="s">
        <v>8219</v>
      </c>
      <c r="B666">
        <v>345</v>
      </c>
      <c r="D666" t="s">
        <v>8221</v>
      </c>
      <c r="E666">
        <v>3</v>
      </c>
      <c r="T666" t="s">
        <v>8219</v>
      </c>
      <c r="U666">
        <v>16573</v>
      </c>
      <c r="V666">
        <v>345</v>
      </c>
      <c r="X666" t="s">
        <v>8221</v>
      </c>
      <c r="Y666">
        <v>35</v>
      </c>
      <c r="Z666">
        <v>3</v>
      </c>
    </row>
    <row r="667" spans="1:26" x14ac:dyDescent="0.2">
      <c r="A667" t="s">
        <v>8219</v>
      </c>
      <c r="B667">
        <v>43</v>
      </c>
      <c r="D667" t="s">
        <v>8221</v>
      </c>
      <c r="E667">
        <v>1</v>
      </c>
      <c r="T667" t="s">
        <v>8219</v>
      </c>
      <c r="U667">
        <v>1671</v>
      </c>
      <c r="V667">
        <v>43</v>
      </c>
      <c r="X667" t="s">
        <v>8221</v>
      </c>
      <c r="Y667">
        <v>50</v>
      </c>
      <c r="Z667">
        <v>1</v>
      </c>
    </row>
    <row r="668" spans="1:26" x14ac:dyDescent="0.2">
      <c r="A668" t="s">
        <v>8219</v>
      </c>
      <c r="B668">
        <v>33</v>
      </c>
      <c r="D668" t="s">
        <v>8221</v>
      </c>
      <c r="E668">
        <v>4</v>
      </c>
      <c r="T668" t="s">
        <v>8219</v>
      </c>
      <c r="U668">
        <v>2580</v>
      </c>
      <c r="V668">
        <v>33</v>
      </c>
      <c r="X668" t="s">
        <v>8221</v>
      </c>
      <c r="Y668">
        <v>94</v>
      </c>
      <c r="Z668">
        <v>4</v>
      </c>
    </row>
    <row r="669" spans="1:26" x14ac:dyDescent="0.2">
      <c r="A669" t="s">
        <v>8219</v>
      </c>
      <c r="B669">
        <v>211</v>
      </c>
      <c r="D669" t="s">
        <v>8221</v>
      </c>
      <c r="E669">
        <v>1</v>
      </c>
      <c r="T669" t="s">
        <v>8219</v>
      </c>
      <c r="U669">
        <v>20491</v>
      </c>
      <c r="V669">
        <v>211</v>
      </c>
      <c r="X669" t="s">
        <v>8221</v>
      </c>
      <c r="Y669">
        <v>5</v>
      </c>
      <c r="Z669">
        <v>1</v>
      </c>
    </row>
    <row r="670" spans="1:26" x14ac:dyDescent="0.2">
      <c r="A670" t="s">
        <v>8219</v>
      </c>
      <c r="B670">
        <v>196</v>
      </c>
      <c r="D670" t="s">
        <v>8221</v>
      </c>
      <c r="E670">
        <v>3</v>
      </c>
      <c r="T670" t="s">
        <v>8219</v>
      </c>
      <c r="U670">
        <v>21637.22</v>
      </c>
      <c r="V670">
        <v>196</v>
      </c>
      <c r="X670" t="s">
        <v>8221</v>
      </c>
      <c r="Y670">
        <v>93</v>
      </c>
      <c r="Z670">
        <v>3</v>
      </c>
    </row>
    <row r="671" spans="1:26" x14ac:dyDescent="0.2">
      <c r="A671" t="s">
        <v>8219</v>
      </c>
      <c r="B671">
        <v>405</v>
      </c>
      <c r="D671" t="s">
        <v>8221</v>
      </c>
      <c r="E671">
        <v>1</v>
      </c>
      <c r="T671" t="s">
        <v>8219</v>
      </c>
      <c r="U671">
        <v>16165.6</v>
      </c>
      <c r="V671">
        <v>405</v>
      </c>
      <c r="X671" t="s">
        <v>8221</v>
      </c>
      <c r="Y671">
        <v>15</v>
      </c>
      <c r="Z671">
        <v>1</v>
      </c>
    </row>
    <row r="672" spans="1:26" x14ac:dyDescent="0.2">
      <c r="A672" t="s">
        <v>8219</v>
      </c>
      <c r="B672">
        <v>206</v>
      </c>
      <c r="D672" t="s">
        <v>8221</v>
      </c>
      <c r="E672">
        <v>0</v>
      </c>
      <c r="T672" t="s">
        <v>8219</v>
      </c>
      <c r="U672">
        <v>15651</v>
      </c>
      <c r="V672">
        <v>206</v>
      </c>
      <c r="X672" t="s">
        <v>8221</v>
      </c>
      <c r="Y672">
        <v>0</v>
      </c>
      <c r="Z672">
        <v>0</v>
      </c>
    </row>
    <row r="673" spans="1:26" x14ac:dyDescent="0.2">
      <c r="A673" t="s">
        <v>8219</v>
      </c>
      <c r="B673">
        <v>335</v>
      </c>
      <c r="D673" t="s">
        <v>8221</v>
      </c>
      <c r="E673">
        <v>12</v>
      </c>
      <c r="T673" t="s">
        <v>8219</v>
      </c>
      <c r="U673">
        <v>19557</v>
      </c>
      <c r="V673">
        <v>335</v>
      </c>
      <c r="X673" t="s">
        <v>8221</v>
      </c>
      <c r="Y673">
        <v>1580</v>
      </c>
      <c r="Z673">
        <v>12</v>
      </c>
    </row>
    <row r="674" spans="1:26" x14ac:dyDescent="0.2">
      <c r="A674" t="s">
        <v>8219</v>
      </c>
      <c r="B674">
        <v>215</v>
      </c>
      <c r="D674" t="s">
        <v>8221</v>
      </c>
      <c r="E674">
        <v>0</v>
      </c>
      <c r="T674" t="s">
        <v>8219</v>
      </c>
      <c r="U674">
        <v>12001.5</v>
      </c>
      <c r="V674">
        <v>215</v>
      </c>
      <c r="X674" t="s">
        <v>8221</v>
      </c>
      <c r="Y674">
        <v>0</v>
      </c>
      <c r="Z674">
        <v>0</v>
      </c>
    </row>
    <row r="675" spans="1:26" x14ac:dyDescent="0.2">
      <c r="A675" t="s">
        <v>8219</v>
      </c>
      <c r="B675">
        <v>176</v>
      </c>
      <c r="D675" t="s">
        <v>8221</v>
      </c>
      <c r="E675">
        <v>1</v>
      </c>
      <c r="T675" t="s">
        <v>8219</v>
      </c>
      <c r="U675">
        <v>26619</v>
      </c>
      <c r="V675">
        <v>176</v>
      </c>
      <c r="X675" t="s">
        <v>8221</v>
      </c>
      <c r="Y675">
        <v>1</v>
      </c>
      <c r="Z675">
        <v>1</v>
      </c>
    </row>
    <row r="676" spans="1:26" x14ac:dyDescent="0.2">
      <c r="A676" t="s">
        <v>8219</v>
      </c>
      <c r="B676">
        <v>555</v>
      </c>
      <c r="D676" t="s">
        <v>8221</v>
      </c>
      <c r="E676">
        <v>0</v>
      </c>
      <c r="T676" t="s">
        <v>8219</v>
      </c>
      <c r="U676">
        <v>471567</v>
      </c>
      <c r="V676">
        <v>555</v>
      </c>
      <c r="X676" t="s">
        <v>8221</v>
      </c>
      <c r="Y676">
        <v>0</v>
      </c>
      <c r="Z676">
        <v>0</v>
      </c>
    </row>
    <row r="677" spans="1:26" x14ac:dyDescent="0.2">
      <c r="A677" t="s">
        <v>8219</v>
      </c>
      <c r="B677">
        <v>116</v>
      </c>
      <c r="D677" t="s">
        <v>8221</v>
      </c>
      <c r="E677">
        <v>0</v>
      </c>
      <c r="T677" t="s">
        <v>8219</v>
      </c>
      <c r="U677">
        <v>18472</v>
      </c>
      <c r="V677">
        <v>116</v>
      </c>
      <c r="X677" t="s">
        <v>8221</v>
      </c>
      <c r="Y677">
        <v>0</v>
      </c>
      <c r="Z677">
        <v>0</v>
      </c>
    </row>
    <row r="678" spans="1:26" x14ac:dyDescent="0.2">
      <c r="A678" t="s">
        <v>8219</v>
      </c>
      <c r="B678">
        <v>615</v>
      </c>
      <c r="D678" t="s">
        <v>8221</v>
      </c>
      <c r="E678">
        <v>2</v>
      </c>
      <c r="T678" t="s">
        <v>8219</v>
      </c>
      <c r="U678">
        <v>24297</v>
      </c>
      <c r="V678">
        <v>615</v>
      </c>
      <c r="X678" t="s">
        <v>8221</v>
      </c>
      <c r="Y678">
        <v>1020</v>
      </c>
      <c r="Z678">
        <v>2</v>
      </c>
    </row>
    <row r="679" spans="1:26" x14ac:dyDescent="0.2">
      <c r="A679" t="s">
        <v>8219</v>
      </c>
      <c r="B679">
        <v>236</v>
      </c>
      <c r="D679" t="s">
        <v>8221</v>
      </c>
      <c r="E679">
        <v>92</v>
      </c>
      <c r="T679" t="s">
        <v>8219</v>
      </c>
      <c r="U679">
        <v>30805</v>
      </c>
      <c r="V679">
        <v>236</v>
      </c>
      <c r="X679" t="s">
        <v>8221</v>
      </c>
      <c r="Y679">
        <v>4092</v>
      </c>
      <c r="Z679">
        <v>92</v>
      </c>
    </row>
    <row r="680" spans="1:26" x14ac:dyDescent="0.2">
      <c r="A680" t="s">
        <v>8219</v>
      </c>
      <c r="B680">
        <v>145</v>
      </c>
      <c r="D680" t="s">
        <v>8221</v>
      </c>
      <c r="E680">
        <v>0</v>
      </c>
      <c r="T680" t="s">
        <v>8219</v>
      </c>
      <c r="U680">
        <v>9302.75</v>
      </c>
      <c r="V680">
        <v>145</v>
      </c>
      <c r="X680" t="s">
        <v>8221</v>
      </c>
      <c r="Y680">
        <v>0</v>
      </c>
      <c r="Z680">
        <v>0</v>
      </c>
    </row>
    <row r="681" spans="1:26" x14ac:dyDescent="0.2">
      <c r="A681" t="s">
        <v>8219</v>
      </c>
      <c r="B681">
        <v>167</v>
      </c>
      <c r="D681" t="s">
        <v>8221</v>
      </c>
      <c r="E681">
        <v>3</v>
      </c>
      <c r="T681" t="s">
        <v>8219</v>
      </c>
      <c r="U681">
        <v>18625</v>
      </c>
      <c r="V681">
        <v>167</v>
      </c>
      <c r="X681" t="s">
        <v>8221</v>
      </c>
      <c r="Y681">
        <v>3</v>
      </c>
      <c r="Z681">
        <v>3</v>
      </c>
    </row>
    <row r="682" spans="1:26" x14ac:dyDescent="0.2">
      <c r="A682" t="s">
        <v>8219</v>
      </c>
      <c r="B682">
        <v>235</v>
      </c>
      <c r="D682" t="s">
        <v>8221</v>
      </c>
      <c r="E682">
        <v>10</v>
      </c>
      <c r="T682" t="s">
        <v>8219</v>
      </c>
      <c r="U682">
        <v>40055</v>
      </c>
      <c r="V682">
        <v>235</v>
      </c>
      <c r="X682" t="s">
        <v>8221</v>
      </c>
      <c r="Y682">
        <v>205</v>
      </c>
      <c r="Z682">
        <v>10</v>
      </c>
    </row>
    <row r="683" spans="1:26" x14ac:dyDescent="0.2">
      <c r="A683" t="s">
        <v>8219</v>
      </c>
      <c r="B683">
        <v>452</v>
      </c>
      <c r="D683" t="s">
        <v>8221</v>
      </c>
      <c r="E683">
        <v>7</v>
      </c>
      <c r="T683" t="s">
        <v>8219</v>
      </c>
      <c r="U683">
        <v>60450.1</v>
      </c>
      <c r="V683">
        <v>452</v>
      </c>
      <c r="X683" t="s">
        <v>8221</v>
      </c>
      <c r="Y683">
        <v>280</v>
      </c>
      <c r="Z683">
        <v>7</v>
      </c>
    </row>
    <row r="684" spans="1:26" x14ac:dyDescent="0.2">
      <c r="A684" t="s">
        <v>8219</v>
      </c>
      <c r="B684">
        <v>241</v>
      </c>
      <c r="D684" t="s">
        <v>8221</v>
      </c>
      <c r="E684">
        <v>3</v>
      </c>
      <c r="T684" t="s">
        <v>8219</v>
      </c>
      <c r="U684">
        <v>23096</v>
      </c>
      <c r="V684">
        <v>241</v>
      </c>
      <c r="X684" t="s">
        <v>8221</v>
      </c>
      <c r="Y684">
        <v>75</v>
      </c>
      <c r="Z684">
        <v>3</v>
      </c>
    </row>
    <row r="685" spans="1:26" x14ac:dyDescent="0.2">
      <c r="A685" t="s">
        <v>8219</v>
      </c>
      <c r="B685">
        <v>28</v>
      </c>
      <c r="D685" t="s">
        <v>8221</v>
      </c>
      <c r="E685">
        <v>0</v>
      </c>
      <c r="T685" t="s">
        <v>8219</v>
      </c>
      <c r="U685">
        <v>6210</v>
      </c>
      <c r="V685">
        <v>28</v>
      </c>
      <c r="X685" t="s">
        <v>8221</v>
      </c>
      <c r="Y685">
        <v>0</v>
      </c>
      <c r="Z685">
        <v>0</v>
      </c>
    </row>
    <row r="686" spans="1:26" x14ac:dyDescent="0.2">
      <c r="A686" t="s">
        <v>8219</v>
      </c>
      <c r="B686">
        <v>140</v>
      </c>
      <c r="D686" t="s">
        <v>8221</v>
      </c>
      <c r="E686">
        <v>1</v>
      </c>
      <c r="T686" t="s">
        <v>8219</v>
      </c>
      <c r="U686">
        <v>4524.1499999999996</v>
      </c>
      <c r="V686">
        <v>140</v>
      </c>
      <c r="X686" t="s">
        <v>8221</v>
      </c>
      <c r="Y686">
        <v>1</v>
      </c>
      <c r="Z686">
        <v>1</v>
      </c>
    </row>
    <row r="687" spans="1:26" x14ac:dyDescent="0.2">
      <c r="A687" t="s">
        <v>8219</v>
      </c>
      <c r="B687">
        <v>280</v>
      </c>
      <c r="D687" t="s">
        <v>8221</v>
      </c>
      <c r="E687">
        <v>0</v>
      </c>
      <c r="T687" t="s">
        <v>8219</v>
      </c>
      <c r="U687">
        <v>27675</v>
      </c>
      <c r="V687">
        <v>280</v>
      </c>
      <c r="X687" t="s">
        <v>8221</v>
      </c>
      <c r="Y687">
        <v>0</v>
      </c>
      <c r="Z687">
        <v>0</v>
      </c>
    </row>
    <row r="688" spans="1:26" x14ac:dyDescent="0.2">
      <c r="A688" t="s">
        <v>8219</v>
      </c>
      <c r="B688">
        <v>70</v>
      </c>
      <c r="D688" t="s">
        <v>8221</v>
      </c>
      <c r="E688">
        <v>9</v>
      </c>
      <c r="T688" t="s">
        <v>8219</v>
      </c>
      <c r="U688">
        <v>3865.55</v>
      </c>
      <c r="V688">
        <v>70</v>
      </c>
      <c r="X688" t="s">
        <v>8221</v>
      </c>
      <c r="Y688">
        <v>367</v>
      </c>
      <c r="Z688">
        <v>9</v>
      </c>
    </row>
    <row r="689" spans="1:26" x14ac:dyDescent="0.2">
      <c r="A689" t="s">
        <v>8219</v>
      </c>
      <c r="B689">
        <v>160</v>
      </c>
      <c r="D689" t="s">
        <v>8221</v>
      </c>
      <c r="E689">
        <v>2</v>
      </c>
      <c r="T689" t="s">
        <v>8219</v>
      </c>
      <c r="U689">
        <v>8447</v>
      </c>
      <c r="V689">
        <v>160</v>
      </c>
      <c r="X689" t="s">
        <v>8221</v>
      </c>
      <c r="Y689">
        <v>10</v>
      </c>
      <c r="Z689">
        <v>2</v>
      </c>
    </row>
    <row r="690" spans="1:26" x14ac:dyDescent="0.2">
      <c r="A690" t="s">
        <v>8219</v>
      </c>
      <c r="B690">
        <v>141</v>
      </c>
      <c r="D690" t="s">
        <v>8221</v>
      </c>
      <c r="E690">
        <v>1</v>
      </c>
      <c r="T690" t="s">
        <v>8219</v>
      </c>
      <c r="U690">
        <v>19129</v>
      </c>
      <c r="V690">
        <v>141</v>
      </c>
      <c r="X690" t="s">
        <v>8221</v>
      </c>
      <c r="Y690">
        <v>1</v>
      </c>
      <c r="Z690">
        <v>1</v>
      </c>
    </row>
    <row r="691" spans="1:26" x14ac:dyDescent="0.2">
      <c r="A691" t="s">
        <v>8219</v>
      </c>
      <c r="B691">
        <v>874</v>
      </c>
      <c r="D691" t="s">
        <v>8221</v>
      </c>
      <c r="E691">
        <v>2</v>
      </c>
      <c r="T691" t="s">
        <v>8219</v>
      </c>
      <c r="U691">
        <v>47189</v>
      </c>
      <c r="V691">
        <v>874</v>
      </c>
      <c r="X691" t="s">
        <v>8221</v>
      </c>
      <c r="Y691">
        <v>51</v>
      </c>
      <c r="Z691">
        <v>2</v>
      </c>
    </row>
    <row r="692" spans="1:26" x14ac:dyDescent="0.2">
      <c r="A692" t="s">
        <v>8219</v>
      </c>
      <c r="B692">
        <v>73</v>
      </c>
      <c r="D692" t="s">
        <v>8221</v>
      </c>
      <c r="E692">
        <v>11</v>
      </c>
      <c r="T692" t="s">
        <v>8219</v>
      </c>
      <c r="U692">
        <v>4135</v>
      </c>
      <c r="V692">
        <v>73</v>
      </c>
      <c r="X692" t="s">
        <v>8221</v>
      </c>
      <c r="Y692">
        <v>1302</v>
      </c>
      <c r="Z692">
        <v>11</v>
      </c>
    </row>
    <row r="693" spans="1:26" x14ac:dyDescent="0.2">
      <c r="A693" t="s">
        <v>8219</v>
      </c>
      <c r="B693">
        <v>294</v>
      </c>
      <c r="D693" t="s">
        <v>8221</v>
      </c>
      <c r="E693">
        <v>0</v>
      </c>
      <c r="T693" t="s">
        <v>8219</v>
      </c>
      <c r="U693">
        <v>24201</v>
      </c>
      <c r="V693">
        <v>294</v>
      </c>
      <c r="X693" t="s">
        <v>8221</v>
      </c>
      <c r="Y693">
        <v>0</v>
      </c>
      <c r="Z693">
        <v>0</v>
      </c>
    </row>
    <row r="694" spans="1:26" x14ac:dyDescent="0.2">
      <c r="A694" t="s">
        <v>8219</v>
      </c>
      <c r="B694">
        <v>740</v>
      </c>
      <c r="D694" t="s">
        <v>8221</v>
      </c>
      <c r="E694">
        <v>0</v>
      </c>
      <c r="T694" t="s">
        <v>8219</v>
      </c>
      <c r="U694">
        <v>65313</v>
      </c>
      <c r="V694">
        <v>740</v>
      </c>
      <c r="X694" t="s">
        <v>8221</v>
      </c>
      <c r="Y694">
        <v>0</v>
      </c>
      <c r="Z694">
        <v>0</v>
      </c>
    </row>
    <row r="695" spans="1:26" x14ac:dyDescent="0.2">
      <c r="A695" t="s">
        <v>8219</v>
      </c>
      <c r="B695">
        <v>369</v>
      </c>
      <c r="D695" t="s">
        <v>8221</v>
      </c>
      <c r="E695">
        <v>9</v>
      </c>
      <c r="T695" t="s">
        <v>8219</v>
      </c>
      <c r="U695">
        <v>31330</v>
      </c>
      <c r="V695">
        <v>369</v>
      </c>
      <c r="X695" t="s">
        <v>8221</v>
      </c>
      <c r="Y695">
        <v>487</v>
      </c>
      <c r="Z695">
        <v>9</v>
      </c>
    </row>
    <row r="696" spans="1:26" x14ac:dyDescent="0.2">
      <c r="A696" t="s">
        <v>8219</v>
      </c>
      <c r="B696">
        <v>110</v>
      </c>
      <c r="D696" t="s">
        <v>8221</v>
      </c>
      <c r="E696">
        <v>0</v>
      </c>
      <c r="T696" t="s">
        <v>8219</v>
      </c>
      <c r="U696">
        <v>5297</v>
      </c>
      <c r="V696">
        <v>110</v>
      </c>
      <c r="X696" t="s">
        <v>8221</v>
      </c>
      <c r="Y696">
        <v>0</v>
      </c>
      <c r="Z696">
        <v>0</v>
      </c>
    </row>
    <row r="697" spans="1:26" x14ac:dyDescent="0.2">
      <c r="A697" t="s">
        <v>8219</v>
      </c>
      <c r="B697">
        <v>455</v>
      </c>
      <c r="D697" t="s">
        <v>8221</v>
      </c>
      <c r="E697">
        <v>4</v>
      </c>
      <c r="T697" t="s">
        <v>8219</v>
      </c>
      <c r="U697">
        <v>30037.01</v>
      </c>
      <c r="V697">
        <v>455</v>
      </c>
      <c r="X697" t="s">
        <v>8221</v>
      </c>
      <c r="Y697">
        <v>85</v>
      </c>
      <c r="Z697">
        <v>4</v>
      </c>
    </row>
    <row r="698" spans="1:26" x14ac:dyDescent="0.2">
      <c r="A698" t="s">
        <v>8219</v>
      </c>
      <c r="B698">
        <v>224</v>
      </c>
      <c r="D698" t="s">
        <v>8221</v>
      </c>
      <c r="E698">
        <v>1</v>
      </c>
      <c r="T698" t="s">
        <v>8219</v>
      </c>
      <c r="U698">
        <v>21588</v>
      </c>
      <c r="V698">
        <v>224</v>
      </c>
      <c r="X698" t="s">
        <v>8221</v>
      </c>
      <c r="Y698">
        <v>34</v>
      </c>
      <c r="Z698">
        <v>1</v>
      </c>
    </row>
    <row r="699" spans="1:26" x14ac:dyDescent="0.2">
      <c r="A699" t="s">
        <v>8219</v>
      </c>
      <c r="B699">
        <v>46</v>
      </c>
      <c r="D699" t="s">
        <v>8221</v>
      </c>
      <c r="E699">
        <v>2</v>
      </c>
      <c r="T699" t="s">
        <v>8219</v>
      </c>
      <c r="U699">
        <v>7184</v>
      </c>
      <c r="V699">
        <v>46</v>
      </c>
      <c r="X699" t="s">
        <v>8221</v>
      </c>
      <c r="Y699">
        <v>1050</v>
      </c>
      <c r="Z699">
        <v>2</v>
      </c>
    </row>
    <row r="700" spans="1:26" x14ac:dyDescent="0.2">
      <c r="A700" t="s">
        <v>8219</v>
      </c>
      <c r="B700">
        <v>284</v>
      </c>
      <c r="D700" t="s">
        <v>8221</v>
      </c>
      <c r="E700">
        <v>0</v>
      </c>
      <c r="T700" t="s">
        <v>8219</v>
      </c>
      <c r="U700">
        <v>27197.22</v>
      </c>
      <c r="V700">
        <v>284</v>
      </c>
      <c r="X700" t="s">
        <v>8221</v>
      </c>
      <c r="Y700">
        <v>0</v>
      </c>
      <c r="Z700">
        <v>0</v>
      </c>
    </row>
    <row r="701" spans="1:26" x14ac:dyDescent="0.2">
      <c r="A701" t="s">
        <v>8219</v>
      </c>
      <c r="B701">
        <v>98</v>
      </c>
      <c r="D701" t="s">
        <v>8221</v>
      </c>
      <c r="E701">
        <v>1</v>
      </c>
      <c r="T701" t="s">
        <v>8219</v>
      </c>
      <c r="U701">
        <v>17680</v>
      </c>
      <c r="V701">
        <v>98</v>
      </c>
      <c r="X701" t="s">
        <v>8221</v>
      </c>
      <c r="Y701">
        <v>50</v>
      </c>
      <c r="Z701">
        <v>1</v>
      </c>
    </row>
    <row r="702" spans="1:26" x14ac:dyDescent="0.2">
      <c r="A702" t="s">
        <v>8219</v>
      </c>
      <c r="B702">
        <v>56</v>
      </c>
      <c r="D702" t="s">
        <v>8221</v>
      </c>
      <c r="E702">
        <v>17</v>
      </c>
      <c r="T702" t="s">
        <v>8219</v>
      </c>
      <c r="U702">
        <v>2706.23</v>
      </c>
      <c r="V702">
        <v>56</v>
      </c>
      <c r="X702" t="s">
        <v>8221</v>
      </c>
      <c r="Y702">
        <v>1967</v>
      </c>
      <c r="Z702">
        <v>17</v>
      </c>
    </row>
    <row r="703" spans="1:26" x14ac:dyDescent="0.2">
      <c r="A703" t="s">
        <v>8219</v>
      </c>
      <c r="B703">
        <v>32</v>
      </c>
      <c r="D703" t="s">
        <v>8221</v>
      </c>
      <c r="E703">
        <v>2</v>
      </c>
      <c r="T703" t="s">
        <v>8219</v>
      </c>
      <c r="U703">
        <v>1502.5</v>
      </c>
      <c r="V703">
        <v>32</v>
      </c>
      <c r="X703" t="s">
        <v>8221</v>
      </c>
      <c r="Y703">
        <v>11</v>
      </c>
      <c r="Z703">
        <v>2</v>
      </c>
    </row>
    <row r="704" spans="1:26" x14ac:dyDescent="0.2">
      <c r="A704" t="s">
        <v>8219</v>
      </c>
      <c r="B704">
        <v>30</v>
      </c>
      <c r="D704" t="s">
        <v>8221</v>
      </c>
      <c r="E704">
        <v>3</v>
      </c>
      <c r="T704" t="s">
        <v>8219</v>
      </c>
      <c r="U704">
        <v>2000.66</v>
      </c>
      <c r="V704">
        <v>30</v>
      </c>
      <c r="X704" t="s">
        <v>8221</v>
      </c>
      <c r="Y704">
        <v>150</v>
      </c>
      <c r="Z704">
        <v>3</v>
      </c>
    </row>
    <row r="705" spans="1:26" x14ac:dyDescent="0.2">
      <c r="A705" t="s">
        <v>8219</v>
      </c>
      <c r="B705">
        <v>70</v>
      </c>
      <c r="D705" t="s">
        <v>8221</v>
      </c>
      <c r="E705">
        <v>41</v>
      </c>
      <c r="T705" t="s">
        <v>8219</v>
      </c>
      <c r="U705">
        <v>3419</v>
      </c>
      <c r="V705">
        <v>70</v>
      </c>
      <c r="X705" t="s">
        <v>8221</v>
      </c>
      <c r="Y705">
        <v>1395</v>
      </c>
      <c r="Z705">
        <v>41</v>
      </c>
    </row>
    <row r="706" spans="1:26" x14ac:dyDescent="0.2">
      <c r="A706" t="s">
        <v>8219</v>
      </c>
      <c r="B706">
        <v>44</v>
      </c>
      <c r="D706" t="s">
        <v>8221</v>
      </c>
      <c r="E706">
        <v>2</v>
      </c>
      <c r="T706" t="s">
        <v>8219</v>
      </c>
      <c r="U706">
        <v>6041.6</v>
      </c>
      <c r="V706">
        <v>44</v>
      </c>
      <c r="X706" t="s">
        <v>8221</v>
      </c>
      <c r="Y706">
        <v>75</v>
      </c>
      <c r="Z706">
        <v>2</v>
      </c>
    </row>
    <row r="707" spans="1:26" x14ac:dyDescent="0.2">
      <c r="A707" t="s">
        <v>8219</v>
      </c>
      <c r="B707">
        <v>92</v>
      </c>
      <c r="D707" t="s">
        <v>8221</v>
      </c>
      <c r="E707">
        <v>3</v>
      </c>
      <c r="T707" t="s">
        <v>8219</v>
      </c>
      <c r="U707">
        <v>8080.33</v>
      </c>
      <c r="V707">
        <v>92</v>
      </c>
      <c r="X707" t="s">
        <v>8221</v>
      </c>
      <c r="Y707">
        <v>35</v>
      </c>
      <c r="Z707">
        <v>3</v>
      </c>
    </row>
    <row r="708" spans="1:26" x14ac:dyDescent="0.2">
      <c r="A708" t="s">
        <v>8219</v>
      </c>
      <c r="B708">
        <v>205</v>
      </c>
      <c r="D708" t="s">
        <v>8221</v>
      </c>
      <c r="E708">
        <v>8</v>
      </c>
      <c r="T708" t="s">
        <v>8219</v>
      </c>
      <c r="U708">
        <v>14511</v>
      </c>
      <c r="V708">
        <v>205</v>
      </c>
      <c r="X708" t="s">
        <v>8221</v>
      </c>
      <c r="Y708">
        <v>225</v>
      </c>
      <c r="Z708">
        <v>8</v>
      </c>
    </row>
    <row r="709" spans="1:26" x14ac:dyDescent="0.2">
      <c r="A709" t="s">
        <v>8219</v>
      </c>
      <c r="B709">
        <v>23</v>
      </c>
      <c r="D709" t="s">
        <v>8221</v>
      </c>
      <c r="E709">
        <v>0</v>
      </c>
      <c r="T709" t="s">
        <v>8219</v>
      </c>
      <c r="U709">
        <v>1215</v>
      </c>
      <c r="V709">
        <v>23</v>
      </c>
      <c r="X709" t="s">
        <v>8221</v>
      </c>
      <c r="Y709">
        <v>0</v>
      </c>
      <c r="Z709">
        <v>0</v>
      </c>
    </row>
    <row r="710" spans="1:26" x14ac:dyDescent="0.2">
      <c r="A710" t="s">
        <v>8219</v>
      </c>
      <c r="B710">
        <v>4</v>
      </c>
      <c r="D710" t="s">
        <v>8221</v>
      </c>
      <c r="E710">
        <v>1</v>
      </c>
      <c r="T710" t="s">
        <v>8219</v>
      </c>
      <c r="U710">
        <v>1775</v>
      </c>
      <c r="V710">
        <v>4</v>
      </c>
      <c r="X710" t="s">
        <v>8221</v>
      </c>
      <c r="Y710">
        <v>1</v>
      </c>
      <c r="Z710">
        <v>1</v>
      </c>
    </row>
    <row r="711" spans="1:26" x14ac:dyDescent="0.2">
      <c r="A711" t="s">
        <v>8219</v>
      </c>
      <c r="B711">
        <v>112</v>
      </c>
      <c r="D711" t="s">
        <v>8221</v>
      </c>
      <c r="E711">
        <v>3</v>
      </c>
      <c r="T711" t="s">
        <v>8219</v>
      </c>
      <c r="U711">
        <v>5437</v>
      </c>
      <c r="V711">
        <v>112</v>
      </c>
      <c r="X711" t="s">
        <v>8221</v>
      </c>
      <c r="Y711">
        <v>650</v>
      </c>
      <c r="Z711">
        <v>3</v>
      </c>
    </row>
    <row r="712" spans="1:26" x14ac:dyDescent="0.2">
      <c r="A712" t="s">
        <v>8219</v>
      </c>
      <c r="B712">
        <v>27</v>
      </c>
      <c r="D712" t="s">
        <v>8221</v>
      </c>
      <c r="E712">
        <v>4</v>
      </c>
      <c r="T712" t="s">
        <v>8219</v>
      </c>
      <c r="U712">
        <v>1001</v>
      </c>
      <c r="V712">
        <v>27</v>
      </c>
      <c r="X712" t="s">
        <v>8221</v>
      </c>
      <c r="Y712">
        <v>35</v>
      </c>
      <c r="Z712">
        <v>4</v>
      </c>
    </row>
    <row r="713" spans="1:26" x14ac:dyDescent="0.2">
      <c r="A713" t="s">
        <v>8219</v>
      </c>
      <c r="B713">
        <v>11</v>
      </c>
      <c r="D713" t="s">
        <v>8221</v>
      </c>
      <c r="E713">
        <v>9</v>
      </c>
      <c r="T713" t="s">
        <v>8219</v>
      </c>
      <c r="U713">
        <v>550</v>
      </c>
      <c r="V713">
        <v>11</v>
      </c>
      <c r="X713" t="s">
        <v>8221</v>
      </c>
      <c r="Y713">
        <v>560</v>
      </c>
      <c r="Z713">
        <v>9</v>
      </c>
    </row>
    <row r="714" spans="1:26" x14ac:dyDescent="0.2">
      <c r="A714" t="s">
        <v>8219</v>
      </c>
      <c r="B714">
        <v>26</v>
      </c>
      <c r="D714" t="s">
        <v>8221</v>
      </c>
      <c r="E714">
        <v>16</v>
      </c>
      <c r="T714" t="s">
        <v>8219</v>
      </c>
      <c r="U714">
        <v>1015</v>
      </c>
      <c r="V714">
        <v>26</v>
      </c>
      <c r="X714" t="s">
        <v>8221</v>
      </c>
      <c r="Y714">
        <v>2196</v>
      </c>
      <c r="Z714">
        <v>16</v>
      </c>
    </row>
    <row r="715" spans="1:26" x14ac:dyDescent="0.2">
      <c r="A715" t="s">
        <v>8219</v>
      </c>
      <c r="B715">
        <v>77</v>
      </c>
      <c r="D715" t="s">
        <v>8221</v>
      </c>
      <c r="E715">
        <v>1</v>
      </c>
      <c r="T715" t="s">
        <v>8219</v>
      </c>
      <c r="U715">
        <v>5135</v>
      </c>
      <c r="V715">
        <v>77</v>
      </c>
      <c r="X715" t="s">
        <v>8221</v>
      </c>
      <c r="Y715">
        <v>1</v>
      </c>
      <c r="Z715">
        <v>1</v>
      </c>
    </row>
    <row r="716" spans="1:26" x14ac:dyDescent="0.2">
      <c r="A716" t="s">
        <v>8219</v>
      </c>
      <c r="B716">
        <v>136</v>
      </c>
      <c r="D716" t="s">
        <v>8221</v>
      </c>
      <c r="E716">
        <v>7</v>
      </c>
      <c r="T716" t="s">
        <v>8219</v>
      </c>
      <c r="U716">
        <v>9130</v>
      </c>
      <c r="V716">
        <v>136</v>
      </c>
      <c r="X716" t="s">
        <v>8221</v>
      </c>
      <c r="Y716">
        <v>855</v>
      </c>
      <c r="Z716">
        <v>7</v>
      </c>
    </row>
    <row r="717" spans="1:26" x14ac:dyDescent="0.2">
      <c r="A717" t="s">
        <v>8219</v>
      </c>
      <c r="B717">
        <v>157</v>
      </c>
      <c r="D717" t="s">
        <v>8221</v>
      </c>
      <c r="E717">
        <v>0</v>
      </c>
      <c r="T717" t="s">
        <v>8219</v>
      </c>
      <c r="U717">
        <v>10420</v>
      </c>
      <c r="V717">
        <v>157</v>
      </c>
      <c r="X717" t="s">
        <v>8221</v>
      </c>
      <c r="Y717">
        <v>0</v>
      </c>
      <c r="Z717">
        <v>0</v>
      </c>
    </row>
    <row r="718" spans="1:26" x14ac:dyDescent="0.2">
      <c r="A718" t="s">
        <v>8219</v>
      </c>
      <c r="B718">
        <v>158</v>
      </c>
      <c r="D718" t="s">
        <v>8221</v>
      </c>
      <c r="E718">
        <v>0</v>
      </c>
      <c r="T718" t="s">
        <v>8219</v>
      </c>
      <c r="U718">
        <v>10210</v>
      </c>
      <c r="V718">
        <v>158</v>
      </c>
      <c r="X718" t="s">
        <v>8221</v>
      </c>
      <c r="Y718">
        <v>0</v>
      </c>
      <c r="Z718">
        <v>0</v>
      </c>
    </row>
    <row r="719" spans="1:26" x14ac:dyDescent="0.2">
      <c r="A719" t="s">
        <v>8219</v>
      </c>
      <c r="B719">
        <v>27</v>
      </c>
      <c r="D719" t="s">
        <v>8221</v>
      </c>
      <c r="E719">
        <v>0</v>
      </c>
      <c r="T719" t="s">
        <v>8219</v>
      </c>
      <c r="U719">
        <v>1576</v>
      </c>
      <c r="V719">
        <v>27</v>
      </c>
      <c r="X719" t="s">
        <v>8221</v>
      </c>
      <c r="Y719">
        <v>0</v>
      </c>
      <c r="Z719">
        <v>0</v>
      </c>
    </row>
    <row r="720" spans="1:26" x14ac:dyDescent="0.2">
      <c r="A720" t="s">
        <v>8219</v>
      </c>
      <c r="B720">
        <v>23</v>
      </c>
      <c r="D720" t="s">
        <v>8221</v>
      </c>
      <c r="E720">
        <v>0</v>
      </c>
      <c r="T720" t="s">
        <v>8219</v>
      </c>
      <c r="U720">
        <v>2000</v>
      </c>
      <c r="V720">
        <v>23</v>
      </c>
      <c r="X720" t="s">
        <v>8221</v>
      </c>
      <c r="Y720">
        <v>0</v>
      </c>
      <c r="Z720">
        <v>0</v>
      </c>
    </row>
    <row r="721" spans="1:26" x14ac:dyDescent="0.2">
      <c r="A721" t="s">
        <v>8219</v>
      </c>
      <c r="B721">
        <v>17</v>
      </c>
      <c r="D721" t="s">
        <v>8221</v>
      </c>
      <c r="E721">
        <v>0</v>
      </c>
      <c r="T721" t="s">
        <v>8219</v>
      </c>
      <c r="U721">
        <v>1130</v>
      </c>
      <c r="V721">
        <v>17</v>
      </c>
      <c r="X721" t="s">
        <v>8221</v>
      </c>
      <c r="Y721">
        <v>0</v>
      </c>
      <c r="Z721">
        <v>0</v>
      </c>
    </row>
    <row r="722" spans="1:26" x14ac:dyDescent="0.2">
      <c r="A722" t="s">
        <v>8219</v>
      </c>
      <c r="B722">
        <v>37</v>
      </c>
      <c r="D722" t="s">
        <v>8221</v>
      </c>
      <c r="E722">
        <v>1</v>
      </c>
      <c r="T722" t="s">
        <v>8219</v>
      </c>
      <c r="U722">
        <v>6060</v>
      </c>
      <c r="V722">
        <v>37</v>
      </c>
      <c r="X722" t="s">
        <v>8221</v>
      </c>
      <c r="Y722">
        <v>1</v>
      </c>
      <c r="Z722">
        <v>1</v>
      </c>
    </row>
    <row r="723" spans="1:26" x14ac:dyDescent="0.2">
      <c r="A723" t="s">
        <v>8219</v>
      </c>
      <c r="B723">
        <v>65</v>
      </c>
      <c r="D723" t="s">
        <v>8221</v>
      </c>
      <c r="E723">
        <v>2</v>
      </c>
      <c r="T723" t="s">
        <v>8219</v>
      </c>
      <c r="U723">
        <v>7019</v>
      </c>
      <c r="V723">
        <v>65</v>
      </c>
      <c r="X723" t="s">
        <v>8221</v>
      </c>
      <c r="Y723">
        <v>110</v>
      </c>
      <c r="Z723">
        <v>2</v>
      </c>
    </row>
    <row r="724" spans="1:26" x14ac:dyDescent="0.2">
      <c r="A724" t="s">
        <v>8219</v>
      </c>
      <c r="B724">
        <v>18</v>
      </c>
      <c r="D724" t="s">
        <v>8221</v>
      </c>
      <c r="E724">
        <v>1</v>
      </c>
      <c r="T724" t="s">
        <v>8219</v>
      </c>
      <c r="U724">
        <v>758</v>
      </c>
      <c r="V724">
        <v>18</v>
      </c>
      <c r="X724" t="s">
        <v>8221</v>
      </c>
      <c r="Y724">
        <v>22</v>
      </c>
      <c r="Z724">
        <v>1</v>
      </c>
    </row>
    <row r="725" spans="1:26" x14ac:dyDescent="0.2">
      <c r="A725" t="s">
        <v>8219</v>
      </c>
      <c r="B725">
        <v>25</v>
      </c>
      <c r="D725" t="s">
        <v>8221</v>
      </c>
      <c r="E725">
        <v>15</v>
      </c>
      <c r="T725" t="s">
        <v>8219</v>
      </c>
      <c r="U725">
        <v>1180</v>
      </c>
      <c r="V725">
        <v>25</v>
      </c>
      <c r="X725" t="s">
        <v>8221</v>
      </c>
      <c r="Y725">
        <v>850</v>
      </c>
      <c r="Z725">
        <v>15</v>
      </c>
    </row>
    <row r="726" spans="1:26" x14ac:dyDescent="0.2">
      <c r="A726" t="s">
        <v>8219</v>
      </c>
      <c r="B726">
        <v>104</v>
      </c>
      <c r="D726" t="s">
        <v>8221</v>
      </c>
      <c r="E726">
        <v>1</v>
      </c>
      <c r="T726" t="s">
        <v>8219</v>
      </c>
      <c r="U726">
        <v>11650</v>
      </c>
      <c r="V726">
        <v>104</v>
      </c>
      <c r="X726" t="s">
        <v>8221</v>
      </c>
      <c r="Y726">
        <v>20</v>
      </c>
      <c r="Z726">
        <v>1</v>
      </c>
    </row>
    <row r="727" spans="1:26" x14ac:dyDescent="0.2">
      <c r="A727" t="s">
        <v>8219</v>
      </c>
      <c r="B727">
        <v>108</v>
      </c>
      <c r="D727" t="s">
        <v>8221</v>
      </c>
      <c r="E727">
        <v>1</v>
      </c>
      <c r="T727" t="s">
        <v>8219</v>
      </c>
      <c r="U727">
        <v>8095</v>
      </c>
      <c r="V727">
        <v>108</v>
      </c>
      <c r="X727" t="s">
        <v>8221</v>
      </c>
      <c r="Y727">
        <v>1</v>
      </c>
      <c r="Z727">
        <v>1</v>
      </c>
    </row>
    <row r="728" spans="1:26" x14ac:dyDescent="0.2">
      <c r="A728" t="s">
        <v>8219</v>
      </c>
      <c r="B728">
        <v>38</v>
      </c>
      <c r="D728" t="s">
        <v>8221</v>
      </c>
      <c r="E728">
        <v>0</v>
      </c>
      <c r="T728" t="s">
        <v>8219</v>
      </c>
      <c r="U728">
        <v>2340</v>
      </c>
      <c r="V728">
        <v>38</v>
      </c>
      <c r="X728" t="s">
        <v>8221</v>
      </c>
      <c r="Y728">
        <v>0</v>
      </c>
      <c r="Z728">
        <v>0</v>
      </c>
    </row>
    <row r="729" spans="1:26" x14ac:dyDescent="0.2">
      <c r="A729" t="s">
        <v>8219</v>
      </c>
      <c r="B729">
        <v>88</v>
      </c>
      <c r="D729" t="s">
        <v>8221</v>
      </c>
      <c r="E729">
        <v>39</v>
      </c>
      <c r="T729" t="s">
        <v>8219</v>
      </c>
      <c r="U729">
        <v>4037</v>
      </c>
      <c r="V729">
        <v>88</v>
      </c>
      <c r="X729" t="s">
        <v>8221</v>
      </c>
      <c r="Y729">
        <v>2156</v>
      </c>
      <c r="Z729">
        <v>39</v>
      </c>
    </row>
    <row r="730" spans="1:26" x14ac:dyDescent="0.2">
      <c r="A730" t="s">
        <v>8219</v>
      </c>
      <c r="B730">
        <v>82</v>
      </c>
      <c r="D730" t="s">
        <v>8221</v>
      </c>
      <c r="E730">
        <v>103</v>
      </c>
      <c r="T730" t="s">
        <v>8219</v>
      </c>
      <c r="U730">
        <v>6220</v>
      </c>
      <c r="V730">
        <v>82</v>
      </c>
      <c r="X730" t="s">
        <v>8221</v>
      </c>
      <c r="Y730">
        <v>7433.48</v>
      </c>
      <c r="Z730">
        <v>103</v>
      </c>
    </row>
    <row r="731" spans="1:26" x14ac:dyDescent="0.2">
      <c r="A731" t="s">
        <v>8219</v>
      </c>
      <c r="B731">
        <v>126</v>
      </c>
      <c r="D731" t="s">
        <v>8221</v>
      </c>
      <c r="E731">
        <v>0</v>
      </c>
      <c r="T731" t="s">
        <v>8219</v>
      </c>
      <c r="U731">
        <v>10610</v>
      </c>
      <c r="V731">
        <v>126</v>
      </c>
      <c r="X731" t="s">
        <v>8221</v>
      </c>
      <c r="Y731">
        <v>0</v>
      </c>
      <c r="Z731">
        <v>0</v>
      </c>
    </row>
    <row r="732" spans="1:26" x14ac:dyDescent="0.2">
      <c r="A732" t="s">
        <v>8219</v>
      </c>
      <c r="B732">
        <v>133</v>
      </c>
      <c r="D732" t="s">
        <v>8221</v>
      </c>
      <c r="E732">
        <v>39</v>
      </c>
      <c r="T732" t="s">
        <v>8219</v>
      </c>
      <c r="U732">
        <v>15591</v>
      </c>
      <c r="V732">
        <v>133</v>
      </c>
      <c r="X732" t="s">
        <v>8221</v>
      </c>
      <c r="Y732">
        <v>2286</v>
      </c>
      <c r="Z732">
        <v>39</v>
      </c>
    </row>
    <row r="733" spans="1:26" x14ac:dyDescent="0.2">
      <c r="A733" t="s">
        <v>8219</v>
      </c>
      <c r="B733">
        <v>47</v>
      </c>
      <c r="D733" t="s">
        <v>8221</v>
      </c>
      <c r="E733">
        <v>15</v>
      </c>
      <c r="T733" t="s">
        <v>8219</v>
      </c>
      <c r="U733">
        <v>4065</v>
      </c>
      <c r="V733">
        <v>47</v>
      </c>
      <c r="X733" t="s">
        <v>8221</v>
      </c>
      <c r="Y733">
        <v>187</v>
      </c>
      <c r="Z733">
        <v>15</v>
      </c>
    </row>
    <row r="734" spans="1:26" x14ac:dyDescent="0.2">
      <c r="A734" t="s">
        <v>8219</v>
      </c>
      <c r="B734">
        <v>58</v>
      </c>
      <c r="D734" t="s">
        <v>8221</v>
      </c>
      <c r="E734">
        <v>22</v>
      </c>
      <c r="T734" t="s">
        <v>8219</v>
      </c>
      <c r="U734">
        <v>10000</v>
      </c>
      <c r="V734">
        <v>58</v>
      </c>
      <c r="X734" t="s">
        <v>8221</v>
      </c>
      <c r="Y734">
        <v>1081</v>
      </c>
      <c r="Z734">
        <v>22</v>
      </c>
    </row>
    <row r="735" spans="1:26" x14ac:dyDescent="0.2">
      <c r="A735" t="s">
        <v>8219</v>
      </c>
      <c r="B735">
        <v>32</v>
      </c>
      <c r="D735" t="s">
        <v>8221</v>
      </c>
      <c r="E735">
        <v>92</v>
      </c>
      <c r="T735" t="s">
        <v>8219</v>
      </c>
      <c r="U735">
        <v>2010</v>
      </c>
      <c r="V735">
        <v>32</v>
      </c>
      <c r="X735" t="s">
        <v>8221</v>
      </c>
      <c r="Y735">
        <v>13846</v>
      </c>
      <c r="Z735">
        <v>92</v>
      </c>
    </row>
    <row r="736" spans="1:26" x14ac:dyDescent="0.2">
      <c r="A736" t="s">
        <v>8219</v>
      </c>
      <c r="B736">
        <v>37</v>
      </c>
      <c r="D736" t="s">
        <v>8221</v>
      </c>
      <c r="E736">
        <v>25</v>
      </c>
      <c r="T736" t="s">
        <v>8219</v>
      </c>
      <c r="U736">
        <v>2506</v>
      </c>
      <c r="V736">
        <v>37</v>
      </c>
      <c r="X736" t="s">
        <v>8221</v>
      </c>
      <c r="Y736">
        <v>895</v>
      </c>
      <c r="Z736">
        <v>25</v>
      </c>
    </row>
    <row r="737" spans="1:26" x14ac:dyDescent="0.2">
      <c r="A737" t="s">
        <v>8219</v>
      </c>
      <c r="B737">
        <v>87</v>
      </c>
      <c r="D737" t="s">
        <v>8221</v>
      </c>
      <c r="E737">
        <v>19</v>
      </c>
      <c r="T737" t="s">
        <v>8219</v>
      </c>
      <c r="U737">
        <v>4660</v>
      </c>
      <c r="V737">
        <v>87</v>
      </c>
      <c r="X737" t="s">
        <v>8221</v>
      </c>
      <c r="Y737">
        <v>858</v>
      </c>
      <c r="Z737">
        <v>19</v>
      </c>
    </row>
    <row r="738" spans="1:26" x14ac:dyDescent="0.2">
      <c r="A738" t="s">
        <v>8219</v>
      </c>
      <c r="B738">
        <v>15</v>
      </c>
      <c r="D738" t="s">
        <v>8221</v>
      </c>
      <c r="E738">
        <v>19</v>
      </c>
      <c r="T738" t="s">
        <v>8219</v>
      </c>
      <c r="U738">
        <v>519</v>
      </c>
      <c r="V738">
        <v>15</v>
      </c>
      <c r="X738" t="s">
        <v>8221</v>
      </c>
      <c r="Y738">
        <v>1877</v>
      </c>
      <c r="Z738">
        <v>19</v>
      </c>
    </row>
    <row r="739" spans="1:26" x14ac:dyDescent="0.2">
      <c r="A739" t="s">
        <v>8219</v>
      </c>
      <c r="B739">
        <v>27</v>
      </c>
      <c r="D739" t="s">
        <v>8221</v>
      </c>
      <c r="E739">
        <v>13</v>
      </c>
      <c r="T739" t="s">
        <v>8219</v>
      </c>
      <c r="U739">
        <v>1050</v>
      </c>
      <c r="V739">
        <v>27</v>
      </c>
      <c r="X739" t="s">
        <v>8221</v>
      </c>
      <c r="Y739">
        <v>1148</v>
      </c>
      <c r="Z739">
        <v>13</v>
      </c>
    </row>
    <row r="740" spans="1:26" x14ac:dyDescent="0.2">
      <c r="A740" t="s">
        <v>8219</v>
      </c>
      <c r="B740">
        <v>19</v>
      </c>
      <c r="D740" t="s">
        <v>8221</v>
      </c>
      <c r="E740">
        <v>124</v>
      </c>
      <c r="T740" t="s">
        <v>8219</v>
      </c>
      <c r="U740">
        <v>1800</v>
      </c>
      <c r="V740">
        <v>19</v>
      </c>
      <c r="X740" t="s">
        <v>8221</v>
      </c>
      <c r="Y740">
        <v>21158</v>
      </c>
      <c r="Z740">
        <v>124</v>
      </c>
    </row>
    <row r="741" spans="1:26" x14ac:dyDescent="0.2">
      <c r="A741" t="s">
        <v>8219</v>
      </c>
      <c r="B741">
        <v>17</v>
      </c>
      <c r="D741" t="s">
        <v>8221</v>
      </c>
      <c r="E741">
        <v>4</v>
      </c>
      <c r="T741" t="s">
        <v>8219</v>
      </c>
      <c r="U741">
        <v>679.44</v>
      </c>
      <c r="V741">
        <v>17</v>
      </c>
      <c r="X741" t="s">
        <v>8221</v>
      </c>
      <c r="Y741">
        <v>335</v>
      </c>
      <c r="Z741">
        <v>4</v>
      </c>
    </row>
    <row r="742" spans="1:26" x14ac:dyDescent="0.2">
      <c r="A742" t="s">
        <v>8219</v>
      </c>
      <c r="B742">
        <v>26</v>
      </c>
      <c r="D742" t="s">
        <v>8221</v>
      </c>
      <c r="E742">
        <v>10</v>
      </c>
      <c r="T742" t="s">
        <v>8219</v>
      </c>
      <c r="U742">
        <v>2535</v>
      </c>
      <c r="V742">
        <v>26</v>
      </c>
      <c r="X742" t="s">
        <v>8221</v>
      </c>
      <c r="Y742">
        <v>651</v>
      </c>
      <c r="Z742">
        <v>10</v>
      </c>
    </row>
    <row r="743" spans="1:26" x14ac:dyDescent="0.2">
      <c r="A743" t="s">
        <v>8219</v>
      </c>
      <c r="B743">
        <v>28</v>
      </c>
      <c r="D743" t="s">
        <v>8221</v>
      </c>
      <c r="E743">
        <v>15</v>
      </c>
      <c r="T743" t="s">
        <v>8219</v>
      </c>
      <c r="U743">
        <v>1200</v>
      </c>
      <c r="V743">
        <v>28</v>
      </c>
      <c r="X743" t="s">
        <v>8221</v>
      </c>
      <c r="Y743">
        <v>995</v>
      </c>
      <c r="Z743">
        <v>15</v>
      </c>
    </row>
    <row r="744" spans="1:26" x14ac:dyDescent="0.2">
      <c r="A744" t="s">
        <v>8219</v>
      </c>
      <c r="B744">
        <v>37</v>
      </c>
      <c r="D744" t="s">
        <v>8221</v>
      </c>
      <c r="E744">
        <v>38</v>
      </c>
      <c r="T744" t="s">
        <v>8219</v>
      </c>
      <c r="U744">
        <v>6235</v>
      </c>
      <c r="V744">
        <v>37</v>
      </c>
      <c r="X744" t="s">
        <v>8221</v>
      </c>
      <c r="Y744">
        <v>3986</v>
      </c>
      <c r="Z744">
        <v>38</v>
      </c>
    </row>
    <row r="745" spans="1:26" x14ac:dyDescent="0.2">
      <c r="A745" t="s">
        <v>8219</v>
      </c>
      <c r="B745">
        <v>128</v>
      </c>
      <c r="D745" t="s">
        <v>8221</v>
      </c>
      <c r="E745">
        <v>152</v>
      </c>
      <c r="T745" t="s">
        <v>8219</v>
      </c>
      <c r="U745">
        <v>10950</v>
      </c>
      <c r="V745">
        <v>128</v>
      </c>
      <c r="X745" t="s">
        <v>8221</v>
      </c>
      <c r="Y745">
        <v>11923</v>
      </c>
      <c r="Z745">
        <v>152</v>
      </c>
    </row>
    <row r="746" spans="1:26" x14ac:dyDescent="0.2">
      <c r="A746" t="s">
        <v>8219</v>
      </c>
      <c r="B746">
        <v>10</v>
      </c>
      <c r="D746" t="s">
        <v>8221</v>
      </c>
      <c r="E746">
        <v>24</v>
      </c>
      <c r="T746" t="s">
        <v>8219</v>
      </c>
      <c r="U746">
        <v>5540</v>
      </c>
      <c r="V746">
        <v>10</v>
      </c>
      <c r="X746" t="s">
        <v>8221</v>
      </c>
      <c r="Y746">
        <v>1417</v>
      </c>
      <c r="Z746">
        <v>24</v>
      </c>
    </row>
    <row r="747" spans="1:26" x14ac:dyDescent="0.2">
      <c r="A747" t="s">
        <v>8219</v>
      </c>
      <c r="B747">
        <v>83</v>
      </c>
      <c r="D747" t="s">
        <v>8221</v>
      </c>
      <c r="E747">
        <v>76</v>
      </c>
      <c r="T747" t="s">
        <v>8219</v>
      </c>
      <c r="U747">
        <v>2204</v>
      </c>
      <c r="V747">
        <v>83</v>
      </c>
      <c r="X747" t="s">
        <v>8221</v>
      </c>
      <c r="Y747">
        <v>5422</v>
      </c>
      <c r="Z747">
        <v>76</v>
      </c>
    </row>
    <row r="748" spans="1:26" x14ac:dyDescent="0.2">
      <c r="A748" t="s">
        <v>8219</v>
      </c>
      <c r="B748">
        <v>46</v>
      </c>
      <c r="D748" t="s">
        <v>8221</v>
      </c>
      <c r="E748">
        <v>185</v>
      </c>
      <c r="T748" t="s">
        <v>8219</v>
      </c>
      <c r="U748">
        <v>5236</v>
      </c>
      <c r="V748">
        <v>46</v>
      </c>
      <c r="X748" t="s">
        <v>8221</v>
      </c>
      <c r="Y748">
        <v>9477</v>
      </c>
      <c r="Z748">
        <v>185</v>
      </c>
    </row>
    <row r="749" spans="1:26" x14ac:dyDescent="0.2">
      <c r="A749" t="s">
        <v>8219</v>
      </c>
      <c r="B749">
        <v>90</v>
      </c>
      <c r="D749" t="s">
        <v>8221</v>
      </c>
      <c r="E749">
        <v>33</v>
      </c>
      <c r="T749" t="s">
        <v>8219</v>
      </c>
      <c r="U749">
        <v>2881</v>
      </c>
      <c r="V749">
        <v>90</v>
      </c>
      <c r="X749" t="s">
        <v>8221</v>
      </c>
      <c r="Y749">
        <v>1988</v>
      </c>
      <c r="Z749">
        <v>33</v>
      </c>
    </row>
    <row r="750" spans="1:26" x14ac:dyDescent="0.2">
      <c r="A750" t="s">
        <v>8219</v>
      </c>
      <c r="B750">
        <v>81</v>
      </c>
      <c r="D750" t="s">
        <v>8221</v>
      </c>
      <c r="E750">
        <v>108</v>
      </c>
      <c r="T750" t="s">
        <v>8219</v>
      </c>
      <c r="U750">
        <v>3822.33</v>
      </c>
      <c r="V750">
        <v>81</v>
      </c>
      <c r="X750" t="s">
        <v>8221</v>
      </c>
      <c r="Y750">
        <v>4853</v>
      </c>
      <c r="Z750">
        <v>108</v>
      </c>
    </row>
    <row r="751" spans="1:26" x14ac:dyDescent="0.2">
      <c r="A751" t="s">
        <v>8219</v>
      </c>
      <c r="B751">
        <v>32</v>
      </c>
      <c r="D751" t="s">
        <v>8221</v>
      </c>
      <c r="E751">
        <v>29</v>
      </c>
      <c r="T751" t="s">
        <v>8219</v>
      </c>
      <c r="U751">
        <v>2831</v>
      </c>
      <c r="V751">
        <v>32</v>
      </c>
      <c r="X751" t="s">
        <v>8221</v>
      </c>
      <c r="Y751">
        <v>905</v>
      </c>
      <c r="Z751">
        <v>29</v>
      </c>
    </row>
    <row r="752" spans="1:26" x14ac:dyDescent="0.2">
      <c r="A752" t="s">
        <v>8219</v>
      </c>
      <c r="B752">
        <v>20</v>
      </c>
      <c r="D752" t="s">
        <v>8221</v>
      </c>
      <c r="E752">
        <v>24</v>
      </c>
      <c r="T752" t="s">
        <v>8219</v>
      </c>
      <c r="U752">
        <v>2015</v>
      </c>
      <c r="V752">
        <v>20</v>
      </c>
      <c r="X752" t="s">
        <v>8221</v>
      </c>
      <c r="Y752">
        <v>1533</v>
      </c>
      <c r="Z752">
        <v>24</v>
      </c>
    </row>
    <row r="753" spans="1:26" x14ac:dyDescent="0.2">
      <c r="A753" t="s">
        <v>8219</v>
      </c>
      <c r="B753">
        <v>70</v>
      </c>
      <c r="D753" t="s">
        <v>8221</v>
      </c>
      <c r="E753">
        <v>4</v>
      </c>
      <c r="T753" t="s">
        <v>8219</v>
      </c>
      <c r="U753">
        <v>4530</v>
      </c>
      <c r="V753">
        <v>70</v>
      </c>
      <c r="X753" t="s">
        <v>8221</v>
      </c>
      <c r="Y753">
        <v>76</v>
      </c>
      <c r="Z753">
        <v>4</v>
      </c>
    </row>
    <row r="754" spans="1:26" x14ac:dyDescent="0.2">
      <c r="A754" t="s">
        <v>8219</v>
      </c>
      <c r="B754">
        <v>168</v>
      </c>
      <c r="D754" t="s">
        <v>8221</v>
      </c>
      <c r="E754">
        <v>4</v>
      </c>
      <c r="T754" t="s">
        <v>8219</v>
      </c>
      <c r="U754">
        <v>8711.52</v>
      </c>
      <c r="V754">
        <v>168</v>
      </c>
      <c r="X754" t="s">
        <v>8221</v>
      </c>
      <c r="Y754">
        <v>40</v>
      </c>
      <c r="Z754">
        <v>4</v>
      </c>
    </row>
    <row r="755" spans="1:26" x14ac:dyDescent="0.2">
      <c r="A755" t="s">
        <v>8219</v>
      </c>
      <c r="B755">
        <v>34</v>
      </c>
      <c r="D755" t="s">
        <v>8221</v>
      </c>
      <c r="E755">
        <v>15</v>
      </c>
      <c r="T755" t="s">
        <v>8219</v>
      </c>
      <c r="U755">
        <v>1319</v>
      </c>
      <c r="V755">
        <v>34</v>
      </c>
      <c r="X755" t="s">
        <v>8221</v>
      </c>
      <c r="Y755">
        <v>1636</v>
      </c>
      <c r="Z755">
        <v>15</v>
      </c>
    </row>
    <row r="756" spans="1:26" x14ac:dyDescent="0.2">
      <c r="A756" t="s">
        <v>8219</v>
      </c>
      <c r="B756">
        <v>48</v>
      </c>
      <c r="D756" t="s">
        <v>8221</v>
      </c>
      <c r="E756">
        <v>4</v>
      </c>
      <c r="T756" t="s">
        <v>8219</v>
      </c>
      <c r="U756">
        <v>2143</v>
      </c>
      <c r="V756">
        <v>48</v>
      </c>
      <c r="X756" t="s">
        <v>8221</v>
      </c>
      <c r="Y756">
        <v>107</v>
      </c>
      <c r="Z756">
        <v>4</v>
      </c>
    </row>
    <row r="757" spans="1:26" x14ac:dyDescent="0.2">
      <c r="A757" t="s">
        <v>8219</v>
      </c>
      <c r="B757">
        <v>48</v>
      </c>
      <c r="D757" t="s">
        <v>8221</v>
      </c>
      <c r="E757">
        <v>139</v>
      </c>
      <c r="T757" t="s">
        <v>8219</v>
      </c>
      <c r="U757">
        <v>7525.12</v>
      </c>
      <c r="V757">
        <v>48</v>
      </c>
      <c r="X757" t="s">
        <v>8221</v>
      </c>
      <c r="Y757">
        <v>15281</v>
      </c>
      <c r="Z757">
        <v>139</v>
      </c>
    </row>
    <row r="758" spans="1:26" x14ac:dyDescent="0.2">
      <c r="A758" t="s">
        <v>8219</v>
      </c>
      <c r="B758">
        <v>221</v>
      </c>
      <c r="D758" t="s">
        <v>8221</v>
      </c>
      <c r="E758">
        <v>2</v>
      </c>
      <c r="T758" t="s">
        <v>8219</v>
      </c>
      <c r="U758">
        <v>26233.45</v>
      </c>
      <c r="V758">
        <v>221</v>
      </c>
      <c r="X758" t="s">
        <v>8221</v>
      </c>
      <c r="Y758">
        <v>40</v>
      </c>
      <c r="Z758">
        <v>2</v>
      </c>
    </row>
    <row r="759" spans="1:26" x14ac:dyDescent="0.2">
      <c r="A759" t="s">
        <v>8219</v>
      </c>
      <c r="B759">
        <v>107</v>
      </c>
      <c r="D759" t="s">
        <v>8221</v>
      </c>
      <c r="E759">
        <v>18</v>
      </c>
      <c r="T759" t="s">
        <v>8219</v>
      </c>
      <c r="U759">
        <v>7934</v>
      </c>
      <c r="V759">
        <v>107</v>
      </c>
      <c r="X759" t="s">
        <v>8221</v>
      </c>
      <c r="Y759">
        <v>997</v>
      </c>
      <c r="Z759">
        <v>18</v>
      </c>
    </row>
    <row r="760" spans="1:26" x14ac:dyDescent="0.2">
      <c r="A760" t="s">
        <v>8219</v>
      </c>
      <c r="B760">
        <v>45</v>
      </c>
      <c r="D760" t="s">
        <v>8221</v>
      </c>
      <c r="E760">
        <v>81</v>
      </c>
      <c r="T760" t="s">
        <v>8219</v>
      </c>
      <c r="U760">
        <v>564</v>
      </c>
      <c r="V760">
        <v>45</v>
      </c>
      <c r="X760" t="s">
        <v>8221</v>
      </c>
      <c r="Y760">
        <v>10846</v>
      </c>
      <c r="Z760">
        <v>81</v>
      </c>
    </row>
    <row r="761" spans="1:26" x14ac:dyDescent="0.2">
      <c r="A761" t="s">
        <v>8219</v>
      </c>
      <c r="B761">
        <v>36</v>
      </c>
      <c r="D761" t="s">
        <v>8221</v>
      </c>
      <c r="E761">
        <v>86</v>
      </c>
      <c r="T761" t="s">
        <v>8219</v>
      </c>
      <c r="U761">
        <v>1003</v>
      </c>
      <c r="V761">
        <v>36</v>
      </c>
      <c r="X761" t="s">
        <v>8221</v>
      </c>
      <c r="Y761">
        <v>4190</v>
      </c>
      <c r="Z761">
        <v>86</v>
      </c>
    </row>
    <row r="762" spans="1:26" x14ac:dyDescent="0.2">
      <c r="A762" t="s">
        <v>8219</v>
      </c>
      <c r="B762">
        <v>101</v>
      </c>
      <c r="D762" t="s">
        <v>8221</v>
      </c>
      <c r="E762">
        <v>140</v>
      </c>
      <c r="T762" t="s">
        <v>8219</v>
      </c>
      <c r="U762">
        <v>8098</v>
      </c>
      <c r="V762">
        <v>101</v>
      </c>
      <c r="X762" t="s">
        <v>8221</v>
      </c>
      <c r="Y762">
        <v>6755</v>
      </c>
      <c r="Z762">
        <v>140</v>
      </c>
    </row>
    <row r="763" spans="1:26" x14ac:dyDescent="0.2">
      <c r="A763" t="s">
        <v>8219</v>
      </c>
      <c r="B763">
        <v>62</v>
      </c>
      <c r="D763" t="s">
        <v>8221</v>
      </c>
      <c r="E763">
        <v>37</v>
      </c>
      <c r="T763" t="s">
        <v>8219</v>
      </c>
      <c r="U763">
        <v>8211</v>
      </c>
      <c r="V763">
        <v>62</v>
      </c>
      <c r="X763" t="s">
        <v>8221</v>
      </c>
      <c r="Y763">
        <v>2182</v>
      </c>
      <c r="Z763">
        <v>37</v>
      </c>
    </row>
    <row r="764" spans="1:26" x14ac:dyDescent="0.2">
      <c r="A764" t="s">
        <v>8219</v>
      </c>
      <c r="B764">
        <v>32</v>
      </c>
      <c r="D764" t="s">
        <v>8221</v>
      </c>
      <c r="E764">
        <v>6</v>
      </c>
      <c r="T764" t="s">
        <v>8219</v>
      </c>
      <c r="U764">
        <v>1080</v>
      </c>
      <c r="V764">
        <v>32</v>
      </c>
      <c r="X764" t="s">
        <v>8221</v>
      </c>
      <c r="Y764">
        <v>69.83</v>
      </c>
      <c r="Z764">
        <v>6</v>
      </c>
    </row>
    <row r="765" spans="1:26" x14ac:dyDescent="0.2">
      <c r="A765" t="s">
        <v>8219</v>
      </c>
      <c r="B765">
        <v>89</v>
      </c>
      <c r="D765" t="s">
        <v>8221</v>
      </c>
      <c r="E765">
        <v>113</v>
      </c>
      <c r="T765" t="s">
        <v>8219</v>
      </c>
      <c r="U765">
        <v>3060.22</v>
      </c>
      <c r="V765">
        <v>89</v>
      </c>
      <c r="X765" t="s">
        <v>8221</v>
      </c>
      <c r="Y765">
        <v>9460</v>
      </c>
      <c r="Z765">
        <v>113</v>
      </c>
    </row>
    <row r="766" spans="1:26" x14ac:dyDescent="0.2">
      <c r="A766" t="s">
        <v>8219</v>
      </c>
      <c r="B766">
        <v>93</v>
      </c>
      <c r="D766" t="s">
        <v>8221</v>
      </c>
      <c r="E766">
        <v>37</v>
      </c>
      <c r="T766" t="s">
        <v>8219</v>
      </c>
      <c r="U766">
        <v>4181</v>
      </c>
      <c r="V766">
        <v>93</v>
      </c>
      <c r="X766" t="s">
        <v>8221</v>
      </c>
      <c r="Y766">
        <v>2355</v>
      </c>
      <c r="Z766">
        <v>37</v>
      </c>
    </row>
    <row r="767" spans="1:26" x14ac:dyDescent="0.2">
      <c r="A767" t="s">
        <v>8219</v>
      </c>
      <c r="B767">
        <v>98</v>
      </c>
      <c r="D767" t="s">
        <v>8221</v>
      </c>
      <c r="E767">
        <v>18</v>
      </c>
      <c r="T767" t="s">
        <v>8219</v>
      </c>
      <c r="U767">
        <v>4022</v>
      </c>
      <c r="V767">
        <v>98</v>
      </c>
      <c r="X767" t="s">
        <v>8221</v>
      </c>
      <c r="Y767">
        <v>1697</v>
      </c>
      <c r="Z767">
        <v>18</v>
      </c>
    </row>
    <row r="768" spans="1:26" x14ac:dyDescent="0.2">
      <c r="A768" t="s">
        <v>8219</v>
      </c>
      <c r="B768">
        <v>82</v>
      </c>
      <c r="D768" t="s">
        <v>8221</v>
      </c>
      <c r="E768">
        <v>75</v>
      </c>
      <c r="T768" t="s">
        <v>8219</v>
      </c>
      <c r="U768">
        <v>4313</v>
      </c>
      <c r="V768">
        <v>82</v>
      </c>
      <c r="X768" t="s">
        <v>8221</v>
      </c>
      <c r="Y768">
        <v>5390</v>
      </c>
      <c r="Z768">
        <v>75</v>
      </c>
    </row>
    <row r="769" spans="1:26" x14ac:dyDescent="0.2">
      <c r="A769" t="s">
        <v>8219</v>
      </c>
      <c r="B769">
        <v>116</v>
      </c>
      <c r="D769" t="s">
        <v>8221</v>
      </c>
      <c r="E769">
        <v>52</v>
      </c>
      <c r="T769" t="s">
        <v>8219</v>
      </c>
      <c r="U769">
        <v>8211</v>
      </c>
      <c r="V769">
        <v>116</v>
      </c>
      <c r="X769" t="s">
        <v>8221</v>
      </c>
      <c r="Y769">
        <v>5452</v>
      </c>
      <c r="Z769">
        <v>52</v>
      </c>
    </row>
    <row r="770" spans="1:26" x14ac:dyDescent="0.2">
      <c r="A770" t="s">
        <v>8219</v>
      </c>
      <c r="B770">
        <v>52</v>
      </c>
      <c r="D770" t="s">
        <v>8221</v>
      </c>
      <c r="E770">
        <v>122</v>
      </c>
      <c r="T770" t="s">
        <v>8219</v>
      </c>
      <c r="U770">
        <v>2795</v>
      </c>
      <c r="V770">
        <v>52</v>
      </c>
      <c r="X770" t="s">
        <v>8221</v>
      </c>
      <c r="Y770">
        <v>8191</v>
      </c>
      <c r="Z770">
        <v>122</v>
      </c>
    </row>
    <row r="771" spans="1:26" x14ac:dyDescent="0.2">
      <c r="A771" t="s">
        <v>8219</v>
      </c>
      <c r="B771">
        <v>23</v>
      </c>
      <c r="D771" t="s">
        <v>8221</v>
      </c>
      <c r="E771">
        <v>8</v>
      </c>
      <c r="T771" t="s">
        <v>8219</v>
      </c>
      <c r="U771">
        <v>1026</v>
      </c>
      <c r="V771">
        <v>23</v>
      </c>
      <c r="X771" t="s">
        <v>8221</v>
      </c>
      <c r="Y771">
        <v>591</v>
      </c>
      <c r="Z771">
        <v>8</v>
      </c>
    </row>
    <row r="772" spans="1:26" x14ac:dyDescent="0.2">
      <c r="A772" t="s">
        <v>8219</v>
      </c>
      <c r="B772">
        <v>77</v>
      </c>
      <c r="D772" t="s">
        <v>8221</v>
      </c>
      <c r="E772">
        <v>8</v>
      </c>
      <c r="T772" t="s">
        <v>8219</v>
      </c>
      <c r="U772">
        <v>2013.47</v>
      </c>
      <c r="V772">
        <v>77</v>
      </c>
      <c r="X772" t="s">
        <v>8221</v>
      </c>
      <c r="Y772">
        <v>553</v>
      </c>
      <c r="Z772">
        <v>8</v>
      </c>
    </row>
    <row r="773" spans="1:26" x14ac:dyDescent="0.2">
      <c r="A773" t="s">
        <v>8219</v>
      </c>
      <c r="B773">
        <v>49</v>
      </c>
      <c r="D773" t="s">
        <v>8221</v>
      </c>
      <c r="E773">
        <v>96</v>
      </c>
      <c r="T773" t="s">
        <v>8219</v>
      </c>
      <c r="U773">
        <v>1920</v>
      </c>
      <c r="V773">
        <v>49</v>
      </c>
      <c r="X773" t="s">
        <v>8221</v>
      </c>
      <c r="Y773">
        <v>11594</v>
      </c>
      <c r="Z773">
        <v>96</v>
      </c>
    </row>
    <row r="774" spans="1:26" x14ac:dyDescent="0.2">
      <c r="A774" t="s">
        <v>8219</v>
      </c>
      <c r="B774">
        <v>59</v>
      </c>
      <c r="D774" t="s">
        <v>8221</v>
      </c>
      <c r="E774">
        <v>9</v>
      </c>
      <c r="T774" t="s">
        <v>8219</v>
      </c>
      <c r="U774">
        <v>2690</v>
      </c>
      <c r="V774">
        <v>59</v>
      </c>
      <c r="X774" t="s">
        <v>8221</v>
      </c>
      <c r="Y774">
        <v>380</v>
      </c>
      <c r="Z774">
        <v>9</v>
      </c>
    </row>
    <row r="775" spans="1:26" x14ac:dyDescent="0.2">
      <c r="A775" t="s">
        <v>8219</v>
      </c>
      <c r="B775">
        <v>113</v>
      </c>
      <c r="D775" t="s">
        <v>8221</v>
      </c>
      <c r="E775">
        <v>2</v>
      </c>
      <c r="T775" t="s">
        <v>8219</v>
      </c>
      <c r="U775">
        <v>10085</v>
      </c>
      <c r="V775">
        <v>113</v>
      </c>
      <c r="X775" t="s">
        <v>8221</v>
      </c>
      <c r="Y775">
        <v>15</v>
      </c>
      <c r="Z775">
        <v>2</v>
      </c>
    </row>
    <row r="776" spans="1:26" x14ac:dyDescent="0.2">
      <c r="A776" t="s">
        <v>8219</v>
      </c>
      <c r="B776">
        <v>34</v>
      </c>
      <c r="D776" t="s">
        <v>8221</v>
      </c>
      <c r="E776">
        <v>26</v>
      </c>
      <c r="T776" t="s">
        <v>8219</v>
      </c>
      <c r="U776">
        <v>1374.16</v>
      </c>
      <c r="V776">
        <v>34</v>
      </c>
      <c r="X776" t="s">
        <v>8221</v>
      </c>
      <c r="Y776">
        <v>40</v>
      </c>
      <c r="Z776">
        <v>26</v>
      </c>
    </row>
    <row r="777" spans="1:26" x14ac:dyDescent="0.2">
      <c r="A777" t="s">
        <v>8219</v>
      </c>
      <c r="B777">
        <v>42</v>
      </c>
      <c r="D777" t="s">
        <v>8221</v>
      </c>
      <c r="E777">
        <v>23</v>
      </c>
      <c r="T777" t="s">
        <v>8219</v>
      </c>
      <c r="U777">
        <v>3460</v>
      </c>
      <c r="V777">
        <v>42</v>
      </c>
      <c r="X777" t="s">
        <v>8221</v>
      </c>
      <c r="Y777">
        <v>865</v>
      </c>
      <c r="Z777">
        <v>23</v>
      </c>
    </row>
    <row r="778" spans="1:26" x14ac:dyDescent="0.2">
      <c r="A778" t="s">
        <v>8219</v>
      </c>
      <c r="B778">
        <v>42</v>
      </c>
      <c r="D778" t="s">
        <v>8221</v>
      </c>
      <c r="E778">
        <v>0</v>
      </c>
      <c r="T778" t="s">
        <v>8219</v>
      </c>
      <c r="U778">
        <v>6700</v>
      </c>
      <c r="V778">
        <v>42</v>
      </c>
      <c r="X778" t="s">
        <v>8221</v>
      </c>
      <c r="Y778">
        <v>0</v>
      </c>
      <c r="Z778">
        <v>0</v>
      </c>
    </row>
    <row r="779" spans="1:26" x14ac:dyDescent="0.2">
      <c r="A779" t="s">
        <v>8219</v>
      </c>
      <c r="B779">
        <v>49</v>
      </c>
      <c r="D779" t="s">
        <v>8221</v>
      </c>
      <c r="E779">
        <v>140</v>
      </c>
      <c r="T779" t="s">
        <v>8219</v>
      </c>
      <c r="U779">
        <v>1776</v>
      </c>
      <c r="V779">
        <v>49</v>
      </c>
      <c r="X779" t="s">
        <v>8221</v>
      </c>
      <c r="Y779">
        <v>5902</v>
      </c>
      <c r="Z779">
        <v>140</v>
      </c>
    </row>
    <row r="780" spans="1:26" x14ac:dyDescent="0.2">
      <c r="A780" t="s">
        <v>8219</v>
      </c>
      <c r="B780">
        <v>56</v>
      </c>
      <c r="D780" t="s">
        <v>8221</v>
      </c>
      <c r="E780">
        <v>0</v>
      </c>
      <c r="T780" t="s">
        <v>8219</v>
      </c>
      <c r="U780">
        <v>3500</v>
      </c>
      <c r="V780">
        <v>56</v>
      </c>
      <c r="X780" t="s">
        <v>8221</v>
      </c>
      <c r="Y780">
        <v>0</v>
      </c>
      <c r="Z780">
        <v>0</v>
      </c>
    </row>
    <row r="781" spans="1:26" x14ac:dyDescent="0.2">
      <c r="A781" t="s">
        <v>8219</v>
      </c>
      <c r="B781">
        <v>25</v>
      </c>
      <c r="D781" t="s">
        <v>8221</v>
      </c>
      <c r="E781">
        <v>6</v>
      </c>
      <c r="T781" t="s">
        <v>8219</v>
      </c>
      <c r="U781">
        <v>1175</v>
      </c>
      <c r="V781">
        <v>25</v>
      </c>
      <c r="X781" t="s">
        <v>8221</v>
      </c>
      <c r="Y781">
        <v>509</v>
      </c>
      <c r="Z781">
        <v>6</v>
      </c>
    </row>
    <row r="782" spans="1:26" x14ac:dyDescent="0.2">
      <c r="A782" t="s">
        <v>8219</v>
      </c>
      <c r="B782">
        <v>52</v>
      </c>
      <c r="D782" t="s">
        <v>8221</v>
      </c>
      <c r="E782">
        <v>100</v>
      </c>
      <c r="T782" t="s">
        <v>8219</v>
      </c>
      <c r="U782">
        <v>1330</v>
      </c>
      <c r="V782">
        <v>52</v>
      </c>
      <c r="X782" t="s">
        <v>8221</v>
      </c>
      <c r="Y782">
        <v>9419</v>
      </c>
      <c r="Z782">
        <v>100</v>
      </c>
    </row>
    <row r="783" spans="1:26" x14ac:dyDescent="0.2">
      <c r="A783" t="s">
        <v>8219</v>
      </c>
      <c r="B783">
        <v>34</v>
      </c>
      <c r="D783" t="s">
        <v>8221</v>
      </c>
      <c r="E783">
        <v>0</v>
      </c>
      <c r="T783" t="s">
        <v>8219</v>
      </c>
      <c r="U783">
        <v>2175</v>
      </c>
      <c r="V783">
        <v>34</v>
      </c>
      <c r="X783" t="s">
        <v>8221</v>
      </c>
      <c r="Y783">
        <v>0</v>
      </c>
      <c r="Z783">
        <v>0</v>
      </c>
    </row>
    <row r="784" spans="1:26" x14ac:dyDescent="0.2">
      <c r="A784" t="s">
        <v>8219</v>
      </c>
      <c r="B784">
        <v>67</v>
      </c>
      <c r="D784" t="s">
        <v>8221</v>
      </c>
      <c r="E784">
        <v>4</v>
      </c>
      <c r="T784" t="s">
        <v>8219</v>
      </c>
      <c r="U784">
        <v>6025</v>
      </c>
      <c r="V784">
        <v>67</v>
      </c>
      <c r="X784" t="s">
        <v>8221</v>
      </c>
      <c r="Y784">
        <v>25</v>
      </c>
      <c r="Z784">
        <v>4</v>
      </c>
    </row>
    <row r="785" spans="1:26" x14ac:dyDescent="0.2">
      <c r="A785" t="s">
        <v>8219</v>
      </c>
      <c r="B785">
        <v>70</v>
      </c>
      <c r="D785" t="s">
        <v>8221</v>
      </c>
      <c r="E785">
        <v>8</v>
      </c>
      <c r="T785" t="s">
        <v>8219</v>
      </c>
      <c r="U785">
        <v>6515</v>
      </c>
      <c r="V785">
        <v>70</v>
      </c>
      <c r="X785" t="s">
        <v>8221</v>
      </c>
      <c r="Y785">
        <v>1707</v>
      </c>
      <c r="Z785">
        <v>8</v>
      </c>
    </row>
    <row r="786" spans="1:26" x14ac:dyDescent="0.2">
      <c r="A786" t="s">
        <v>8219</v>
      </c>
      <c r="B786">
        <v>89</v>
      </c>
      <c r="D786" t="s">
        <v>8221</v>
      </c>
      <c r="E786">
        <v>0</v>
      </c>
      <c r="T786" t="s">
        <v>8219</v>
      </c>
      <c r="U786">
        <v>7981</v>
      </c>
      <c r="V786">
        <v>89</v>
      </c>
      <c r="X786" t="s">
        <v>8221</v>
      </c>
      <c r="Y786">
        <v>0</v>
      </c>
      <c r="Z786">
        <v>0</v>
      </c>
    </row>
    <row r="787" spans="1:26" x14ac:dyDescent="0.2">
      <c r="A787" t="s">
        <v>8219</v>
      </c>
      <c r="B787">
        <v>107</v>
      </c>
      <c r="D787" t="s">
        <v>8221</v>
      </c>
      <c r="E787">
        <v>16</v>
      </c>
      <c r="T787" t="s">
        <v>8219</v>
      </c>
      <c r="U787">
        <v>22215</v>
      </c>
      <c r="V787">
        <v>107</v>
      </c>
      <c r="X787" t="s">
        <v>8221</v>
      </c>
      <c r="Y787">
        <v>1455</v>
      </c>
      <c r="Z787">
        <v>16</v>
      </c>
    </row>
    <row r="788" spans="1:26" x14ac:dyDescent="0.2">
      <c r="A788" t="s">
        <v>8219</v>
      </c>
      <c r="B788">
        <v>159</v>
      </c>
      <c r="D788" t="s">
        <v>8221</v>
      </c>
      <c r="E788">
        <v>2</v>
      </c>
      <c r="T788" t="s">
        <v>8219</v>
      </c>
      <c r="U788">
        <v>9446</v>
      </c>
      <c r="V788">
        <v>159</v>
      </c>
      <c r="X788" t="s">
        <v>8221</v>
      </c>
      <c r="Y788">
        <v>10</v>
      </c>
      <c r="Z788">
        <v>2</v>
      </c>
    </row>
    <row r="789" spans="1:26" x14ac:dyDescent="0.2">
      <c r="A789" t="s">
        <v>8219</v>
      </c>
      <c r="B789">
        <v>181</v>
      </c>
      <c r="D789" t="s">
        <v>8221</v>
      </c>
      <c r="E789">
        <v>48</v>
      </c>
      <c r="T789" t="s">
        <v>8219</v>
      </c>
      <c r="U789">
        <v>64974</v>
      </c>
      <c r="V789">
        <v>181</v>
      </c>
      <c r="X789" t="s">
        <v>8221</v>
      </c>
      <c r="Y789">
        <v>2788</v>
      </c>
      <c r="Z789">
        <v>48</v>
      </c>
    </row>
    <row r="790" spans="1:26" x14ac:dyDescent="0.2">
      <c r="A790" t="s">
        <v>8219</v>
      </c>
      <c r="B790">
        <v>131</v>
      </c>
      <c r="D790" t="s">
        <v>8221</v>
      </c>
      <c r="E790">
        <v>2</v>
      </c>
      <c r="T790" t="s">
        <v>8219</v>
      </c>
      <c r="U790">
        <v>12410.5</v>
      </c>
      <c r="V790">
        <v>131</v>
      </c>
      <c r="X790" t="s">
        <v>8221</v>
      </c>
      <c r="Y790">
        <v>4</v>
      </c>
      <c r="Z790">
        <v>2</v>
      </c>
    </row>
    <row r="791" spans="1:26" x14ac:dyDescent="0.2">
      <c r="A791" t="s">
        <v>8219</v>
      </c>
      <c r="B791">
        <v>125</v>
      </c>
      <c r="D791" t="s">
        <v>8221</v>
      </c>
      <c r="E791">
        <v>2</v>
      </c>
      <c r="T791" t="s">
        <v>8219</v>
      </c>
      <c r="U791">
        <v>10081</v>
      </c>
      <c r="V791">
        <v>125</v>
      </c>
      <c r="X791" t="s">
        <v>8221</v>
      </c>
      <c r="Y791">
        <v>125</v>
      </c>
      <c r="Z791">
        <v>2</v>
      </c>
    </row>
    <row r="792" spans="1:26" x14ac:dyDescent="0.2">
      <c r="A792" t="s">
        <v>8219</v>
      </c>
      <c r="B792">
        <v>61</v>
      </c>
      <c r="D792" t="s">
        <v>8221</v>
      </c>
      <c r="E792">
        <v>1</v>
      </c>
      <c r="T792" t="s">
        <v>8219</v>
      </c>
      <c r="U792">
        <v>10290</v>
      </c>
      <c r="V792">
        <v>61</v>
      </c>
      <c r="X792" t="s">
        <v>8221</v>
      </c>
      <c r="Y792">
        <v>10</v>
      </c>
      <c r="Z792">
        <v>1</v>
      </c>
    </row>
    <row r="793" spans="1:26" x14ac:dyDescent="0.2">
      <c r="A793" t="s">
        <v>8219</v>
      </c>
      <c r="B793">
        <v>90</v>
      </c>
      <c r="D793" t="s">
        <v>8221</v>
      </c>
      <c r="E793">
        <v>17</v>
      </c>
      <c r="T793" t="s">
        <v>8219</v>
      </c>
      <c r="U793">
        <v>3122</v>
      </c>
      <c r="V793">
        <v>90</v>
      </c>
      <c r="X793" t="s">
        <v>8221</v>
      </c>
      <c r="Y793">
        <v>1217</v>
      </c>
      <c r="Z793">
        <v>17</v>
      </c>
    </row>
    <row r="794" spans="1:26" x14ac:dyDescent="0.2">
      <c r="A794" t="s">
        <v>8219</v>
      </c>
      <c r="B794">
        <v>35</v>
      </c>
      <c r="D794" t="s">
        <v>8221</v>
      </c>
      <c r="E794">
        <v>0</v>
      </c>
      <c r="T794" t="s">
        <v>8219</v>
      </c>
      <c r="U794">
        <v>16200</v>
      </c>
      <c r="V794">
        <v>35</v>
      </c>
      <c r="X794" t="s">
        <v>8221</v>
      </c>
      <c r="Y794">
        <v>0</v>
      </c>
      <c r="Z794">
        <v>0</v>
      </c>
    </row>
    <row r="795" spans="1:26" x14ac:dyDescent="0.2">
      <c r="A795" t="s">
        <v>8219</v>
      </c>
      <c r="B795">
        <v>90</v>
      </c>
      <c r="D795" t="s">
        <v>8221</v>
      </c>
      <c r="E795">
        <v>11</v>
      </c>
      <c r="T795" t="s">
        <v>8219</v>
      </c>
      <c r="U795">
        <v>9395</v>
      </c>
      <c r="V795">
        <v>90</v>
      </c>
      <c r="X795" t="s">
        <v>8221</v>
      </c>
      <c r="Y795">
        <v>361</v>
      </c>
      <c r="Z795">
        <v>11</v>
      </c>
    </row>
    <row r="796" spans="1:26" x14ac:dyDescent="0.2">
      <c r="A796" t="s">
        <v>8219</v>
      </c>
      <c r="B796">
        <v>4</v>
      </c>
      <c r="D796" t="s">
        <v>8221</v>
      </c>
      <c r="E796">
        <v>95</v>
      </c>
      <c r="T796" t="s">
        <v>8219</v>
      </c>
      <c r="U796">
        <v>30</v>
      </c>
      <c r="V796">
        <v>4</v>
      </c>
      <c r="X796" t="s">
        <v>8221</v>
      </c>
      <c r="Y796">
        <v>4666</v>
      </c>
      <c r="Z796">
        <v>95</v>
      </c>
    </row>
    <row r="797" spans="1:26" x14ac:dyDescent="0.2">
      <c r="A797" t="s">
        <v>8219</v>
      </c>
      <c r="B797">
        <v>120</v>
      </c>
      <c r="D797" t="s">
        <v>8221</v>
      </c>
      <c r="E797">
        <v>13</v>
      </c>
      <c r="T797" t="s">
        <v>8219</v>
      </c>
      <c r="U797">
        <v>5655.6</v>
      </c>
      <c r="V797">
        <v>120</v>
      </c>
      <c r="X797" t="s">
        <v>8221</v>
      </c>
      <c r="Y797">
        <v>212</v>
      </c>
      <c r="Z797">
        <v>13</v>
      </c>
    </row>
    <row r="798" spans="1:26" x14ac:dyDescent="0.2">
      <c r="A798" t="s">
        <v>8219</v>
      </c>
      <c r="B798">
        <v>14</v>
      </c>
      <c r="D798" t="s">
        <v>8221</v>
      </c>
      <c r="E798">
        <v>2</v>
      </c>
      <c r="T798" t="s">
        <v>8219</v>
      </c>
      <c r="U798">
        <v>5800</v>
      </c>
      <c r="V798">
        <v>14</v>
      </c>
      <c r="X798" t="s">
        <v>8221</v>
      </c>
      <c r="Y798">
        <v>36</v>
      </c>
      <c r="Z798">
        <v>2</v>
      </c>
    </row>
    <row r="799" spans="1:26" x14ac:dyDescent="0.2">
      <c r="A799" t="s">
        <v>8219</v>
      </c>
      <c r="B799">
        <v>27</v>
      </c>
      <c r="D799" t="s">
        <v>8221</v>
      </c>
      <c r="E799">
        <v>2</v>
      </c>
      <c r="T799" t="s">
        <v>8219</v>
      </c>
      <c r="U799">
        <v>1147</v>
      </c>
      <c r="V799">
        <v>27</v>
      </c>
      <c r="X799" t="s">
        <v>8221</v>
      </c>
      <c r="Y799">
        <v>26</v>
      </c>
      <c r="Z799">
        <v>2</v>
      </c>
    </row>
    <row r="800" spans="1:26" x14ac:dyDescent="0.2">
      <c r="A800" t="s">
        <v>8219</v>
      </c>
      <c r="B800">
        <v>49</v>
      </c>
      <c r="D800" t="s">
        <v>8221</v>
      </c>
      <c r="E800">
        <v>3</v>
      </c>
      <c r="T800" t="s">
        <v>8219</v>
      </c>
      <c r="U800">
        <v>5330</v>
      </c>
      <c r="V800">
        <v>49</v>
      </c>
      <c r="X800" t="s">
        <v>8221</v>
      </c>
      <c r="Y800">
        <v>51</v>
      </c>
      <c r="Z800">
        <v>3</v>
      </c>
    </row>
    <row r="801" spans="1:26" x14ac:dyDescent="0.2">
      <c r="A801" t="s">
        <v>8219</v>
      </c>
      <c r="B801">
        <v>102</v>
      </c>
      <c r="D801" t="s">
        <v>8221</v>
      </c>
      <c r="E801">
        <v>0</v>
      </c>
      <c r="T801" t="s">
        <v>8219</v>
      </c>
      <c r="U801">
        <v>8272</v>
      </c>
      <c r="V801">
        <v>102</v>
      </c>
      <c r="X801" t="s">
        <v>8221</v>
      </c>
      <c r="Y801">
        <v>0</v>
      </c>
      <c r="Z801">
        <v>0</v>
      </c>
    </row>
    <row r="802" spans="1:26" x14ac:dyDescent="0.2">
      <c r="A802" t="s">
        <v>8219</v>
      </c>
      <c r="B802">
        <v>3</v>
      </c>
      <c r="D802" t="s">
        <v>8221</v>
      </c>
      <c r="E802">
        <v>0</v>
      </c>
      <c r="T802" t="s">
        <v>8219</v>
      </c>
      <c r="U802">
        <v>155</v>
      </c>
      <c r="V802">
        <v>3</v>
      </c>
      <c r="X802" t="s">
        <v>8221</v>
      </c>
      <c r="Y802">
        <v>0</v>
      </c>
      <c r="Z802">
        <v>0</v>
      </c>
    </row>
    <row r="803" spans="1:26" x14ac:dyDescent="0.2">
      <c r="A803" t="s">
        <v>8219</v>
      </c>
      <c r="B803">
        <v>25</v>
      </c>
      <c r="D803" t="s">
        <v>8221</v>
      </c>
      <c r="E803">
        <v>0</v>
      </c>
      <c r="T803" t="s">
        <v>8219</v>
      </c>
      <c r="U803">
        <v>885</v>
      </c>
      <c r="V803">
        <v>25</v>
      </c>
      <c r="X803" t="s">
        <v>8221</v>
      </c>
      <c r="Y803">
        <v>0</v>
      </c>
      <c r="Z803">
        <v>0</v>
      </c>
    </row>
    <row r="804" spans="1:26" x14ac:dyDescent="0.2">
      <c r="A804" t="s">
        <v>8219</v>
      </c>
      <c r="B804">
        <v>118</v>
      </c>
      <c r="D804" t="s">
        <v>8221</v>
      </c>
      <c r="E804">
        <v>2</v>
      </c>
      <c r="T804" t="s">
        <v>8219</v>
      </c>
      <c r="U804">
        <v>12229</v>
      </c>
      <c r="V804">
        <v>118</v>
      </c>
      <c r="X804" t="s">
        <v>8221</v>
      </c>
      <c r="Y804">
        <v>6</v>
      </c>
      <c r="Z804">
        <v>2</v>
      </c>
    </row>
    <row r="805" spans="1:26" x14ac:dyDescent="0.2">
      <c r="A805" t="s">
        <v>8219</v>
      </c>
      <c r="B805">
        <v>57</v>
      </c>
      <c r="D805" t="s">
        <v>8221</v>
      </c>
      <c r="E805">
        <v>24</v>
      </c>
      <c r="T805" t="s">
        <v>8219</v>
      </c>
      <c r="U805">
        <v>3372.25</v>
      </c>
      <c r="V805">
        <v>57</v>
      </c>
      <c r="X805" t="s">
        <v>8221</v>
      </c>
      <c r="Y805">
        <v>1004</v>
      </c>
      <c r="Z805">
        <v>24</v>
      </c>
    </row>
    <row r="806" spans="1:26" x14ac:dyDescent="0.2">
      <c r="A806" t="s">
        <v>8219</v>
      </c>
      <c r="B806">
        <v>11</v>
      </c>
      <c r="D806" t="s">
        <v>8221</v>
      </c>
      <c r="E806">
        <v>25</v>
      </c>
      <c r="T806" t="s">
        <v>8219</v>
      </c>
      <c r="U806">
        <v>300</v>
      </c>
      <c r="V806">
        <v>11</v>
      </c>
      <c r="X806" t="s">
        <v>8221</v>
      </c>
      <c r="Y806">
        <v>2670</v>
      </c>
      <c r="Z806">
        <v>25</v>
      </c>
    </row>
    <row r="807" spans="1:26" x14ac:dyDescent="0.2">
      <c r="A807" t="s">
        <v>8219</v>
      </c>
      <c r="B807">
        <v>33</v>
      </c>
      <c r="D807" t="s">
        <v>8221</v>
      </c>
      <c r="E807">
        <v>3</v>
      </c>
      <c r="T807" t="s">
        <v>8219</v>
      </c>
      <c r="U807">
        <v>811</v>
      </c>
      <c r="V807">
        <v>33</v>
      </c>
      <c r="X807" t="s">
        <v>8221</v>
      </c>
      <c r="Y807">
        <v>12</v>
      </c>
      <c r="Z807">
        <v>3</v>
      </c>
    </row>
    <row r="808" spans="1:26" x14ac:dyDescent="0.2">
      <c r="A808" t="s">
        <v>8219</v>
      </c>
      <c r="B808">
        <v>40</v>
      </c>
      <c r="D808" t="s">
        <v>8221</v>
      </c>
      <c r="E808">
        <v>41</v>
      </c>
      <c r="T808" t="s">
        <v>8219</v>
      </c>
      <c r="U808">
        <v>3002</v>
      </c>
      <c r="V808">
        <v>40</v>
      </c>
      <c r="X808" t="s">
        <v>8221</v>
      </c>
      <c r="Y808">
        <v>1398</v>
      </c>
      <c r="Z808">
        <v>41</v>
      </c>
    </row>
    <row r="809" spans="1:26" x14ac:dyDescent="0.2">
      <c r="A809" t="s">
        <v>8219</v>
      </c>
      <c r="B809">
        <v>50</v>
      </c>
      <c r="D809" t="s">
        <v>8221</v>
      </c>
      <c r="E809">
        <v>2</v>
      </c>
      <c r="T809" t="s">
        <v>8219</v>
      </c>
      <c r="U809">
        <v>2101</v>
      </c>
      <c r="V809">
        <v>50</v>
      </c>
      <c r="X809" t="s">
        <v>8221</v>
      </c>
      <c r="Y809">
        <v>50</v>
      </c>
      <c r="Z809">
        <v>2</v>
      </c>
    </row>
    <row r="810" spans="1:26" x14ac:dyDescent="0.2">
      <c r="A810" t="s">
        <v>8219</v>
      </c>
      <c r="B810">
        <v>38</v>
      </c>
      <c r="D810" t="s">
        <v>8221</v>
      </c>
      <c r="E810">
        <v>4</v>
      </c>
      <c r="T810" t="s">
        <v>8219</v>
      </c>
      <c r="U810">
        <v>2020</v>
      </c>
      <c r="V810">
        <v>38</v>
      </c>
      <c r="X810" t="s">
        <v>8221</v>
      </c>
      <c r="Y810">
        <v>42</v>
      </c>
      <c r="Z810">
        <v>4</v>
      </c>
    </row>
    <row r="811" spans="1:26" x14ac:dyDescent="0.2">
      <c r="A811" t="s">
        <v>8219</v>
      </c>
      <c r="B811">
        <v>96</v>
      </c>
      <c r="D811" t="s">
        <v>8221</v>
      </c>
      <c r="E811">
        <v>99</v>
      </c>
      <c r="T811" t="s">
        <v>8219</v>
      </c>
      <c r="U811">
        <v>8053</v>
      </c>
      <c r="V811">
        <v>96</v>
      </c>
      <c r="X811" t="s">
        <v>8221</v>
      </c>
      <c r="Y811">
        <v>21380</v>
      </c>
      <c r="Z811">
        <v>99</v>
      </c>
    </row>
    <row r="812" spans="1:26" x14ac:dyDescent="0.2">
      <c r="A812" t="s">
        <v>8219</v>
      </c>
      <c r="B812">
        <v>48</v>
      </c>
      <c r="D812" t="s">
        <v>8221</v>
      </c>
      <c r="E812">
        <v>4</v>
      </c>
      <c r="T812" t="s">
        <v>8219</v>
      </c>
      <c r="U812">
        <v>20032</v>
      </c>
      <c r="V812">
        <v>48</v>
      </c>
      <c r="X812" t="s">
        <v>8221</v>
      </c>
      <c r="Y812">
        <v>85</v>
      </c>
      <c r="Z812">
        <v>4</v>
      </c>
    </row>
    <row r="813" spans="1:26" x14ac:dyDescent="0.2">
      <c r="A813" t="s">
        <v>8219</v>
      </c>
      <c r="B813">
        <v>33</v>
      </c>
      <c r="D813" t="s">
        <v>8221</v>
      </c>
      <c r="E813">
        <v>4</v>
      </c>
      <c r="T813" t="s">
        <v>8219</v>
      </c>
      <c r="U813">
        <v>2500.25</v>
      </c>
      <c r="V813">
        <v>33</v>
      </c>
      <c r="X813" t="s">
        <v>8221</v>
      </c>
      <c r="Y813">
        <v>433</v>
      </c>
      <c r="Z813">
        <v>4</v>
      </c>
    </row>
    <row r="814" spans="1:26" x14ac:dyDescent="0.2">
      <c r="A814" t="s">
        <v>8219</v>
      </c>
      <c r="B814">
        <v>226</v>
      </c>
      <c r="D814" t="s">
        <v>8221</v>
      </c>
      <c r="E814">
        <v>38</v>
      </c>
      <c r="T814" t="s">
        <v>8219</v>
      </c>
      <c r="U814">
        <v>15230</v>
      </c>
      <c r="V814">
        <v>226</v>
      </c>
      <c r="X814" t="s">
        <v>8221</v>
      </c>
      <c r="Y814">
        <v>4939</v>
      </c>
      <c r="Z814">
        <v>38</v>
      </c>
    </row>
    <row r="815" spans="1:26" x14ac:dyDescent="0.2">
      <c r="A815" t="s">
        <v>8219</v>
      </c>
      <c r="B815">
        <v>14</v>
      </c>
      <c r="D815" t="s">
        <v>8221</v>
      </c>
      <c r="E815">
        <v>285</v>
      </c>
      <c r="T815" t="s">
        <v>8219</v>
      </c>
      <c r="U815">
        <v>1030</v>
      </c>
      <c r="V815">
        <v>14</v>
      </c>
      <c r="X815" t="s">
        <v>8221</v>
      </c>
      <c r="Y815">
        <v>33486</v>
      </c>
      <c r="Z815">
        <v>285</v>
      </c>
    </row>
    <row r="816" spans="1:26" x14ac:dyDescent="0.2">
      <c r="A816" t="s">
        <v>8219</v>
      </c>
      <c r="B816">
        <v>20</v>
      </c>
      <c r="D816" t="s">
        <v>8221</v>
      </c>
      <c r="E816">
        <v>1</v>
      </c>
      <c r="T816" t="s">
        <v>8219</v>
      </c>
      <c r="U816">
        <v>500</v>
      </c>
      <c r="V816">
        <v>20</v>
      </c>
      <c r="X816" t="s">
        <v>8221</v>
      </c>
      <c r="Y816">
        <v>10</v>
      </c>
      <c r="Z816">
        <v>1</v>
      </c>
    </row>
    <row r="817" spans="1:26" x14ac:dyDescent="0.2">
      <c r="A817" t="s">
        <v>8219</v>
      </c>
      <c r="B817">
        <v>25</v>
      </c>
      <c r="D817" t="s">
        <v>8221</v>
      </c>
      <c r="E817">
        <v>42</v>
      </c>
      <c r="T817" t="s">
        <v>8219</v>
      </c>
      <c r="U817">
        <v>1050</v>
      </c>
      <c r="V817">
        <v>25</v>
      </c>
      <c r="X817" t="s">
        <v>8221</v>
      </c>
      <c r="Y817">
        <v>2965</v>
      </c>
      <c r="Z817">
        <v>42</v>
      </c>
    </row>
    <row r="818" spans="1:26" x14ac:dyDescent="0.2">
      <c r="A818" t="s">
        <v>8219</v>
      </c>
      <c r="B818">
        <v>90</v>
      </c>
      <c r="D818" t="s">
        <v>8221</v>
      </c>
      <c r="E818">
        <v>26</v>
      </c>
      <c r="T818" t="s">
        <v>8219</v>
      </c>
      <c r="U818">
        <v>11805</v>
      </c>
      <c r="V818">
        <v>90</v>
      </c>
      <c r="X818" t="s">
        <v>8221</v>
      </c>
      <c r="Y818">
        <v>637</v>
      </c>
      <c r="Z818">
        <v>26</v>
      </c>
    </row>
    <row r="819" spans="1:26" x14ac:dyDescent="0.2">
      <c r="A819" t="s">
        <v>8219</v>
      </c>
      <c r="B819">
        <v>11</v>
      </c>
      <c r="D819" t="s">
        <v>8221</v>
      </c>
      <c r="E819">
        <v>2</v>
      </c>
      <c r="T819" t="s">
        <v>8219</v>
      </c>
      <c r="U819">
        <v>520</v>
      </c>
      <c r="V819">
        <v>11</v>
      </c>
      <c r="X819" t="s">
        <v>8221</v>
      </c>
      <c r="Y819">
        <v>60</v>
      </c>
      <c r="Z819">
        <v>2</v>
      </c>
    </row>
    <row r="820" spans="1:26" x14ac:dyDescent="0.2">
      <c r="A820" t="s">
        <v>8219</v>
      </c>
      <c r="B820">
        <v>55</v>
      </c>
      <c r="D820" t="s">
        <v>8221</v>
      </c>
      <c r="E820">
        <v>4</v>
      </c>
      <c r="T820" t="s">
        <v>8219</v>
      </c>
      <c r="U820">
        <v>10017</v>
      </c>
      <c r="V820">
        <v>55</v>
      </c>
      <c r="X820" t="s">
        <v>8221</v>
      </c>
      <c r="Y820">
        <v>8</v>
      </c>
      <c r="Z820">
        <v>4</v>
      </c>
    </row>
    <row r="821" spans="1:26" x14ac:dyDescent="0.2">
      <c r="A821" t="s">
        <v>8219</v>
      </c>
      <c r="B821">
        <v>30</v>
      </c>
      <c r="D821" t="s">
        <v>8221</v>
      </c>
      <c r="E821">
        <v>6</v>
      </c>
      <c r="T821" t="s">
        <v>8219</v>
      </c>
      <c r="U821">
        <v>1841</v>
      </c>
      <c r="V821">
        <v>30</v>
      </c>
      <c r="X821" t="s">
        <v>8221</v>
      </c>
      <c r="Y821">
        <v>102</v>
      </c>
      <c r="Z821">
        <v>6</v>
      </c>
    </row>
    <row r="822" spans="1:26" x14ac:dyDescent="0.2">
      <c r="A822" t="s">
        <v>8219</v>
      </c>
      <c r="B822">
        <v>28</v>
      </c>
      <c r="D822" t="s">
        <v>8221</v>
      </c>
      <c r="E822">
        <v>70</v>
      </c>
      <c r="T822" t="s">
        <v>8219</v>
      </c>
      <c r="U822">
        <v>1001.49</v>
      </c>
      <c r="V822">
        <v>28</v>
      </c>
      <c r="X822" t="s">
        <v>8221</v>
      </c>
      <c r="Y822">
        <v>205025</v>
      </c>
      <c r="Z822">
        <v>70</v>
      </c>
    </row>
    <row r="823" spans="1:26" x14ac:dyDescent="0.2">
      <c r="A823" t="s">
        <v>8219</v>
      </c>
      <c r="B823">
        <v>45</v>
      </c>
      <c r="D823" t="s">
        <v>8221</v>
      </c>
      <c r="E823">
        <v>9</v>
      </c>
      <c r="T823" t="s">
        <v>8219</v>
      </c>
      <c r="U823">
        <v>2053</v>
      </c>
      <c r="V823">
        <v>45</v>
      </c>
      <c r="X823" t="s">
        <v>8221</v>
      </c>
      <c r="Y823">
        <v>260</v>
      </c>
      <c r="Z823">
        <v>9</v>
      </c>
    </row>
    <row r="824" spans="1:26" x14ac:dyDescent="0.2">
      <c r="A824" t="s">
        <v>8219</v>
      </c>
      <c r="B824">
        <v>13</v>
      </c>
      <c r="D824" t="s">
        <v>8221</v>
      </c>
      <c r="E824">
        <v>8</v>
      </c>
      <c r="T824" t="s">
        <v>8219</v>
      </c>
      <c r="U824">
        <v>980</v>
      </c>
      <c r="V824">
        <v>13</v>
      </c>
      <c r="X824" t="s">
        <v>8221</v>
      </c>
      <c r="Y824">
        <v>237</v>
      </c>
      <c r="Z824">
        <v>8</v>
      </c>
    </row>
    <row r="825" spans="1:26" x14ac:dyDescent="0.2">
      <c r="A825" t="s">
        <v>8219</v>
      </c>
      <c r="B825">
        <v>40</v>
      </c>
      <c r="D825" t="s">
        <v>8221</v>
      </c>
      <c r="E825">
        <v>105</v>
      </c>
      <c r="T825" t="s">
        <v>8219</v>
      </c>
      <c r="U825">
        <v>2035</v>
      </c>
      <c r="V825">
        <v>40</v>
      </c>
      <c r="X825" t="s">
        <v>8221</v>
      </c>
      <c r="Y825">
        <v>4303</v>
      </c>
      <c r="Z825">
        <v>105</v>
      </c>
    </row>
    <row r="826" spans="1:26" x14ac:dyDescent="0.2">
      <c r="A826" t="s">
        <v>8219</v>
      </c>
      <c r="B826">
        <v>21</v>
      </c>
      <c r="D826" t="s">
        <v>8221</v>
      </c>
      <c r="E826">
        <v>12</v>
      </c>
      <c r="T826" t="s">
        <v>8219</v>
      </c>
      <c r="U826">
        <v>2505</v>
      </c>
      <c r="V826">
        <v>21</v>
      </c>
      <c r="X826" t="s">
        <v>8221</v>
      </c>
      <c r="Y826">
        <v>381</v>
      </c>
      <c r="Z826">
        <v>12</v>
      </c>
    </row>
    <row r="827" spans="1:26" x14ac:dyDescent="0.2">
      <c r="A827" t="s">
        <v>8219</v>
      </c>
      <c r="B827">
        <v>134</v>
      </c>
      <c r="D827" t="s">
        <v>8221</v>
      </c>
      <c r="E827">
        <v>0</v>
      </c>
      <c r="T827" t="s">
        <v>8219</v>
      </c>
      <c r="U827">
        <v>12400.61</v>
      </c>
      <c r="V827">
        <v>134</v>
      </c>
      <c r="X827" t="s">
        <v>8221</v>
      </c>
      <c r="Y827">
        <v>0</v>
      </c>
      <c r="Z827">
        <v>0</v>
      </c>
    </row>
    <row r="828" spans="1:26" x14ac:dyDescent="0.2">
      <c r="A828" t="s">
        <v>8219</v>
      </c>
      <c r="B828">
        <v>20</v>
      </c>
      <c r="D828" t="s">
        <v>8221</v>
      </c>
      <c r="E828">
        <v>16</v>
      </c>
      <c r="T828" t="s">
        <v>8219</v>
      </c>
      <c r="U828">
        <v>1521</v>
      </c>
      <c r="V828">
        <v>20</v>
      </c>
      <c r="X828" t="s">
        <v>8221</v>
      </c>
      <c r="Y828">
        <v>1419</v>
      </c>
      <c r="Z828">
        <v>16</v>
      </c>
    </row>
    <row r="829" spans="1:26" x14ac:dyDescent="0.2">
      <c r="A829" t="s">
        <v>8219</v>
      </c>
      <c r="B829">
        <v>19</v>
      </c>
      <c r="D829" t="s">
        <v>8221</v>
      </c>
      <c r="E829">
        <v>7</v>
      </c>
      <c r="T829" t="s">
        <v>8219</v>
      </c>
      <c r="U829">
        <v>1000</v>
      </c>
      <c r="V829">
        <v>19</v>
      </c>
      <c r="X829" t="s">
        <v>8221</v>
      </c>
      <c r="Y829">
        <v>3172</v>
      </c>
      <c r="Z829">
        <v>7</v>
      </c>
    </row>
    <row r="830" spans="1:26" x14ac:dyDescent="0.2">
      <c r="A830" t="s">
        <v>8219</v>
      </c>
      <c r="B830">
        <v>209</v>
      </c>
      <c r="D830" t="s">
        <v>8221</v>
      </c>
      <c r="E830">
        <v>4</v>
      </c>
      <c r="T830" t="s">
        <v>8219</v>
      </c>
      <c r="U830">
        <v>20689</v>
      </c>
      <c r="V830">
        <v>209</v>
      </c>
      <c r="X830" t="s">
        <v>8221</v>
      </c>
      <c r="Y830">
        <v>51</v>
      </c>
      <c r="Z830">
        <v>4</v>
      </c>
    </row>
    <row r="831" spans="1:26" x14ac:dyDescent="0.2">
      <c r="A831" t="s">
        <v>8219</v>
      </c>
      <c r="B831">
        <v>38</v>
      </c>
      <c r="D831" t="s">
        <v>8221</v>
      </c>
      <c r="E831">
        <v>1</v>
      </c>
      <c r="T831" t="s">
        <v>8219</v>
      </c>
      <c r="U831">
        <v>3022</v>
      </c>
      <c r="V831">
        <v>38</v>
      </c>
      <c r="X831" t="s">
        <v>8221</v>
      </c>
      <c r="Y831">
        <v>1</v>
      </c>
      <c r="Z831">
        <v>1</v>
      </c>
    </row>
    <row r="832" spans="1:26" x14ac:dyDescent="0.2">
      <c r="A832" t="s">
        <v>8219</v>
      </c>
      <c r="B832">
        <v>24</v>
      </c>
      <c r="D832" t="s">
        <v>8221</v>
      </c>
      <c r="E832">
        <v>28</v>
      </c>
      <c r="T832" t="s">
        <v>8219</v>
      </c>
      <c r="U832">
        <v>3221</v>
      </c>
      <c r="V832">
        <v>24</v>
      </c>
      <c r="X832" t="s">
        <v>8221</v>
      </c>
      <c r="Y832">
        <v>2336</v>
      </c>
      <c r="Z832">
        <v>28</v>
      </c>
    </row>
    <row r="833" spans="1:26" x14ac:dyDescent="0.2">
      <c r="A833" t="s">
        <v>8219</v>
      </c>
      <c r="B833">
        <v>8</v>
      </c>
      <c r="D833" t="s">
        <v>8221</v>
      </c>
      <c r="E833">
        <v>1</v>
      </c>
      <c r="T833" t="s">
        <v>8219</v>
      </c>
      <c r="U833">
        <v>301</v>
      </c>
      <c r="V833">
        <v>8</v>
      </c>
      <c r="X833" t="s">
        <v>8221</v>
      </c>
      <c r="Y833">
        <v>25</v>
      </c>
      <c r="Z833">
        <v>1</v>
      </c>
    </row>
    <row r="834" spans="1:26" x14ac:dyDescent="0.2">
      <c r="A834" t="s">
        <v>8219</v>
      </c>
      <c r="B834">
        <v>179</v>
      </c>
      <c r="D834" t="s">
        <v>8221</v>
      </c>
      <c r="E834">
        <v>1</v>
      </c>
      <c r="T834" t="s">
        <v>8219</v>
      </c>
      <c r="U834">
        <v>9137</v>
      </c>
      <c r="V834">
        <v>179</v>
      </c>
      <c r="X834" t="s">
        <v>8221</v>
      </c>
      <c r="Y834">
        <v>50</v>
      </c>
      <c r="Z834">
        <v>1</v>
      </c>
    </row>
    <row r="835" spans="1:26" x14ac:dyDescent="0.2">
      <c r="A835" t="s">
        <v>8219</v>
      </c>
      <c r="B835">
        <v>26</v>
      </c>
      <c r="D835" t="s">
        <v>8221</v>
      </c>
      <c r="E835">
        <v>5</v>
      </c>
      <c r="T835" t="s">
        <v>8219</v>
      </c>
      <c r="U835">
        <v>1301</v>
      </c>
      <c r="V835">
        <v>26</v>
      </c>
      <c r="X835" t="s">
        <v>8221</v>
      </c>
      <c r="Y835">
        <v>509</v>
      </c>
      <c r="Z835">
        <v>5</v>
      </c>
    </row>
    <row r="836" spans="1:26" x14ac:dyDescent="0.2">
      <c r="A836" t="s">
        <v>8219</v>
      </c>
      <c r="B836">
        <v>131</v>
      </c>
      <c r="D836" t="s">
        <v>8221</v>
      </c>
      <c r="E836">
        <v>3</v>
      </c>
      <c r="T836" t="s">
        <v>8219</v>
      </c>
      <c r="U836">
        <v>17545</v>
      </c>
      <c r="V836">
        <v>131</v>
      </c>
      <c r="X836" t="s">
        <v>8221</v>
      </c>
      <c r="Y836">
        <v>140</v>
      </c>
      <c r="Z836">
        <v>3</v>
      </c>
    </row>
    <row r="837" spans="1:26" x14ac:dyDescent="0.2">
      <c r="A837" t="s">
        <v>8219</v>
      </c>
      <c r="B837">
        <v>14</v>
      </c>
      <c r="D837" t="s">
        <v>8221</v>
      </c>
      <c r="E837">
        <v>2</v>
      </c>
      <c r="T837" t="s">
        <v>8219</v>
      </c>
      <c r="U837">
        <v>815</v>
      </c>
      <c r="V837">
        <v>14</v>
      </c>
      <c r="X837" t="s">
        <v>8221</v>
      </c>
      <c r="Y837">
        <v>2</v>
      </c>
      <c r="Z837">
        <v>2</v>
      </c>
    </row>
    <row r="838" spans="1:26" x14ac:dyDescent="0.2">
      <c r="A838" t="s">
        <v>8219</v>
      </c>
      <c r="B838">
        <v>174</v>
      </c>
      <c r="D838" t="s">
        <v>8221</v>
      </c>
      <c r="E838">
        <v>0</v>
      </c>
      <c r="T838" t="s">
        <v>8219</v>
      </c>
      <c r="U838">
        <v>15318.55</v>
      </c>
      <c r="V838">
        <v>174</v>
      </c>
      <c r="X838" t="s">
        <v>8221</v>
      </c>
      <c r="Y838">
        <v>0</v>
      </c>
      <c r="Z838">
        <v>0</v>
      </c>
    </row>
    <row r="839" spans="1:26" x14ac:dyDescent="0.2">
      <c r="A839" t="s">
        <v>8219</v>
      </c>
      <c r="B839">
        <v>191</v>
      </c>
      <c r="D839" t="s">
        <v>8221</v>
      </c>
      <c r="E839">
        <v>0</v>
      </c>
      <c r="T839" t="s">
        <v>8219</v>
      </c>
      <c r="U839">
        <v>13480.16</v>
      </c>
      <c r="V839">
        <v>191</v>
      </c>
      <c r="X839" t="s">
        <v>8221</v>
      </c>
      <c r="Y839">
        <v>0</v>
      </c>
      <c r="Z839">
        <v>0</v>
      </c>
    </row>
    <row r="840" spans="1:26" x14ac:dyDescent="0.2">
      <c r="A840" t="s">
        <v>8219</v>
      </c>
      <c r="B840">
        <v>38</v>
      </c>
      <c r="D840" t="s">
        <v>8221</v>
      </c>
      <c r="E840">
        <v>3</v>
      </c>
      <c r="T840" t="s">
        <v>8219</v>
      </c>
      <c r="U840">
        <v>2025</v>
      </c>
      <c r="V840">
        <v>38</v>
      </c>
      <c r="X840" t="s">
        <v>8221</v>
      </c>
      <c r="Y840">
        <v>78</v>
      </c>
      <c r="Z840">
        <v>3</v>
      </c>
    </row>
    <row r="841" spans="1:26" x14ac:dyDescent="0.2">
      <c r="A841" t="s">
        <v>8219</v>
      </c>
      <c r="B841">
        <v>22</v>
      </c>
      <c r="D841" t="s">
        <v>8221</v>
      </c>
      <c r="E841">
        <v>0</v>
      </c>
      <c r="T841" t="s">
        <v>8219</v>
      </c>
      <c r="U841">
        <v>3000</v>
      </c>
      <c r="V841">
        <v>22</v>
      </c>
      <c r="X841" t="s">
        <v>8221</v>
      </c>
      <c r="Y841">
        <v>0</v>
      </c>
      <c r="Z841">
        <v>0</v>
      </c>
    </row>
    <row r="842" spans="1:26" x14ac:dyDescent="0.2">
      <c r="A842" t="s">
        <v>8219</v>
      </c>
      <c r="B842">
        <v>149</v>
      </c>
      <c r="D842" t="s">
        <v>8221</v>
      </c>
      <c r="E842">
        <v>0</v>
      </c>
      <c r="T842" t="s">
        <v>8219</v>
      </c>
      <c r="U842">
        <v>6041.55</v>
      </c>
      <c r="V842">
        <v>149</v>
      </c>
      <c r="X842" t="s">
        <v>8221</v>
      </c>
      <c r="Y842">
        <v>0</v>
      </c>
      <c r="Z842">
        <v>0</v>
      </c>
    </row>
    <row r="843" spans="1:26" x14ac:dyDescent="0.2">
      <c r="A843" t="s">
        <v>8219</v>
      </c>
      <c r="B843">
        <v>56</v>
      </c>
      <c r="D843" t="s">
        <v>8221</v>
      </c>
      <c r="E843">
        <v>3</v>
      </c>
      <c r="T843" t="s">
        <v>8219</v>
      </c>
      <c r="U843">
        <v>3955</v>
      </c>
      <c r="V843">
        <v>56</v>
      </c>
      <c r="X843" t="s">
        <v>8221</v>
      </c>
      <c r="Y843">
        <v>655</v>
      </c>
      <c r="Z843">
        <v>3</v>
      </c>
    </row>
    <row r="844" spans="1:26" x14ac:dyDescent="0.2">
      <c r="A844" t="s">
        <v>8219</v>
      </c>
      <c r="B844">
        <v>19</v>
      </c>
      <c r="D844" t="s">
        <v>8221</v>
      </c>
      <c r="E844">
        <v>7</v>
      </c>
      <c r="T844" t="s">
        <v>8219</v>
      </c>
      <c r="U844">
        <v>1001</v>
      </c>
      <c r="V844">
        <v>19</v>
      </c>
      <c r="X844" t="s">
        <v>8221</v>
      </c>
      <c r="Y844">
        <v>236</v>
      </c>
      <c r="Z844">
        <v>7</v>
      </c>
    </row>
    <row r="845" spans="1:26" x14ac:dyDescent="0.2">
      <c r="A845" t="s">
        <v>8219</v>
      </c>
      <c r="B845">
        <v>70</v>
      </c>
      <c r="D845" t="s">
        <v>8221</v>
      </c>
      <c r="E845">
        <v>25</v>
      </c>
      <c r="T845" t="s">
        <v>8219</v>
      </c>
      <c r="U845">
        <v>3453.69</v>
      </c>
      <c r="V845">
        <v>70</v>
      </c>
      <c r="X845" t="s">
        <v>8221</v>
      </c>
      <c r="Y845">
        <v>625</v>
      </c>
      <c r="Z845">
        <v>25</v>
      </c>
    </row>
    <row r="846" spans="1:26" x14ac:dyDescent="0.2">
      <c r="A846" t="s">
        <v>8219</v>
      </c>
      <c r="B846">
        <v>81</v>
      </c>
      <c r="D846" t="s">
        <v>8221</v>
      </c>
      <c r="E846">
        <v>10</v>
      </c>
      <c r="T846" t="s">
        <v>8219</v>
      </c>
      <c r="U846">
        <v>3380</v>
      </c>
      <c r="V846">
        <v>81</v>
      </c>
      <c r="X846" t="s">
        <v>8221</v>
      </c>
      <c r="Y846">
        <v>284</v>
      </c>
      <c r="Z846">
        <v>10</v>
      </c>
    </row>
    <row r="847" spans="1:26" x14ac:dyDescent="0.2">
      <c r="A847" t="s">
        <v>8219</v>
      </c>
      <c r="B847">
        <v>32</v>
      </c>
      <c r="D847" t="s">
        <v>8221</v>
      </c>
      <c r="E847">
        <v>3</v>
      </c>
      <c r="T847" t="s">
        <v>8219</v>
      </c>
      <c r="U847">
        <v>1047</v>
      </c>
      <c r="V847">
        <v>32</v>
      </c>
      <c r="X847" t="s">
        <v>8221</v>
      </c>
      <c r="Y847">
        <v>310</v>
      </c>
      <c r="Z847">
        <v>3</v>
      </c>
    </row>
    <row r="848" spans="1:26" x14ac:dyDescent="0.2">
      <c r="A848" t="s">
        <v>8219</v>
      </c>
      <c r="B848">
        <v>26</v>
      </c>
      <c r="D848" t="s">
        <v>8221</v>
      </c>
      <c r="E848">
        <v>5</v>
      </c>
      <c r="T848" t="s">
        <v>8219</v>
      </c>
      <c r="U848">
        <v>1351</v>
      </c>
      <c r="V848">
        <v>26</v>
      </c>
      <c r="X848" t="s">
        <v>8221</v>
      </c>
      <c r="Y848">
        <v>50</v>
      </c>
      <c r="Z848">
        <v>5</v>
      </c>
    </row>
    <row r="849" spans="1:26" x14ac:dyDescent="0.2">
      <c r="A849" t="s">
        <v>8219</v>
      </c>
      <c r="B849">
        <v>105</v>
      </c>
      <c r="D849" t="s">
        <v>8221</v>
      </c>
      <c r="E849">
        <v>5</v>
      </c>
      <c r="T849" t="s">
        <v>8219</v>
      </c>
      <c r="U849">
        <v>5322</v>
      </c>
      <c r="V849">
        <v>105</v>
      </c>
      <c r="X849" t="s">
        <v>8221</v>
      </c>
      <c r="Y849">
        <v>115</v>
      </c>
      <c r="Z849">
        <v>5</v>
      </c>
    </row>
    <row r="850" spans="1:26" x14ac:dyDescent="0.2">
      <c r="A850" t="s">
        <v>8219</v>
      </c>
      <c r="B850">
        <v>29</v>
      </c>
      <c r="D850" t="s">
        <v>8221</v>
      </c>
      <c r="E850">
        <v>27</v>
      </c>
      <c r="T850" t="s">
        <v>8219</v>
      </c>
      <c r="U850">
        <v>1225</v>
      </c>
      <c r="V850">
        <v>29</v>
      </c>
      <c r="X850" t="s">
        <v>8221</v>
      </c>
      <c r="Y850">
        <v>852</v>
      </c>
      <c r="Z850">
        <v>27</v>
      </c>
    </row>
    <row r="851" spans="1:26" x14ac:dyDescent="0.2">
      <c r="A851" t="s">
        <v>8219</v>
      </c>
      <c r="B851">
        <v>8</v>
      </c>
      <c r="D851" t="s">
        <v>8221</v>
      </c>
      <c r="E851">
        <v>2</v>
      </c>
      <c r="T851" t="s">
        <v>8219</v>
      </c>
      <c r="U851">
        <v>3335</v>
      </c>
      <c r="V851">
        <v>8</v>
      </c>
      <c r="X851" t="s">
        <v>8221</v>
      </c>
      <c r="Y851">
        <v>10</v>
      </c>
      <c r="Z851">
        <v>2</v>
      </c>
    </row>
    <row r="852" spans="1:26" x14ac:dyDescent="0.2">
      <c r="A852" t="s">
        <v>8219</v>
      </c>
      <c r="B852">
        <v>89</v>
      </c>
      <c r="D852" t="s">
        <v>8221</v>
      </c>
      <c r="E852">
        <v>236</v>
      </c>
      <c r="T852" t="s">
        <v>8219</v>
      </c>
      <c r="U852">
        <v>4152</v>
      </c>
      <c r="V852">
        <v>89</v>
      </c>
      <c r="X852" t="s">
        <v>8221</v>
      </c>
      <c r="Y852">
        <v>8076</v>
      </c>
      <c r="Z852">
        <v>236</v>
      </c>
    </row>
    <row r="853" spans="1:26" x14ac:dyDescent="0.2">
      <c r="A853" t="s">
        <v>8219</v>
      </c>
      <c r="B853">
        <v>44</v>
      </c>
      <c r="D853" t="s">
        <v>8221</v>
      </c>
      <c r="E853">
        <v>1</v>
      </c>
      <c r="T853" t="s">
        <v>8219</v>
      </c>
      <c r="U853">
        <v>2132</v>
      </c>
      <c r="V853">
        <v>44</v>
      </c>
      <c r="X853" t="s">
        <v>8221</v>
      </c>
      <c r="Y853">
        <v>25</v>
      </c>
      <c r="Z853">
        <v>1</v>
      </c>
    </row>
    <row r="854" spans="1:26" x14ac:dyDescent="0.2">
      <c r="A854" t="s">
        <v>8219</v>
      </c>
      <c r="B854">
        <v>246</v>
      </c>
      <c r="D854" t="s">
        <v>8221</v>
      </c>
      <c r="E854">
        <v>12</v>
      </c>
      <c r="T854" t="s">
        <v>8219</v>
      </c>
      <c r="U854">
        <v>17350.13</v>
      </c>
      <c r="V854">
        <v>246</v>
      </c>
      <c r="X854" t="s">
        <v>8221</v>
      </c>
      <c r="Y854">
        <v>236</v>
      </c>
      <c r="Z854">
        <v>12</v>
      </c>
    </row>
    <row r="855" spans="1:26" x14ac:dyDescent="0.2">
      <c r="A855" t="s">
        <v>8219</v>
      </c>
      <c r="B855">
        <v>120</v>
      </c>
      <c r="D855" t="s">
        <v>8221</v>
      </c>
      <c r="E855">
        <v>4</v>
      </c>
      <c r="T855" t="s">
        <v>8219</v>
      </c>
      <c r="U855">
        <v>10555</v>
      </c>
      <c r="V855">
        <v>120</v>
      </c>
      <c r="X855" t="s">
        <v>8221</v>
      </c>
      <c r="Y855">
        <v>85</v>
      </c>
      <c r="Z855">
        <v>4</v>
      </c>
    </row>
    <row r="856" spans="1:26" x14ac:dyDescent="0.2">
      <c r="A856" t="s">
        <v>8219</v>
      </c>
      <c r="B856">
        <v>26</v>
      </c>
      <c r="D856" t="s">
        <v>8221</v>
      </c>
      <c r="E856">
        <v>3</v>
      </c>
      <c r="T856" t="s">
        <v>8219</v>
      </c>
      <c r="U856">
        <v>683</v>
      </c>
      <c r="V856">
        <v>26</v>
      </c>
      <c r="X856" t="s">
        <v>8221</v>
      </c>
      <c r="Y856">
        <v>25</v>
      </c>
      <c r="Z856">
        <v>3</v>
      </c>
    </row>
    <row r="857" spans="1:26" x14ac:dyDescent="0.2">
      <c r="A857" t="s">
        <v>8219</v>
      </c>
      <c r="B857">
        <v>45</v>
      </c>
      <c r="D857" t="s">
        <v>8221</v>
      </c>
      <c r="E857">
        <v>99</v>
      </c>
      <c r="T857" t="s">
        <v>8219</v>
      </c>
      <c r="U857">
        <v>2600</v>
      </c>
      <c r="V857">
        <v>45</v>
      </c>
      <c r="X857" t="s">
        <v>8221</v>
      </c>
      <c r="Y857">
        <v>2112.9899999999998</v>
      </c>
      <c r="Z857">
        <v>99</v>
      </c>
    </row>
    <row r="858" spans="1:26" x14ac:dyDescent="0.2">
      <c r="A858" t="s">
        <v>8219</v>
      </c>
      <c r="B858">
        <v>20</v>
      </c>
      <c r="D858" t="s">
        <v>8221</v>
      </c>
      <c r="E858">
        <v>3</v>
      </c>
      <c r="T858" t="s">
        <v>8219</v>
      </c>
      <c r="U858">
        <v>1145</v>
      </c>
      <c r="V858">
        <v>20</v>
      </c>
      <c r="X858" t="s">
        <v>8221</v>
      </c>
      <c r="Y858">
        <v>16</v>
      </c>
      <c r="Z858">
        <v>3</v>
      </c>
    </row>
    <row r="859" spans="1:26" x14ac:dyDescent="0.2">
      <c r="A859" t="s">
        <v>8219</v>
      </c>
      <c r="B859">
        <v>47</v>
      </c>
      <c r="D859" t="s">
        <v>8221</v>
      </c>
      <c r="E859">
        <v>3</v>
      </c>
      <c r="T859" t="s">
        <v>8219</v>
      </c>
      <c r="U859">
        <v>9228</v>
      </c>
      <c r="V859">
        <v>47</v>
      </c>
      <c r="X859" t="s">
        <v>8221</v>
      </c>
      <c r="Y859">
        <v>104</v>
      </c>
      <c r="Z859">
        <v>3</v>
      </c>
    </row>
    <row r="860" spans="1:26" x14ac:dyDescent="0.2">
      <c r="A860" t="s">
        <v>8219</v>
      </c>
      <c r="B860">
        <v>13</v>
      </c>
      <c r="D860" t="s">
        <v>8221</v>
      </c>
      <c r="E860">
        <v>22</v>
      </c>
      <c r="T860" t="s">
        <v>8219</v>
      </c>
      <c r="U860">
        <v>559</v>
      </c>
      <c r="V860">
        <v>13</v>
      </c>
      <c r="X860" t="s">
        <v>8221</v>
      </c>
      <c r="Y860">
        <v>478</v>
      </c>
      <c r="Z860">
        <v>22</v>
      </c>
    </row>
    <row r="861" spans="1:26" x14ac:dyDescent="0.2">
      <c r="A861" t="s">
        <v>8219</v>
      </c>
      <c r="B861">
        <v>183</v>
      </c>
      <c r="D861" t="s">
        <v>8221</v>
      </c>
      <c r="E861">
        <v>4</v>
      </c>
      <c r="T861" t="s">
        <v>8219</v>
      </c>
      <c r="U861">
        <v>6506</v>
      </c>
      <c r="V861">
        <v>183</v>
      </c>
      <c r="X861" t="s">
        <v>8221</v>
      </c>
      <c r="Y861">
        <v>47.69</v>
      </c>
      <c r="Z861">
        <v>4</v>
      </c>
    </row>
    <row r="862" spans="1:26" x14ac:dyDescent="0.2">
      <c r="A862" t="s">
        <v>8219</v>
      </c>
      <c r="B862">
        <v>21</v>
      </c>
      <c r="D862" t="s">
        <v>8221</v>
      </c>
      <c r="E862">
        <v>534</v>
      </c>
      <c r="T862" t="s">
        <v>8219</v>
      </c>
      <c r="U862">
        <v>1445</v>
      </c>
      <c r="V862">
        <v>21</v>
      </c>
      <c r="X862" t="s">
        <v>8221</v>
      </c>
      <c r="Y862">
        <v>14203</v>
      </c>
      <c r="Z862">
        <v>534</v>
      </c>
    </row>
    <row r="863" spans="1:26" x14ac:dyDescent="0.2">
      <c r="A863" t="s">
        <v>8219</v>
      </c>
      <c r="B863">
        <v>42</v>
      </c>
      <c r="D863" t="s">
        <v>8221</v>
      </c>
      <c r="E863">
        <v>12</v>
      </c>
      <c r="T863" t="s">
        <v>8219</v>
      </c>
      <c r="U863">
        <v>1200</v>
      </c>
      <c r="V863">
        <v>42</v>
      </c>
      <c r="X863" t="s">
        <v>8221</v>
      </c>
      <c r="Y863">
        <v>128</v>
      </c>
      <c r="Z863">
        <v>12</v>
      </c>
    </row>
    <row r="864" spans="1:26" x14ac:dyDescent="0.2">
      <c r="A864" t="s">
        <v>8219</v>
      </c>
      <c r="B864">
        <v>54</v>
      </c>
      <c r="D864" t="s">
        <v>8221</v>
      </c>
      <c r="E864">
        <v>56</v>
      </c>
      <c r="T864" t="s">
        <v>8219</v>
      </c>
      <c r="U864">
        <v>2734.11</v>
      </c>
      <c r="V864">
        <v>54</v>
      </c>
      <c r="X864" t="s">
        <v>8221</v>
      </c>
      <c r="Y864">
        <v>1626</v>
      </c>
      <c r="Z864">
        <v>56</v>
      </c>
    </row>
    <row r="865" spans="1:26" x14ac:dyDescent="0.2">
      <c r="A865" t="s">
        <v>8219</v>
      </c>
      <c r="B865">
        <v>38</v>
      </c>
      <c r="D865" t="s">
        <v>8221</v>
      </c>
      <c r="E865">
        <v>11</v>
      </c>
      <c r="T865" t="s">
        <v>8219</v>
      </c>
      <c r="U865">
        <v>2052</v>
      </c>
      <c r="V865">
        <v>38</v>
      </c>
      <c r="X865" t="s">
        <v>8221</v>
      </c>
      <c r="Y865">
        <v>560</v>
      </c>
      <c r="Z865">
        <v>11</v>
      </c>
    </row>
    <row r="866" spans="1:26" x14ac:dyDescent="0.2">
      <c r="A866" t="s">
        <v>8219</v>
      </c>
      <c r="B866">
        <v>64</v>
      </c>
      <c r="D866" t="s">
        <v>8221</v>
      </c>
      <c r="E866">
        <v>0</v>
      </c>
      <c r="T866" t="s">
        <v>8219</v>
      </c>
      <c r="U866">
        <v>2311</v>
      </c>
      <c r="V866">
        <v>64</v>
      </c>
      <c r="X866" t="s">
        <v>8221</v>
      </c>
      <c r="Y866">
        <v>0</v>
      </c>
      <c r="Z866">
        <v>0</v>
      </c>
    </row>
    <row r="867" spans="1:26" x14ac:dyDescent="0.2">
      <c r="A867" t="s">
        <v>8219</v>
      </c>
      <c r="B867">
        <v>13</v>
      </c>
      <c r="D867" t="s">
        <v>8221</v>
      </c>
      <c r="E867">
        <v>12</v>
      </c>
      <c r="T867" t="s">
        <v>8219</v>
      </c>
      <c r="U867">
        <v>301</v>
      </c>
      <c r="V867">
        <v>13</v>
      </c>
      <c r="X867" t="s">
        <v>8221</v>
      </c>
      <c r="Y867">
        <v>601</v>
      </c>
      <c r="Z867">
        <v>12</v>
      </c>
    </row>
    <row r="868" spans="1:26" x14ac:dyDescent="0.2">
      <c r="A868" t="s">
        <v>8219</v>
      </c>
      <c r="B868">
        <v>33</v>
      </c>
      <c r="D868" t="s">
        <v>8221</v>
      </c>
      <c r="E868">
        <v>5</v>
      </c>
      <c r="T868" t="s">
        <v>8219</v>
      </c>
      <c r="U868">
        <v>3432</v>
      </c>
      <c r="V868">
        <v>33</v>
      </c>
      <c r="X868" t="s">
        <v>8221</v>
      </c>
      <c r="Y868">
        <v>225</v>
      </c>
      <c r="Z868">
        <v>5</v>
      </c>
    </row>
    <row r="869" spans="1:26" x14ac:dyDescent="0.2">
      <c r="A869" t="s">
        <v>8219</v>
      </c>
      <c r="B869">
        <v>52</v>
      </c>
      <c r="D869" t="s">
        <v>8221</v>
      </c>
      <c r="E869">
        <v>24</v>
      </c>
      <c r="T869" t="s">
        <v>8219</v>
      </c>
      <c r="U869">
        <v>1655</v>
      </c>
      <c r="V869">
        <v>52</v>
      </c>
      <c r="X869" t="s">
        <v>8221</v>
      </c>
      <c r="Y869">
        <v>607</v>
      </c>
      <c r="Z869">
        <v>24</v>
      </c>
    </row>
    <row r="870" spans="1:26" x14ac:dyDescent="0.2">
      <c r="A870" t="s">
        <v>8219</v>
      </c>
      <c r="B870">
        <v>107</v>
      </c>
      <c r="D870" t="s">
        <v>8221</v>
      </c>
      <c r="E870">
        <v>89</v>
      </c>
      <c r="T870" t="s">
        <v>8219</v>
      </c>
      <c r="U870">
        <v>2930.69</v>
      </c>
      <c r="V870">
        <v>107</v>
      </c>
      <c r="X870" t="s">
        <v>8221</v>
      </c>
      <c r="Y870">
        <v>4565</v>
      </c>
      <c r="Z870">
        <v>89</v>
      </c>
    </row>
    <row r="871" spans="1:26" x14ac:dyDescent="0.2">
      <c r="A871" t="s">
        <v>8219</v>
      </c>
      <c r="B871">
        <v>11</v>
      </c>
      <c r="D871" t="s">
        <v>8221</v>
      </c>
      <c r="E871">
        <v>1</v>
      </c>
      <c r="T871" t="s">
        <v>8219</v>
      </c>
      <c r="U871">
        <v>620</v>
      </c>
      <c r="V871">
        <v>11</v>
      </c>
      <c r="X871" t="s">
        <v>8221</v>
      </c>
      <c r="Y871">
        <v>1</v>
      </c>
      <c r="Z871">
        <v>1</v>
      </c>
    </row>
    <row r="872" spans="1:26" x14ac:dyDescent="0.2">
      <c r="A872" t="s">
        <v>8219</v>
      </c>
      <c r="B872">
        <v>34</v>
      </c>
      <c r="D872" t="s">
        <v>8221</v>
      </c>
      <c r="E872">
        <v>55</v>
      </c>
      <c r="T872" t="s">
        <v>8219</v>
      </c>
      <c r="U872">
        <v>2630</v>
      </c>
      <c r="V872">
        <v>34</v>
      </c>
      <c r="X872" t="s">
        <v>8221</v>
      </c>
      <c r="Y872">
        <v>2716</v>
      </c>
      <c r="Z872">
        <v>55</v>
      </c>
    </row>
    <row r="873" spans="1:26" x14ac:dyDescent="0.2">
      <c r="A873" t="s">
        <v>8219</v>
      </c>
      <c r="B873">
        <v>75</v>
      </c>
      <c r="D873" t="s">
        <v>8221</v>
      </c>
      <c r="E873">
        <v>2</v>
      </c>
      <c r="T873" t="s">
        <v>8219</v>
      </c>
      <c r="U873">
        <v>3210</v>
      </c>
      <c r="V873">
        <v>75</v>
      </c>
      <c r="X873" t="s">
        <v>8221</v>
      </c>
      <c r="Y873">
        <v>2</v>
      </c>
      <c r="Z873">
        <v>2</v>
      </c>
    </row>
    <row r="874" spans="1:26" x14ac:dyDescent="0.2">
      <c r="A874" t="s">
        <v>8219</v>
      </c>
      <c r="B874">
        <v>26</v>
      </c>
      <c r="D874" t="s">
        <v>8221</v>
      </c>
      <c r="E874">
        <v>0</v>
      </c>
      <c r="T874" t="s">
        <v>8219</v>
      </c>
      <c r="U874">
        <v>1270</v>
      </c>
      <c r="V874">
        <v>26</v>
      </c>
      <c r="X874" t="s">
        <v>8221</v>
      </c>
      <c r="Y874">
        <v>0</v>
      </c>
      <c r="Z874">
        <v>0</v>
      </c>
    </row>
    <row r="875" spans="1:26" x14ac:dyDescent="0.2">
      <c r="A875" t="s">
        <v>8219</v>
      </c>
      <c r="B875">
        <v>50</v>
      </c>
      <c r="D875" t="s">
        <v>8221</v>
      </c>
      <c r="E875">
        <v>4</v>
      </c>
      <c r="T875" t="s">
        <v>8219</v>
      </c>
      <c r="U875">
        <v>2412.02</v>
      </c>
      <c r="V875">
        <v>50</v>
      </c>
      <c r="X875" t="s">
        <v>8221</v>
      </c>
      <c r="Y875">
        <v>405</v>
      </c>
      <c r="Z875">
        <v>4</v>
      </c>
    </row>
    <row r="876" spans="1:26" x14ac:dyDescent="0.2">
      <c r="A876" t="s">
        <v>8219</v>
      </c>
      <c r="B876">
        <v>80</v>
      </c>
      <c r="D876" t="s">
        <v>8221</v>
      </c>
      <c r="E876">
        <v>6</v>
      </c>
      <c r="T876" t="s">
        <v>8219</v>
      </c>
      <c r="U876">
        <v>5617</v>
      </c>
      <c r="V876">
        <v>80</v>
      </c>
      <c r="X876" t="s">
        <v>8221</v>
      </c>
      <c r="Y876">
        <v>118</v>
      </c>
      <c r="Z876">
        <v>6</v>
      </c>
    </row>
    <row r="877" spans="1:26" x14ac:dyDescent="0.2">
      <c r="A877" t="s">
        <v>8219</v>
      </c>
      <c r="B877">
        <v>110</v>
      </c>
      <c r="D877" t="s">
        <v>8221</v>
      </c>
      <c r="E877">
        <v>4</v>
      </c>
      <c r="T877" t="s">
        <v>8219</v>
      </c>
      <c r="U877">
        <v>10346</v>
      </c>
      <c r="V877">
        <v>110</v>
      </c>
      <c r="X877" t="s">
        <v>8221</v>
      </c>
      <c r="Y877">
        <v>50</v>
      </c>
      <c r="Z877">
        <v>4</v>
      </c>
    </row>
    <row r="878" spans="1:26" x14ac:dyDescent="0.2">
      <c r="A878" t="s">
        <v>8219</v>
      </c>
      <c r="B878">
        <v>77</v>
      </c>
      <c r="D878" t="s">
        <v>8221</v>
      </c>
      <c r="E878">
        <v>4</v>
      </c>
      <c r="T878" t="s">
        <v>8219</v>
      </c>
      <c r="U878">
        <v>6181</v>
      </c>
      <c r="V878">
        <v>77</v>
      </c>
      <c r="X878" t="s">
        <v>8221</v>
      </c>
      <c r="Y878">
        <v>34</v>
      </c>
      <c r="Z878">
        <v>4</v>
      </c>
    </row>
    <row r="879" spans="1:26" x14ac:dyDescent="0.2">
      <c r="A879" t="s">
        <v>8219</v>
      </c>
      <c r="B879">
        <v>50</v>
      </c>
      <c r="D879" t="s">
        <v>8221</v>
      </c>
      <c r="E879">
        <v>2</v>
      </c>
      <c r="T879" t="s">
        <v>8219</v>
      </c>
      <c r="U879">
        <v>2710</v>
      </c>
      <c r="V879">
        <v>50</v>
      </c>
      <c r="X879" t="s">
        <v>8221</v>
      </c>
      <c r="Y879">
        <v>2</v>
      </c>
      <c r="Z879">
        <v>2</v>
      </c>
    </row>
    <row r="880" spans="1:26" x14ac:dyDescent="0.2">
      <c r="A880" t="s">
        <v>8219</v>
      </c>
      <c r="B880">
        <v>145</v>
      </c>
      <c r="D880" t="s">
        <v>8221</v>
      </c>
      <c r="E880">
        <v>5</v>
      </c>
      <c r="T880" t="s">
        <v>8219</v>
      </c>
      <c r="U880">
        <v>8739.01</v>
      </c>
      <c r="V880">
        <v>145</v>
      </c>
      <c r="X880" t="s">
        <v>8221</v>
      </c>
      <c r="Y880">
        <v>115</v>
      </c>
      <c r="Z880">
        <v>5</v>
      </c>
    </row>
    <row r="881" spans="1:26" x14ac:dyDescent="0.2">
      <c r="A881" t="s">
        <v>8219</v>
      </c>
      <c r="B881">
        <v>29</v>
      </c>
      <c r="D881" t="s">
        <v>8221</v>
      </c>
      <c r="E881">
        <v>83</v>
      </c>
      <c r="T881" t="s">
        <v>8219</v>
      </c>
      <c r="U881">
        <v>1123.47</v>
      </c>
      <c r="V881">
        <v>29</v>
      </c>
      <c r="X881" t="s">
        <v>8221</v>
      </c>
      <c r="Y881">
        <v>1493</v>
      </c>
      <c r="Z881">
        <v>83</v>
      </c>
    </row>
    <row r="882" spans="1:26" x14ac:dyDescent="0.2">
      <c r="A882" t="s">
        <v>8219</v>
      </c>
      <c r="B882">
        <v>114</v>
      </c>
      <c r="D882" t="s">
        <v>8221</v>
      </c>
      <c r="E882">
        <v>57</v>
      </c>
      <c r="T882" t="s">
        <v>8219</v>
      </c>
      <c r="U882">
        <v>17390</v>
      </c>
      <c r="V882">
        <v>114</v>
      </c>
      <c r="X882" t="s">
        <v>8221</v>
      </c>
      <c r="Y882">
        <v>21144</v>
      </c>
      <c r="Z882">
        <v>57</v>
      </c>
    </row>
    <row r="883" spans="1:26" x14ac:dyDescent="0.2">
      <c r="A883" t="s">
        <v>8219</v>
      </c>
      <c r="B883">
        <v>96</v>
      </c>
      <c r="D883" t="s">
        <v>8221</v>
      </c>
      <c r="E883">
        <v>311</v>
      </c>
      <c r="T883" t="s">
        <v>8219</v>
      </c>
      <c r="U883">
        <v>11070</v>
      </c>
      <c r="V883">
        <v>96</v>
      </c>
      <c r="X883" t="s">
        <v>8221</v>
      </c>
      <c r="Y883">
        <v>19770.11</v>
      </c>
      <c r="Z883">
        <v>311</v>
      </c>
    </row>
    <row r="884" spans="1:26" x14ac:dyDescent="0.2">
      <c r="A884" t="s">
        <v>8219</v>
      </c>
      <c r="B884">
        <v>31</v>
      </c>
      <c r="D884" t="s">
        <v>8221</v>
      </c>
      <c r="E884">
        <v>2</v>
      </c>
      <c r="T884" t="s">
        <v>8219</v>
      </c>
      <c r="U884">
        <v>1111</v>
      </c>
      <c r="V884">
        <v>31</v>
      </c>
      <c r="X884" t="s">
        <v>8221</v>
      </c>
      <c r="Y884">
        <v>26</v>
      </c>
      <c r="Z884">
        <v>2</v>
      </c>
    </row>
    <row r="885" spans="1:26" x14ac:dyDescent="0.2">
      <c r="A885" t="s">
        <v>8219</v>
      </c>
      <c r="B885">
        <v>4883</v>
      </c>
      <c r="D885" t="s">
        <v>8221</v>
      </c>
      <c r="E885">
        <v>16</v>
      </c>
      <c r="T885" t="s">
        <v>8219</v>
      </c>
      <c r="U885">
        <v>315295.89</v>
      </c>
      <c r="V885">
        <v>4883</v>
      </c>
      <c r="X885" t="s">
        <v>8221</v>
      </c>
      <c r="Y885">
        <v>85</v>
      </c>
      <c r="Z885">
        <v>16</v>
      </c>
    </row>
    <row r="886" spans="1:26" x14ac:dyDescent="0.2">
      <c r="A886" t="s">
        <v>8219</v>
      </c>
      <c r="B886">
        <v>95</v>
      </c>
      <c r="D886" t="s">
        <v>8221</v>
      </c>
      <c r="E886">
        <v>9</v>
      </c>
      <c r="T886" t="s">
        <v>8219</v>
      </c>
      <c r="U886">
        <v>8306.42</v>
      </c>
      <c r="V886">
        <v>95</v>
      </c>
      <c r="X886" t="s">
        <v>8221</v>
      </c>
      <c r="Y886">
        <v>201</v>
      </c>
      <c r="Z886">
        <v>9</v>
      </c>
    </row>
    <row r="887" spans="1:26" x14ac:dyDescent="0.2">
      <c r="A887" t="s">
        <v>8219</v>
      </c>
      <c r="B887">
        <v>2478</v>
      </c>
      <c r="D887" t="s">
        <v>8221</v>
      </c>
      <c r="E887">
        <v>1</v>
      </c>
      <c r="T887" t="s">
        <v>8219</v>
      </c>
      <c r="U887">
        <v>170525</v>
      </c>
      <c r="V887">
        <v>2478</v>
      </c>
      <c r="X887" t="s">
        <v>8221</v>
      </c>
      <c r="Y887">
        <v>52</v>
      </c>
      <c r="Z887">
        <v>1</v>
      </c>
    </row>
    <row r="888" spans="1:26" x14ac:dyDescent="0.2">
      <c r="A888" t="s">
        <v>8219</v>
      </c>
      <c r="B888">
        <v>1789</v>
      </c>
      <c r="D888" t="s">
        <v>8221</v>
      </c>
      <c r="E888">
        <v>12</v>
      </c>
      <c r="T888" t="s">
        <v>8219</v>
      </c>
      <c r="U888">
        <v>315222.2</v>
      </c>
      <c r="V888">
        <v>1789</v>
      </c>
      <c r="X888" t="s">
        <v>8221</v>
      </c>
      <c r="Y888">
        <v>202</v>
      </c>
      <c r="Z888">
        <v>12</v>
      </c>
    </row>
    <row r="889" spans="1:26" x14ac:dyDescent="0.2">
      <c r="A889" t="s">
        <v>8219</v>
      </c>
      <c r="B889">
        <v>680</v>
      </c>
      <c r="D889" t="s">
        <v>8221</v>
      </c>
      <c r="E889">
        <v>0</v>
      </c>
      <c r="T889" t="s">
        <v>8219</v>
      </c>
      <c r="U889">
        <v>348018</v>
      </c>
      <c r="V889">
        <v>680</v>
      </c>
      <c r="X889" t="s">
        <v>8221</v>
      </c>
      <c r="Y889">
        <v>0</v>
      </c>
      <c r="Z889">
        <v>0</v>
      </c>
    </row>
    <row r="890" spans="1:26" x14ac:dyDescent="0.2">
      <c r="A890" t="s">
        <v>8219</v>
      </c>
      <c r="B890">
        <v>70</v>
      </c>
      <c r="D890" t="s">
        <v>8221</v>
      </c>
      <c r="E890">
        <v>20</v>
      </c>
      <c r="T890" t="s">
        <v>8219</v>
      </c>
      <c r="U890">
        <v>11231</v>
      </c>
      <c r="V890">
        <v>70</v>
      </c>
      <c r="X890" t="s">
        <v>8221</v>
      </c>
      <c r="Y890">
        <v>1126</v>
      </c>
      <c r="Z890">
        <v>20</v>
      </c>
    </row>
    <row r="891" spans="1:26" x14ac:dyDescent="0.2">
      <c r="A891" t="s">
        <v>8219</v>
      </c>
      <c r="B891">
        <v>23</v>
      </c>
      <c r="D891" t="s">
        <v>8221</v>
      </c>
      <c r="E891">
        <v>16</v>
      </c>
      <c r="T891" t="s">
        <v>8219</v>
      </c>
      <c r="U891">
        <v>805.07</v>
      </c>
      <c r="V891">
        <v>23</v>
      </c>
      <c r="X891" t="s">
        <v>8221</v>
      </c>
      <c r="Y891">
        <v>1345</v>
      </c>
      <c r="Z891">
        <v>16</v>
      </c>
    </row>
    <row r="892" spans="1:26" x14ac:dyDescent="0.2">
      <c r="A892" t="s">
        <v>8219</v>
      </c>
      <c r="B892">
        <v>4245</v>
      </c>
      <c r="D892" t="s">
        <v>8221</v>
      </c>
      <c r="E892">
        <v>33</v>
      </c>
      <c r="T892" t="s">
        <v>8219</v>
      </c>
      <c r="U892">
        <v>800211</v>
      </c>
      <c r="V892">
        <v>4245</v>
      </c>
      <c r="X892" t="s">
        <v>8221</v>
      </c>
      <c r="Y892">
        <v>5557</v>
      </c>
      <c r="Z892">
        <v>33</v>
      </c>
    </row>
    <row r="893" spans="1:26" x14ac:dyDescent="0.2">
      <c r="A893" t="s">
        <v>8219</v>
      </c>
      <c r="B893">
        <v>943</v>
      </c>
      <c r="D893" t="s">
        <v>8221</v>
      </c>
      <c r="E893">
        <v>2</v>
      </c>
      <c r="T893" t="s">
        <v>8219</v>
      </c>
      <c r="U893">
        <v>53001.3</v>
      </c>
      <c r="V893">
        <v>943</v>
      </c>
      <c r="X893" t="s">
        <v>8221</v>
      </c>
      <c r="Y893">
        <v>30</v>
      </c>
      <c r="Z893">
        <v>2</v>
      </c>
    </row>
    <row r="894" spans="1:26" x14ac:dyDescent="0.2">
      <c r="A894" t="s">
        <v>8219</v>
      </c>
      <c r="B894">
        <v>1876</v>
      </c>
      <c r="D894" t="s">
        <v>8221</v>
      </c>
      <c r="E894">
        <v>6</v>
      </c>
      <c r="T894" t="s">
        <v>8219</v>
      </c>
      <c r="U894">
        <v>96248.960000000006</v>
      </c>
      <c r="V894">
        <v>1876</v>
      </c>
      <c r="X894" t="s">
        <v>8221</v>
      </c>
      <c r="Y894">
        <v>460</v>
      </c>
      <c r="Z894">
        <v>6</v>
      </c>
    </row>
    <row r="895" spans="1:26" x14ac:dyDescent="0.2">
      <c r="A895" t="s">
        <v>8219</v>
      </c>
      <c r="B895">
        <v>834</v>
      </c>
      <c r="D895" t="s">
        <v>8221</v>
      </c>
      <c r="E895">
        <v>0</v>
      </c>
      <c r="T895" t="s">
        <v>8219</v>
      </c>
      <c r="U895">
        <v>106222</v>
      </c>
      <c r="V895">
        <v>834</v>
      </c>
      <c r="X895" t="s">
        <v>8221</v>
      </c>
      <c r="Y895">
        <v>0</v>
      </c>
      <c r="Z895">
        <v>0</v>
      </c>
    </row>
    <row r="896" spans="1:26" x14ac:dyDescent="0.2">
      <c r="A896" t="s">
        <v>8219</v>
      </c>
      <c r="B896">
        <v>682</v>
      </c>
      <c r="D896" t="s">
        <v>8221</v>
      </c>
      <c r="E896">
        <v>3</v>
      </c>
      <c r="T896" t="s">
        <v>8219</v>
      </c>
      <c r="U896">
        <v>69465.33</v>
      </c>
      <c r="V896">
        <v>682</v>
      </c>
      <c r="X896" t="s">
        <v>8221</v>
      </c>
      <c r="Y896">
        <v>151</v>
      </c>
      <c r="Z896">
        <v>3</v>
      </c>
    </row>
    <row r="897" spans="1:26" x14ac:dyDescent="0.2">
      <c r="A897" t="s">
        <v>8219</v>
      </c>
      <c r="B897">
        <v>147</v>
      </c>
      <c r="D897" t="s">
        <v>8221</v>
      </c>
      <c r="E897">
        <v>0</v>
      </c>
      <c r="T897" t="s">
        <v>8219</v>
      </c>
      <c r="U897">
        <v>33892</v>
      </c>
      <c r="V897">
        <v>147</v>
      </c>
      <c r="X897" t="s">
        <v>8221</v>
      </c>
      <c r="Y897">
        <v>0</v>
      </c>
      <c r="Z897">
        <v>0</v>
      </c>
    </row>
    <row r="898" spans="1:26" x14ac:dyDescent="0.2">
      <c r="A898" t="s">
        <v>8219</v>
      </c>
      <c r="B898">
        <v>415</v>
      </c>
      <c r="D898" t="s">
        <v>8221</v>
      </c>
      <c r="E898">
        <v>3</v>
      </c>
      <c r="T898" t="s">
        <v>8219</v>
      </c>
      <c r="U898">
        <v>349474</v>
      </c>
      <c r="V898">
        <v>415</v>
      </c>
      <c r="X898" t="s">
        <v>8221</v>
      </c>
      <c r="Y898">
        <v>25</v>
      </c>
      <c r="Z898">
        <v>3</v>
      </c>
    </row>
    <row r="899" spans="1:26" x14ac:dyDescent="0.2">
      <c r="A899" t="s">
        <v>8219</v>
      </c>
      <c r="B899">
        <v>290</v>
      </c>
      <c r="D899" t="s">
        <v>8221</v>
      </c>
      <c r="E899">
        <v>13</v>
      </c>
      <c r="T899" t="s">
        <v>8219</v>
      </c>
      <c r="U899">
        <v>167410.01999999999</v>
      </c>
      <c r="V899">
        <v>290</v>
      </c>
      <c r="X899" t="s">
        <v>8221</v>
      </c>
      <c r="Y899">
        <v>460</v>
      </c>
      <c r="Z899">
        <v>13</v>
      </c>
    </row>
    <row r="900" spans="1:26" x14ac:dyDescent="0.2">
      <c r="A900" t="s">
        <v>8219</v>
      </c>
      <c r="B900">
        <v>365</v>
      </c>
      <c r="D900" t="s">
        <v>8221</v>
      </c>
      <c r="E900">
        <v>6</v>
      </c>
      <c r="T900" t="s">
        <v>8219</v>
      </c>
      <c r="U900">
        <v>176420</v>
      </c>
      <c r="V900">
        <v>365</v>
      </c>
      <c r="X900" t="s">
        <v>8221</v>
      </c>
      <c r="Y900">
        <v>335</v>
      </c>
      <c r="Z900">
        <v>6</v>
      </c>
    </row>
    <row r="901" spans="1:26" x14ac:dyDescent="0.2">
      <c r="A901" t="s">
        <v>8219</v>
      </c>
      <c r="B901">
        <v>660</v>
      </c>
      <c r="D901" t="s">
        <v>8221</v>
      </c>
      <c r="E901">
        <v>1</v>
      </c>
      <c r="T901" t="s">
        <v>8219</v>
      </c>
      <c r="U901">
        <v>50251.41</v>
      </c>
      <c r="V901">
        <v>660</v>
      </c>
      <c r="X901" t="s">
        <v>8221</v>
      </c>
      <c r="Y901">
        <v>5</v>
      </c>
      <c r="Z901">
        <v>1</v>
      </c>
    </row>
    <row r="902" spans="1:26" x14ac:dyDescent="0.2">
      <c r="A902" t="s">
        <v>8219</v>
      </c>
      <c r="B902">
        <v>1356</v>
      </c>
      <c r="D902" t="s">
        <v>8221</v>
      </c>
      <c r="E902">
        <v>0</v>
      </c>
      <c r="T902" t="s">
        <v>8219</v>
      </c>
      <c r="U902">
        <v>100490.02</v>
      </c>
      <c r="V902">
        <v>1356</v>
      </c>
      <c r="X902" t="s">
        <v>8221</v>
      </c>
      <c r="Y902">
        <v>0</v>
      </c>
      <c r="Z902">
        <v>0</v>
      </c>
    </row>
    <row r="903" spans="1:26" x14ac:dyDescent="0.2">
      <c r="A903" t="s">
        <v>8219</v>
      </c>
      <c r="B903">
        <v>424</v>
      </c>
      <c r="D903" t="s">
        <v>8221</v>
      </c>
      <c r="E903">
        <v>5</v>
      </c>
      <c r="T903" t="s">
        <v>8219</v>
      </c>
      <c r="U903">
        <v>15673.44</v>
      </c>
      <c r="V903">
        <v>424</v>
      </c>
      <c r="X903" t="s">
        <v>8221</v>
      </c>
      <c r="Y903">
        <v>5</v>
      </c>
      <c r="Z903">
        <v>5</v>
      </c>
    </row>
    <row r="904" spans="1:26" x14ac:dyDescent="0.2">
      <c r="A904" t="s">
        <v>8219</v>
      </c>
      <c r="B904">
        <v>33</v>
      </c>
      <c r="D904" t="s">
        <v>8221</v>
      </c>
      <c r="E904">
        <v>0</v>
      </c>
      <c r="T904" t="s">
        <v>8219</v>
      </c>
      <c r="U904">
        <v>82532</v>
      </c>
      <c r="V904">
        <v>33</v>
      </c>
      <c r="X904" t="s">
        <v>8221</v>
      </c>
      <c r="Y904">
        <v>0</v>
      </c>
      <c r="Z904">
        <v>0</v>
      </c>
    </row>
    <row r="905" spans="1:26" x14ac:dyDescent="0.2">
      <c r="A905" t="s">
        <v>8219</v>
      </c>
      <c r="B905">
        <v>1633</v>
      </c>
      <c r="D905" t="s">
        <v>8221</v>
      </c>
      <c r="E905">
        <v>36</v>
      </c>
      <c r="T905" t="s">
        <v>8219</v>
      </c>
      <c r="U905">
        <v>110538.12</v>
      </c>
      <c r="V905">
        <v>1633</v>
      </c>
      <c r="X905" t="s">
        <v>8221</v>
      </c>
      <c r="Y905">
        <v>2501</v>
      </c>
      <c r="Z905">
        <v>36</v>
      </c>
    </row>
    <row r="906" spans="1:26" x14ac:dyDescent="0.2">
      <c r="A906" t="s">
        <v>8219</v>
      </c>
      <c r="B906">
        <v>306</v>
      </c>
      <c r="D906" t="s">
        <v>8221</v>
      </c>
      <c r="E906">
        <v>1</v>
      </c>
      <c r="T906" t="s">
        <v>8219</v>
      </c>
      <c r="U906">
        <v>19292.5</v>
      </c>
      <c r="V906">
        <v>306</v>
      </c>
      <c r="X906" t="s">
        <v>8221</v>
      </c>
      <c r="Y906">
        <v>1</v>
      </c>
      <c r="Z906">
        <v>1</v>
      </c>
    </row>
    <row r="907" spans="1:26" x14ac:dyDescent="0.2">
      <c r="A907" t="s">
        <v>8219</v>
      </c>
      <c r="B907">
        <v>205</v>
      </c>
      <c r="D907" t="s">
        <v>8221</v>
      </c>
      <c r="E907">
        <v>1</v>
      </c>
      <c r="T907" t="s">
        <v>8219</v>
      </c>
      <c r="U907">
        <v>24108</v>
      </c>
      <c r="V907">
        <v>205</v>
      </c>
      <c r="X907" t="s">
        <v>8221</v>
      </c>
      <c r="Y907">
        <v>1</v>
      </c>
      <c r="Z907">
        <v>1</v>
      </c>
    </row>
    <row r="908" spans="1:26" x14ac:dyDescent="0.2">
      <c r="A908" t="s">
        <v>8219</v>
      </c>
      <c r="B908">
        <v>1281</v>
      </c>
      <c r="D908" t="s">
        <v>8221</v>
      </c>
      <c r="E908">
        <v>1</v>
      </c>
      <c r="T908" t="s">
        <v>8219</v>
      </c>
      <c r="U908">
        <v>231543.12</v>
      </c>
      <c r="V908">
        <v>1281</v>
      </c>
      <c r="X908" t="s">
        <v>8221</v>
      </c>
      <c r="Y908">
        <v>8</v>
      </c>
      <c r="Z908">
        <v>1</v>
      </c>
    </row>
    <row r="909" spans="1:26" x14ac:dyDescent="0.2">
      <c r="A909" t="s">
        <v>8219</v>
      </c>
      <c r="B909">
        <v>103</v>
      </c>
      <c r="D909" t="s">
        <v>8221</v>
      </c>
      <c r="E909">
        <v>9</v>
      </c>
      <c r="T909" t="s">
        <v>8219</v>
      </c>
      <c r="U909">
        <v>13114</v>
      </c>
      <c r="V909">
        <v>103</v>
      </c>
      <c r="X909" t="s">
        <v>8221</v>
      </c>
      <c r="Y909">
        <v>310</v>
      </c>
      <c r="Z909">
        <v>9</v>
      </c>
    </row>
    <row r="910" spans="1:26" x14ac:dyDescent="0.2">
      <c r="A910" t="s">
        <v>8219</v>
      </c>
      <c r="B910">
        <v>1513</v>
      </c>
      <c r="D910" t="s">
        <v>8221</v>
      </c>
      <c r="E910">
        <v>1</v>
      </c>
      <c r="T910" t="s">
        <v>8219</v>
      </c>
      <c r="U910">
        <v>206743.09</v>
      </c>
      <c r="V910">
        <v>1513</v>
      </c>
      <c r="X910" t="s">
        <v>8221</v>
      </c>
      <c r="Y910">
        <v>1</v>
      </c>
      <c r="Z910">
        <v>1</v>
      </c>
    </row>
    <row r="911" spans="1:26" x14ac:dyDescent="0.2">
      <c r="A911" t="s">
        <v>8219</v>
      </c>
      <c r="B911">
        <v>405</v>
      </c>
      <c r="D911" t="s">
        <v>8221</v>
      </c>
      <c r="E911">
        <v>0</v>
      </c>
      <c r="T911" t="s">
        <v>8219</v>
      </c>
      <c r="U911">
        <v>74026</v>
      </c>
      <c r="V911">
        <v>405</v>
      </c>
      <c r="X911" t="s">
        <v>8221</v>
      </c>
      <c r="Y911">
        <v>0</v>
      </c>
      <c r="Z911">
        <v>0</v>
      </c>
    </row>
    <row r="912" spans="1:26" x14ac:dyDescent="0.2">
      <c r="A912" t="s">
        <v>8219</v>
      </c>
      <c r="B912">
        <v>510</v>
      </c>
      <c r="D912" t="s">
        <v>8221</v>
      </c>
      <c r="E912">
        <v>1</v>
      </c>
      <c r="T912" t="s">
        <v>8219</v>
      </c>
      <c r="U912">
        <v>142483</v>
      </c>
      <c r="V912">
        <v>510</v>
      </c>
      <c r="X912" t="s">
        <v>8221</v>
      </c>
      <c r="Y912">
        <v>1</v>
      </c>
      <c r="Z912">
        <v>1</v>
      </c>
    </row>
    <row r="913" spans="1:26" x14ac:dyDescent="0.2">
      <c r="A913" t="s">
        <v>8219</v>
      </c>
      <c r="B913">
        <v>1887</v>
      </c>
      <c r="D913" t="s">
        <v>8221</v>
      </c>
      <c r="E913">
        <v>1</v>
      </c>
      <c r="T913" t="s">
        <v>8219</v>
      </c>
      <c r="U913">
        <v>115816</v>
      </c>
      <c r="V913">
        <v>1887</v>
      </c>
      <c r="X913" t="s">
        <v>8221</v>
      </c>
      <c r="Y913">
        <v>1</v>
      </c>
      <c r="Z913">
        <v>1</v>
      </c>
    </row>
    <row r="914" spans="1:26" x14ac:dyDescent="0.2">
      <c r="A914" t="s">
        <v>8219</v>
      </c>
      <c r="B914">
        <v>701</v>
      </c>
      <c r="D914" t="s">
        <v>8221</v>
      </c>
      <c r="E914">
        <v>4</v>
      </c>
      <c r="T914" t="s">
        <v>8219</v>
      </c>
      <c r="U914">
        <v>56590</v>
      </c>
      <c r="V914">
        <v>701</v>
      </c>
      <c r="X914" t="s">
        <v>8221</v>
      </c>
      <c r="Y914">
        <v>2005</v>
      </c>
      <c r="Z914">
        <v>4</v>
      </c>
    </row>
    <row r="915" spans="1:26" x14ac:dyDescent="0.2">
      <c r="A915" t="s">
        <v>8219</v>
      </c>
      <c r="B915">
        <v>3863</v>
      </c>
      <c r="D915" t="s">
        <v>8221</v>
      </c>
      <c r="E915">
        <v>2</v>
      </c>
      <c r="T915" t="s">
        <v>8219</v>
      </c>
      <c r="U915">
        <v>1052110.8700000001</v>
      </c>
      <c r="V915">
        <v>3863</v>
      </c>
      <c r="X915" t="s">
        <v>8221</v>
      </c>
      <c r="Y915">
        <v>21</v>
      </c>
      <c r="Z915">
        <v>2</v>
      </c>
    </row>
    <row r="916" spans="1:26" x14ac:dyDescent="0.2">
      <c r="A916" t="s">
        <v>8219</v>
      </c>
      <c r="B916">
        <v>238</v>
      </c>
      <c r="D916" t="s">
        <v>8221</v>
      </c>
      <c r="E916">
        <v>2</v>
      </c>
      <c r="T916" t="s">
        <v>8219</v>
      </c>
      <c r="U916">
        <v>16862</v>
      </c>
      <c r="V916">
        <v>238</v>
      </c>
      <c r="X916" t="s">
        <v>8221</v>
      </c>
      <c r="Y916">
        <v>2</v>
      </c>
      <c r="Z916">
        <v>2</v>
      </c>
    </row>
    <row r="917" spans="1:26" x14ac:dyDescent="0.2">
      <c r="A917" t="s">
        <v>8219</v>
      </c>
      <c r="B917">
        <v>2051</v>
      </c>
      <c r="D917" t="s">
        <v>8221</v>
      </c>
      <c r="E917">
        <v>2</v>
      </c>
      <c r="T917" t="s">
        <v>8219</v>
      </c>
      <c r="U917">
        <v>508525.01</v>
      </c>
      <c r="V917">
        <v>2051</v>
      </c>
      <c r="X917" t="s">
        <v>8221</v>
      </c>
      <c r="Y917">
        <v>2</v>
      </c>
      <c r="Z917">
        <v>2</v>
      </c>
    </row>
    <row r="918" spans="1:26" x14ac:dyDescent="0.2">
      <c r="A918" t="s">
        <v>8219</v>
      </c>
      <c r="B918">
        <v>402</v>
      </c>
      <c r="D918" t="s">
        <v>8221</v>
      </c>
      <c r="E918">
        <v>0</v>
      </c>
      <c r="T918" t="s">
        <v>8219</v>
      </c>
      <c r="U918">
        <v>75099.199999999997</v>
      </c>
      <c r="V918">
        <v>402</v>
      </c>
      <c r="X918" t="s">
        <v>8221</v>
      </c>
      <c r="Y918">
        <v>0</v>
      </c>
      <c r="Z918">
        <v>0</v>
      </c>
    </row>
    <row r="919" spans="1:26" x14ac:dyDescent="0.2">
      <c r="A919" t="s">
        <v>8219</v>
      </c>
      <c r="B919">
        <v>253</v>
      </c>
      <c r="D919" t="s">
        <v>8221</v>
      </c>
      <c r="E919">
        <v>2</v>
      </c>
      <c r="T919" t="s">
        <v>8219</v>
      </c>
      <c r="U919">
        <v>33393.339999999997</v>
      </c>
      <c r="V919">
        <v>253</v>
      </c>
      <c r="X919" t="s">
        <v>8221</v>
      </c>
      <c r="Y919">
        <v>26</v>
      </c>
      <c r="Z919">
        <v>2</v>
      </c>
    </row>
    <row r="920" spans="1:26" x14ac:dyDescent="0.2">
      <c r="A920" t="s">
        <v>8219</v>
      </c>
      <c r="B920">
        <v>473</v>
      </c>
      <c r="D920" t="s">
        <v>8221</v>
      </c>
      <c r="E920">
        <v>4</v>
      </c>
      <c r="T920" t="s">
        <v>8219</v>
      </c>
      <c r="U920">
        <v>13864</v>
      </c>
      <c r="V920">
        <v>473</v>
      </c>
      <c r="X920" t="s">
        <v>8221</v>
      </c>
      <c r="Y920">
        <v>1224</v>
      </c>
      <c r="Z920">
        <v>4</v>
      </c>
    </row>
    <row r="921" spans="1:26" x14ac:dyDescent="0.2">
      <c r="A921" t="s">
        <v>8219</v>
      </c>
      <c r="B921">
        <v>821</v>
      </c>
      <c r="D921" t="s">
        <v>8221</v>
      </c>
      <c r="E921">
        <v>2</v>
      </c>
      <c r="T921" t="s">
        <v>8219</v>
      </c>
      <c r="U921">
        <v>201165</v>
      </c>
      <c r="V921">
        <v>821</v>
      </c>
      <c r="X921" t="s">
        <v>8221</v>
      </c>
      <c r="Y921">
        <v>45</v>
      </c>
      <c r="Z921">
        <v>2</v>
      </c>
    </row>
    <row r="922" spans="1:26" x14ac:dyDescent="0.2">
      <c r="A922" t="s">
        <v>8219</v>
      </c>
      <c r="B922">
        <v>388</v>
      </c>
      <c r="D922" t="s">
        <v>8221</v>
      </c>
      <c r="E922">
        <v>0</v>
      </c>
      <c r="T922" t="s">
        <v>8219</v>
      </c>
      <c r="U922">
        <v>513422.57</v>
      </c>
      <c r="V922">
        <v>388</v>
      </c>
      <c r="X922" t="s">
        <v>8221</v>
      </c>
      <c r="Y922">
        <v>0</v>
      </c>
      <c r="Z922">
        <v>0</v>
      </c>
    </row>
    <row r="923" spans="1:26" x14ac:dyDescent="0.2">
      <c r="A923" t="s">
        <v>8219</v>
      </c>
      <c r="B923">
        <v>813</v>
      </c>
      <c r="D923" t="s">
        <v>8221</v>
      </c>
      <c r="E923">
        <v>1</v>
      </c>
      <c r="T923" t="s">
        <v>8219</v>
      </c>
      <c r="U923">
        <v>229802.31</v>
      </c>
      <c r="V923">
        <v>813</v>
      </c>
      <c r="X923" t="s">
        <v>8221</v>
      </c>
      <c r="Y923">
        <v>50</v>
      </c>
      <c r="Z923">
        <v>1</v>
      </c>
    </row>
    <row r="924" spans="1:26" x14ac:dyDescent="0.2">
      <c r="A924" t="s">
        <v>8219</v>
      </c>
      <c r="B924">
        <v>1945</v>
      </c>
      <c r="D924" t="s">
        <v>8221</v>
      </c>
      <c r="E924">
        <v>0</v>
      </c>
      <c r="T924" t="s">
        <v>8219</v>
      </c>
      <c r="U924">
        <v>177412.01</v>
      </c>
      <c r="V924">
        <v>1945</v>
      </c>
      <c r="X924" t="s">
        <v>8221</v>
      </c>
      <c r="Y924">
        <v>0</v>
      </c>
      <c r="Z924">
        <v>0</v>
      </c>
    </row>
    <row r="925" spans="1:26" x14ac:dyDescent="0.2">
      <c r="A925" t="s">
        <v>8219</v>
      </c>
      <c r="B925">
        <v>1637</v>
      </c>
      <c r="D925" t="s">
        <v>8221</v>
      </c>
      <c r="E925">
        <v>2</v>
      </c>
      <c r="T925" t="s">
        <v>8219</v>
      </c>
      <c r="U925">
        <v>210171</v>
      </c>
      <c r="V925">
        <v>1637</v>
      </c>
      <c r="X925" t="s">
        <v>8221</v>
      </c>
      <c r="Y925">
        <v>10</v>
      </c>
      <c r="Z925">
        <v>2</v>
      </c>
    </row>
    <row r="926" spans="1:26" x14ac:dyDescent="0.2">
      <c r="A926" t="s">
        <v>8219</v>
      </c>
      <c r="B926">
        <v>1375</v>
      </c>
      <c r="D926" t="s">
        <v>8221</v>
      </c>
      <c r="E926">
        <v>7</v>
      </c>
      <c r="T926" t="s">
        <v>8219</v>
      </c>
      <c r="U926">
        <v>108397.11</v>
      </c>
      <c r="V926">
        <v>1375</v>
      </c>
      <c r="X926" t="s">
        <v>8221</v>
      </c>
      <c r="Y926">
        <v>281</v>
      </c>
      <c r="Z926">
        <v>7</v>
      </c>
    </row>
    <row r="927" spans="1:26" x14ac:dyDescent="0.2">
      <c r="A927" t="s">
        <v>8219</v>
      </c>
      <c r="B927">
        <v>17</v>
      </c>
      <c r="D927" t="s">
        <v>8221</v>
      </c>
      <c r="E927">
        <v>5</v>
      </c>
      <c r="T927" t="s">
        <v>8219</v>
      </c>
      <c r="U927">
        <v>1560</v>
      </c>
      <c r="V927">
        <v>17</v>
      </c>
      <c r="X927" t="s">
        <v>8221</v>
      </c>
      <c r="Y927">
        <v>86</v>
      </c>
      <c r="Z927">
        <v>5</v>
      </c>
    </row>
    <row r="928" spans="1:26" x14ac:dyDescent="0.2">
      <c r="A928" t="s">
        <v>8219</v>
      </c>
      <c r="B928">
        <v>354</v>
      </c>
      <c r="D928" t="s">
        <v>8221</v>
      </c>
      <c r="E928">
        <v>0</v>
      </c>
      <c r="T928" t="s">
        <v>8219</v>
      </c>
      <c r="U928">
        <v>117210.24000000001</v>
      </c>
      <c r="V928">
        <v>354</v>
      </c>
      <c r="X928" t="s">
        <v>8221</v>
      </c>
      <c r="Y928">
        <v>0</v>
      </c>
      <c r="Z928">
        <v>0</v>
      </c>
    </row>
    <row r="929" spans="1:26" x14ac:dyDescent="0.2">
      <c r="A929" t="s">
        <v>8219</v>
      </c>
      <c r="B929">
        <v>191</v>
      </c>
      <c r="D929" t="s">
        <v>8221</v>
      </c>
      <c r="E929">
        <v>0</v>
      </c>
      <c r="T929" t="s">
        <v>8219</v>
      </c>
      <c r="U929">
        <v>37104.03</v>
      </c>
      <c r="V929">
        <v>191</v>
      </c>
      <c r="X929" t="s">
        <v>8221</v>
      </c>
      <c r="Y929">
        <v>0</v>
      </c>
      <c r="Z929">
        <v>0</v>
      </c>
    </row>
    <row r="930" spans="1:26" x14ac:dyDescent="0.2">
      <c r="A930" t="s">
        <v>8219</v>
      </c>
      <c r="B930">
        <v>303</v>
      </c>
      <c r="D930" t="s">
        <v>8221</v>
      </c>
      <c r="E930">
        <v>0</v>
      </c>
      <c r="T930" t="s">
        <v>8219</v>
      </c>
      <c r="U930">
        <v>123920</v>
      </c>
      <c r="V930">
        <v>303</v>
      </c>
      <c r="X930" t="s">
        <v>8221</v>
      </c>
      <c r="Y930">
        <v>0</v>
      </c>
      <c r="Z930">
        <v>0</v>
      </c>
    </row>
    <row r="931" spans="1:26" x14ac:dyDescent="0.2">
      <c r="A931" t="s">
        <v>8219</v>
      </c>
      <c r="B931">
        <v>137</v>
      </c>
      <c r="D931" t="s">
        <v>8221</v>
      </c>
      <c r="E931">
        <v>2</v>
      </c>
      <c r="T931" t="s">
        <v>8219</v>
      </c>
      <c r="U931">
        <v>11570.92</v>
      </c>
      <c r="V931">
        <v>137</v>
      </c>
      <c r="X931" t="s">
        <v>8221</v>
      </c>
      <c r="Y931">
        <v>30</v>
      </c>
      <c r="Z931">
        <v>2</v>
      </c>
    </row>
    <row r="932" spans="1:26" x14ac:dyDescent="0.2">
      <c r="A932" t="s">
        <v>8219</v>
      </c>
      <c r="B932">
        <v>41</v>
      </c>
      <c r="D932" t="s">
        <v>8221</v>
      </c>
      <c r="E932">
        <v>0</v>
      </c>
      <c r="T932" t="s">
        <v>8219</v>
      </c>
      <c r="U932">
        <v>1839</v>
      </c>
      <c r="V932">
        <v>41</v>
      </c>
      <c r="X932" t="s">
        <v>8221</v>
      </c>
      <c r="Y932">
        <v>0</v>
      </c>
      <c r="Z932">
        <v>0</v>
      </c>
    </row>
    <row r="933" spans="1:26" x14ac:dyDescent="0.2">
      <c r="A933" t="s">
        <v>8219</v>
      </c>
      <c r="B933">
        <v>398</v>
      </c>
      <c r="D933" t="s">
        <v>8221</v>
      </c>
      <c r="E933">
        <v>0</v>
      </c>
      <c r="T933" t="s">
        <v>8219</v>
      </c>
      <c r="U933">
        <v>152579</v>
      </c>
      <c r="V933">
        <v>398</v>
      </c>
      <c r="X933" t="s">
        <v>8221</v>
      </c>
      <c r="Y933">
        <v>0</v>
      </c>
      <c r="Z933">
        <v>0</v>
      </c>
    </row>
    <row r="934" spans="1:26" x14ac:dyDescent="0.2">
      <c r="A934" t="s">
        <v>8219</v>
      </c>
      <c r="B934">
        <v>1737</v>
      </c>
      <c r="D934" t="s">
        <v>8221</v>
      </c>
      <c r="E934">
        <v>28</v>
      </c>
      <c r="T934" t="s">
        <v>8219</v>
      </c>
      <c r="U934">
        <v>96015.9</v>
      </c>
      <c r="V934">
        <v>1737</v>
      </c>
      <c r="X934" t="s">
        <v>8221</v>
      </c>
      <c r="Y934">
        <v>1000</v>
      </c>
      <c r="Z934">
        <v>28</v>
      </c>
    </row>
    <row r="935" spans="1:26" x14ac:dyDescent="0.2">
      <c r="A935" t="s">
        <v>8219</v>
      </c>
      <c r="B935">
        <v>971</v>
      </c>
      <c r="D935" t="s">
        <v>8221</v>
      </c>
      <c r="E935">
        <v>2</v>
      </c>
      <c r="T935" t="s">
        <v>8219</v>
      </c>
      <c r="U935">
        <v>409782</v>
      </c>
      <c r="V935">
        <v>971</v>
      </c>
      <c r="X935" t="s">
        <v>8221</v>
      </c>
      <c r="Y935">
        <v>75</v>
      </c>
      <c r="Z935">
        <v>2</v>
      </c>
    </row>
    <row r="936" spans="1:26" x14ac:dyDescent="0.2">
      <c r="A936" t="s">
        <v>8219</v>
      </c>
      <c r="B936">
        <v>183</v>
      </c>
      <c r="D936" t="s">
        <v>8221</v>
      </c>
      <c r="E936">
        <v>0</v>
      </c>
      <c r="T936" t="s">
        <v>8219</v>
      </c>
      <c r="U936">
        <v>11745</v>
      </c>
      <c r="V936">
        <v>183</v>
      </c>
      <c r="X936" t="s">
        <v>8221</v>
      </c>
      <c r="Y936">
        <v>0</v>
      </c>
      <c r="Z936">
        <v>0</v>
      </c>
    </row>
    <row r="937" spans="1:26" x14ac:dyDescent="0.2">
      <c r="A937" t="s">
        <v>8219</v>
      </c>
      <c r="B937">
        <v>4562</v>
      </c>
      <c r="D937" t="s">
        <v>8221</v>
      </c>
      <c r="E937">
        <v>0</v>
      </c>
      <c r="T937" t="s">
        <v>8219</v>
      </c>
      <c r="U937">
        <v>791862</v>
      </c>
      <c r="V937">
        <v>4562</v>
      </c>
      <c r="X937" t="s">
        <v>8221</v>
      </c>
      <c r="Y937">
        <v>0</v>
      </c>
      <c r="Z937">
        <v>0</v>
      </c>
    </row>
    <row r="938" spans="1:26" x14ac:dyDescent="0.2">
      <c r="A938" t="s">
        <v>8219</v>
      </c>
      <c r="B938">
        <v>26457</v>
      </c>
      <c r="D938" t="s">
        <v>8221</v>
      </c>
      <c r="E938">
        <v>0</v>
      </c>
      <c r="T938" t="s">
        <v>8219</v>
      </c>
      <c r="U938">
        <v>2344134.67</v>
      </c>
      <c r="V938">
        <v>26457</v>
      </c>
      <c r="X938" t="s">
        <v>8221</v>
      </c>
      <c r="Y938">
        <v>0</v>
      </c>
      <c r="Z938">
        <v>0</v>
      </c>
    </row>
    <row r="939" spans="1:26" x14ac:dyDescent="0.2">
      <c r="A939" t="s">
        <v>8219</v>
      </c>
      <c r="B939">
        <v>162</v>
      </c>
      <c r="D939" t="s">
        <v>8221</v>
      </c>
      <c r="E939">
        <v>4</v>
      </c>
      <c r="T939" t="s">
        <v>8219</v>
      </c>
      <c r="U939">
        <v>8136.01</v>
      </c>
      <c r="V939">
        <v>162</v>
      </c>
      <c r="X939" t="s">
        <v>8221</v>
      </c>
      <c r="Y939">
        <v>210</v>
      </c>
      <c r="Z939">
        <v>4</v>
      </c>
    </row>
    <row r="940" spans="1:26" x14ac:dyDescent="0.2">
      <c r="A940" t="s">
        <v>8219</v>
      </c>
      <c r="B940">
        <v>479</v>
      </c>
      <c r="D940" t="s">
        <v>8221</v>
      </c>
      <c r="E940">
        <v>12</v>
      </c>
      <c r="T940" t="s">
        <v>8219</v>
      </c>
      <c r="U940">
        <v>92154.22</v>
      </c>
      <c r="V940">
        <v>479</v>
      </c>
      <c r="X940" t="s">
        <v>8221</v>
      </c>
      <c r="Y940">
        <v>930</v>
      </c>
      <c r="Z940">
        <v>12</v>
      </c>
    </row>
    <row r="941" spans="1:26" x14ac:dyDescent="0.2">
      <c r="A941" t="s">
        <v>8219</v>
      </c>
      <c r="B941">
        <v>426</v>
      </c>
      <c r="D941" t="s">
        <v>8221</v>
      </c>
      <c r="E941">
        <v>0</v>
      </c>
      <c r="T941" t="s">
        <v>8219</v>
      </c>
      <c r="U941">
        <v>31275.599999999999</v>
      </c>
      <c r="V941">
        <v>426</v>
      </c>
      <c r="X941" t="s">
        <v>8221</v>
      </c>
      <c r="Y941">
        <v>0</v>
      </c>
      <c r="Z941">
        <v>0</v>
      </c>
    </row>
    <row r="942" spans="1:26" x14ac:dyDescent="0.2">
      <c r="A942" t="s">
        <v>8219</v>
      </c>
      <c r="B942">
        <v>450</v>
      </c>
      <c r="D942" t="s">
        <v>8221</v>
      </c>
      <c r="E942">
        <v>33</v>
      </c>
      <c r="T942" t="s">
        <v>8219</v>
      </c>
      <c r="U942">
        <v>66458.23</v>
      </c>
      <c r="V942">
        <v>450</v>
      </c>
      <c r="X942" t="s">
        <v>8221</v>
      </c>
      <c r="Y942">
        <v>1767</v>
      </c>
      <c r="Z942">
        <v>33</v>
      </c>
    </row>
    <row r="943" spans="1:26" x14ac:dyDescent="0.2">
      <c r="A943" t="s">
        <v>8219</v>
      </c>
      <c r="B943">
        <v>1780</v>
      </c>
      <c r="D943" t="s">
        <v>8221</v>
      </c>
      <c r="E943">
        <v>0</v>
      </c>
      <c r="T943" t="s">
        <v>8219</v>
      </c>
      <c r="U943">
        <v>193963.9</v>
      </c>
      <c r="V943">
        <v>1780</v>
      </c>
      <c r="X943" t="s">
        <v>8221</v>
      </c>
      <c r="Y943">
        <v>0</v>
      </c>
      <c r="Z943">
        <v>0</v>
      </c>
    </row>
    <row r="944" spans="1:26" x14ac:dyDescent="0.2">
      <c r="A944" t="s">
        <v>8219</v>
      </c>
      <c r="B944">
        <v>122</v>
      </c>
      <c r="D944" t="s">
        <v>8221</v>
      </c>
      <c r="E944">
        <v>4</v>
      </c>
      <c r="T944" t="s">
        <v>8219</v>
      </c>
      <c r="U944">
        <v>2885</v>
      </c>
      <c r="V944">
        <v>122</v>
      </c>
      <c r="X944" t="s">
        <v>8221</v>
      </c>
      <c r="Y944">
        <v>65</v>
      </c>
      <c r="Z944">
        <v>4</v>
      </c>
    </row>
    <row r="945" spans="1:26" x14ac:dyDescent="0.2">
      <c r="A945" t="s">
        <v>8219</v>
      </c>
      <c r="B945">
        <v>95</v>
      </c>
      <c r="D945" t="s">
        <v>8221</v>
      </c>
      <c r="E945">
        <v>0</v>
      </c>
      <c r="T945" t="s">
        <v>8219</v>
      </c>
      <c r="U945">
        <v>14055</v>
      </c>
      <c r="V945">
        <v>95</v>
      </c>
      <c r="X945" t="s">
        <v>8221</v>
      </c>
      <c r="Y945">
        <v>0</v>
      </c>
      <c r="Z945">
        <v>0</v>
      </c>
    </row>
    <row r="946" spans="1:26" x14ac:dyDescent="0.2">
      <c r="A946" t="s">
        <v>8219</v>
      </c>
      <c r="B946">
        <v>325</v>
      </c>
      <c r="D946" t="s">
        <v>8221</v>
      </c>
      <c r="E946">
        <v>11</v>
      </c>
      <c r="T946" t="s">
        <v>8219</v>
      </c>
      <c r="U946">
        <v>125137</v>
      </c>
      <c r="V946">
        <v>325</v>
      </c>
      <c r="X946" t="s">
        <v>8221</v>
      </c>
      <c r="Y946">
        <v>530</v>
      </c>
      <c r="Z946">
        <v>11</v>
      </c>
    </row>
    <row r="947" spans="1:26" x14ac:dyDescent="0.2">
      <c r="A947" t="s">
        <v>8219</v>
      </c>
      <c r="B947">
        <v>353</v>
      </c>
      <c r="D947" t="s">
        <v>8221</v>
      </c>
      <c r="E947">
        <v>1</v>
      </c>
      <c r="T947" t="s">
        <v>8219</v>
      </c>
      <c r="U947">
        <v>161459</v>
      </c>
      <c r="V947">
        <v>353</v>
      </c>
      <c r="X947" t="s">
        <v>8221</v>
      </c>
      <c r="Y947">
        <v>1</v>
      </c>
      <c r="Z947">
        <v>1</v>
      </c>
    </row>
    <row r="948" spans="1:26" x14ac:dyDescent="0.2">
      <c r="A948" t="s">
        <v>8219</v>
      </c>
      <c r="B948">
        <v>105</v>
      </c>
      <c r="D948" t="s">
        <v>8221</v>
      </c>
      <c r="E948">
        <v>5</v>
      </c>
      <c r="T948" t="s">
        <v>8219</v>
      </c>
      <c r="U948">
        <v>23414</v>
      </c>
      <c r="V948">
        <v>105</v>
      </c>
      <c r="X948" t="s">
        <v>8221</v>
      </c>
      <c r="Y948">
        <v>5</v>
      </c>
      <c r="Z948">
        <v>5</v>
      </c>
    </row>
    <row r="949" spans="1:26" x14ac:dyDescent="0.2">
      <c r="A949" t="s">
        <v>8219</v>
      </c>
      <c r="B949">
        <v>729</v>
      </c>
      <c r="D949" t="s">
        <v>8221</v>
      </c>
      <c r="E949">
        <v>0</v>
      </c>
      <c r="T949" t="s">
        <v>8219</v>
      </c>
      <c r="U949">
        <v>160920</v>
      </c>
      <c r="V949">
        <v>729</v>
      </c>
      <c r="X949" t="s">
        <v>8221</v>
      </c>
      <c r="Y949">
        <v>0</v>
      </c>
      <c r="Z949">
        <v>0</v>
      </c>
    </row>
    <row r="950" spans="1:26" x14ac:dyDescent="0.2">
      <c r="A950" t="s">
        <v>8219</v>
      </c>
      <c r="B950">
        <v>454</v>
      </c>
      <c r="D950" t="s">
        <v>8221</v>
      </c>
      <c r="E950">
        <v>1</v>
      </c>
      <c r="T950" t="s">
        <v>8219</v>
      </c>
      <c r="U950">
        <v>33370.769999999997</v>
      </c>
      <c r="V950">
        <v>454</v>
      </c>
      <c r="X950" t="s">
        <v>8221</v>
      </c>
      <c r="Y950">
        <v>50</v>
      </c>
      <c r="Z950">
        <v>1</v>
      </c>
    </row>
    <row r="951" spans="1:26" x14ac:dyDescent="0.2">
      <c r="A951" t="s">
        <v>8219</v>
      </c>
      <c r="B951">
        <v>539</v>
      </c>
      <c r="D951" t="s">
        <v>8221</v>
      </c>
      <c r="E951">
        <v>1</v>
      </c>
      <c r="T951" t="s">
        <v>8219</v>
      </c>
      <c r="U951">
        <v>120249</v>
      </c>
      <c r="V951">
        <v>539</v>
      </c>
      <c r="X951" t="s">
        <v>8221</v>
      </c>
      <c r="Y951">
        <v>5</v>
      </c>
      <c r="Z951">
        <v>1</v>
      </c>
    </row>
    <row r="952" spans="1:26" x14ac:dyDescent="0.2">
      <c r="A952" t="s">
        <v>8219</v>
      </c>
      <c r="B952">
        <v>79</v>
      </c>
      <c r="D952" t="s">
        <v>8221</v>
      </c>
      <c r="E952">
        <v>6</v>
      </c>
      <c r="T952" t="s">
        <v>8219</v>
      </c>
      <c r="U952">
        <v>3785</v>
      </c>
      <c r="V952">
        <v>79</v>
      </c>
      <c r="X952" t="s">
        <v>8221</v>
      </c>
      <c r="Y952">
        <v>1217</v>
      </c>
      <c r="Z952">
        <v>6</v>
      </c>
    </row>
    <row r="953" spans="1:26" x14ac:dyDescent="0.2">
      <c r="A953" t="s">
        <v>8219</v>
      </c>
      <c r="B953">
        <v>94</v>
      </c>
      <c r="D953" t="s">
        <v>8221</v>
      </c>
      <c r="E953">
        <v>8</v>
      </c>
      <c r="T953" t="s">
        <v>8219</v>
      </c>
      <c r="U953">
        <v>9030</v>
      </c>
      <c r="V953">
        <v>94</v>
      </c>
      <c r="X953" t="s">
        <v>8221</v>
      </c>
      <c r="Y953">
        <v>233</v>
      </c>
      <c r="Z953">
        <v>8</v>
      </c>
    </row>
    <row r="954" spans="1:26" x14ac:dyDescent="0.2">
      <c r="A954" t="s">
        <v>8219</v>
      </c>
      <c r="B954">
        <v>625</v>
      </c>
      <c r="D954" t="s">
        <v>8221</v>
      </c>
      <c r="E954">
        <v>1</v>
      </c>
      <c r="T954" t="s">
        <v>8219</v>
      </c>
      <c r="U954">
        <v>74134</v>
      </c>
      <c r="V954">
        <v>625</v>
      </c>
      <c r="X954" t="s">
        <v>8221</v>
      </c>
      <c r="Y954">
        <v>5</v>
      </c>
      <c r="Z954">
        <v>1</v>
      </c>
    </row>
    <row r="955" spans="1:26" x14ac:dyDescent="0.2">
      <c r="A955" t="s">
        <v>8219</v>
      </c>
      <c r="B955">
        <v>508</v>
      </c>
      <c r="D955" t="s">
        <v>8221</v>
      </c>
      <c r="E955">
        <v>0</v>
      </c>
      <c r="T955" t="s">
        <v>8219</v>
      </c>
      <c r="U955">
        <v>60175</v>
      </c>
      <c r="V955">
        <v>508</v>
      </c>
      <c r="X955" t="s">
        <v>8221</v>
      </c>
      <c r="Y955">
        <v>0</v>
      </c>
      <c r="Z955">
        <v>0</v>
      </c>
    </row>
    <row r="956" spans="1:26" x14ac:dyDescent="0.2">
      <c r="A956" t="s">
        <v>8219</v>
      </c>
      <c r="B956">
        <v>531</v>
      </c>
      <c r="D956" t="s">
        <v>8221</v>
      </c>
      <c r="E956">
        <v>2</v>
      </c>
      <c r="T956" t="s">
        <v>8219</v>
      </c>
      <c r="U956">
        <v>76047</v>
      </c>
      <c r="V956">
        <v>531</v>
      </c>
      <c r="X956" t="s">
        <v>8221</v>
      </c>
      <c r="Y956">
        <v>26</v>
      </c>
      <c r="Z956">
        <v>2</v>
      </c>
    </row>
    <row r="957" spans="1:26" x14ac:dyDescent="0.2">
      <c r="A957" t="s">
        <v>8219</v>
      </c>
      <c r="B957">
        <v>158</v>
      </c>
      <c r="D957" t="s">
        <v>8221</v>
      </c>
      <c r="E957">
        <v>1</v>
      </c>
      <c r="T957" t="s">
        <v>8219</v>
      </c>
      <c r="U957">
        <v>44669</v>
      </c>
      <c r="V957">
        <v>158</v>
      </c>
      <c r="X957" t="s">
        <v>8221</v>
      </c>
      <c r="Y957">
        <v>50</v>
      </c>
      <c r="Z957">
        <v>1</v>
      </c>
    </row>
    <row r="958" spans="1:26" x14ac:dyDescent="0.2">
      <c r="A958" t="s">
        <v>8219</v>
      </c>
      <c r="B958">
        <v>508</v>
      </c>
      <c r="D958" t="s">
        <v>8221</v>
      </c>
      <c r="E958">
        <v>0</v>
      </c>
      <c r="T958" t="s">
        <v>8219</v>
      </c>
      <c r="U958">
        <v>301719.59000000003</v>
      </c>
      <c r="V958">
        <v>508</v>
      </c>
      <c r="X958" t="s">
        <v>8221</v>
      </c>
      <c r="Y958">
        <v>0</v>
      </c>
      <c r="Z958">
        <v>0</v>
      </c>
    </row>
    <row r="959" spans="1:26" x14ac:dyDescent="0.2">
      <c r="A959" t="s">
        <v>8219</v>
      </c>
      <c r="B959">
        <v>644</v>
      </c>
      <c r="D959" t="s">
        <v>8221</v>
      </c>
      <c r="E959">
        <v>1</v>
      </c>
      <c r="T959" t="s">
        <v>8219</v>
      </c>
      <c r="U959">
        <v>168829.14</v>
      </c>
      <c r="V959">
        <v>644</v>
      </c>
      <c r="X959" t="s">
        <v>8221</v>
      </c>
      <c r="Y959">
        <v>1</v>
      </c>
      <c r="Z959">
        <v>1</v>
      </c>
    </row>
    <row r="960" spans="1:26" x14ac:dyDescent="0.2">
      <c r="A960" t="s">
        <v>8219</v>
      </c>
      <c r="B960">
        <v>848</v>
      </c>
      <c r="D960" t="s">
        <v>8221</v>
      </c>
      <c r="E960">
        <v>19</v>
      </c>
      <c r="T960" t="s">
        <v>8219</v>
      </c>
      <c r="U960">
        <v>39500.5</v>
      </c>
      <c r="V960">
        <v>848</v>
      </c>
      <c r="X960" t="s">
        <v>8221</v>
      </c>
      <c r="Y960">
        <v>1825</v>
      </c>
      <c r="Z960">
        <v>19</v>
      </c>
    </row>
    <row r="961" spans="1:26" x14ac:dyDescent="0.2">
      <c r="A961" t="s">
        <v>8219</v>
      </c>
      <c r="B961">
        <v>429</v>
      </c>
      <c r="D961" t="s">
        <v>8221</v>
      </c>
      <c r="E961">
        <v>27</v>
      </c>
      <c r="T961" t="s">
        <v>8219</v>
      </c>
      <c r="U961">
        <v>30047.64</v>
      </c>
      <c r="V961">
        <v>429</v>
      </c>
      <c r="X961" t="s">
        <v>8221</v>
      </c>
      <c r="Y961">
        <v>8256</v>
      </c>
      <c r="Z961">
        <v>27</v>
      </c>
    </row>
    <row r="962" spans="1:26" x14ac:dyDescent="0.2">
      <c r="A962" t="s">
        <v>8219</v>
      </c>
      <c r="B962">
        <v>204</v>
      </c>
      <c r="D962" t="s">
        <v>8221</v>
      </c>
      <c r="E962">
        <v>7</v>
      </c>
      <c r="T962" t="s">
        <v>8219</v>
      </c>
      <c r="U962">
        <v>33641</v>
      </c>
      <c r="V962">
        <v>204</v>
      </c>
      <c r="X962" t="s">
        <v>8221</v>
      </c>
      <c r="Y962">
        <v>85</v>
      </c>
      <c r="Z962">
        <v>7</v>
      </c>
    </row>
    <row r="963" spans="1:26" x14ac:dyDescent="0.2">
      <c r="A963" t="s">
        <v>8219</v>
      </c>
      <c r="B963">
        <v>379</v>
      </c>
      <c r="D963" t="s">
        <v>8221</v>
      </c>
      <c r="E963">
        <v>14</v>
      </c>
      <c r="T963" t="s">
        <v>8219</v>
      </c>
      <c r="U963">
        <v>170271</v>
      </c>
      <c r="V963">
        <v>379</v>
      </c>
      <c r="X963" t="s">
        <v>8221</v>
      </c>
      <c r="Y963">
        <v>1170</v>
      </c>
      <c r="Z963">
        <v>14</v>
      </c>
    </row>
    <row r="964" spans="1:26" x14ac:dyDescent="0.2">
      <c r="A964" t="s">
        <v>8219</v>
      </c>
      <c r="B964">
        <v>271</v>
      </c>
      <c r="D964" t="s">
        <v>8221</v>
      </c>
      <c r="E964">
        <v>5</v>
      </c>
      <c r="T964" t="s">
        <v>8219</v>
      </c>
      <c r="U964">
        <v>7445.14</v>
      </c>
      <c r="V964">
        <v>271</v>
      </c>
      <c r="X964" t="s">
        <v>8221</v>
      </c>
      <c r="Y964">
        <v>90</v>
      </c>
      <c r="Z964">
        <v>5</v>
      </c>
    </row>
    <row r="965" spans="1:26" x14ac:dyDescent="0.2">
      <c r="A965" t="s">
        <v>8219</v>
      </c>
      <c r="B965">
        <v>120</v>
      </c>
      <c r="D965" t="s">
        <v>8221</v>
      </c>
      <c r="E965">
        <v>30</v>
      </c>
      <c r="T965" t="s">
        <v>8219</v>
      </c>
      <c r="U965">
        <v>17277</v>
      </c>
      <c r="V965">
        <v>120</v>
      </c>
      <c r="X965" t="s">
        <v>8221</v>
      </c>
      <c r="Y965">
        <v>3466</v>
      </c>
      <c r="Z965">
        <v>30</v>
      </c>
    </row>
    <row r="966" spans="1:26" x14ac:dyDescent="0.2">
      <c r="A966" t="s">
        <v>8219</v>
      </c>
      <c r="B966">
        <v>140</v>
      </c>
      <c r="D966" t="s">
        <v>8221</v>
      </c>
      <c r="E966">
        <v>1</v>
      </c>
      <c r="T966" t="s">
        <v>8219</v>
      </c>
      <c r="U966">
        <v>12353</v>
      </c>
      <c r="V966">
        <v>140</v>
      </c>
      <c r="X966" t="s">
        <v>8221</v>
      </c>
      <c r="Y966">
        <v>15</v>
      </c>
      <c r="Z966">
        <v>1</v>
      </c>
    </row>
    <row r="967" spans="1:26" x14ac:dyDescent="0.2">
      <c r="A967" t="s">
        <v>8219</v>
      </c>
      <c r="B967">
        <v>193</v>
      </c>
      <c r="D967" t="s">
        <v>8221</v>
      </c>
      <c r="E967">
        <v>0</v>
      </c>
      <c r="T967" t="s">
        <v>8219</v>
      </c>
      <c r="U967">
        <v>7011</v>
      </c>
      <c r="V967">
        <v>193</v>
      </c>
      <c r="X967" t="s">
        <v>8221</v>
      </c>
      <c r="Y967">
        <v>0</v>
      </c>
      <c r="Z967">
        <v>0</v>
      </c>
    </row>
    <row r="968" spans="1:26" x14ac:dyDescent="0.2">
      <c r="A968" t="s">
        <v>8219</v>
      </c>
      <c r="B968">
        <v>180</v>
      </c>
      <c r="D968" t="s">
        <v>8221</v>
      </c>
      <c r="E968">
        <v>60</v>
      </c>
      <c r="T968" t="s">
        <v>8219</v>
      </c>
      <c r="U968">
        <v>16232</v>
      </c>
      <c r="V968">
        <v>180</v>
      </c>
      <c r="X968" t="s">
        <v>8221</v>
      </c>
      <c r="Y968">
        <v>2495</v>
      </c>
      <c r="Z968">
        <v>60</v>
      </c>
    </row>
    <row r="969" spans="1:26" x14ac:dyDescent="0.2">
      <c r="A969" t="s">
        <v>8219</v>
      </c>
      <c r="B969">
        <v>263</v>
      </c>
      <c r="D969" t="s">
        <v>8221</v>
      </c>
      <c r="E969">
        <v>84</v>
      </c>
      <c r="T969" t="s">
        <v>8219</v>
      </c>
      <c r="U969">
        <v>40140.01</v>
      </c>
      <c r="V969">
        <v>263</v>
      </c>
      <c r="X969" t="s">
        <v>8221</v>
      </c>
      <c r="Y969">
        <v>2836</v>
      </c>
      <c r="Z969">
        <v>84</v>
      </c>
    </row>
    <row r="970" spans="1:26" x14ac:dyDescent="0.2">
      <c r="A970" t="s">
        <v>8219</v>
      </c>
      <c r="B970">
        <v>217</v>
      </c>
      <c r="D970" t="s">
        <v>8221</v>
      </c>
      <c r="E970">
        <v>47</v>
      </c>
      <c r="T970" t="s">
        <v>8219</v>
      </c>
      <c r="U970">
        <v>12110</v>
      </c>
      <c r="V970">
        <v>217</v>
      </c>
      <c r="X970" t="s">
        <v>8221</v>
      </c>
      <c r="Y970">
        <v>3319</v>
      </c>
      <c r="Z970">
        <v>47</v>
      </c>
    </row>
    <row r="971" spans="1:26" x14ac:dyDescent="0.2">
      <c r="A971" t="s">
        <v>8219</v>
      </c>
      <c r="B971">
        <v>443</v>
      </c>
      <c r="D971" t="s">
        <v>8221</v>
      </c>
      <c r="E971">
        <v>66</v>
      </c>
      <c r="T971" t="s">
        <v>8219</v>
      </c>
      <c r="U971">
        <v>100939</v>
      </c>
      <c r="V971">
        <v>443</v>
      </c>
      <c r="X971" t="s">
        <v>8221</v>
      </c>
      <c r="Y971">
        <v>11032</v>
      </c>
      <c r="Z971">
        <v>66</v>
      </c>
    </row>
    <row r="972" spans="1:26" x14ac:dyDescent="0.2">
      <c r="A972" t="s">
        <v>8219</v>
      </c>
      <c r="B972">
        <v>1373</v>
      </c>
      <c r="D972" t="s">
        <v>8221</v>
      </c>
      <c r="E972">
        <v>171</v>
      </c>
      <c r="T972" t="s">
        <v>8219</v>
      </c>
      <c r="U972">
        <v>126082.45</v>
      </c>
      <c r="V972">
        <v>1373</v>
      </c>
      <c r="X972" t="s">
        <v>8221</v>
      </c>
      <c r="Y972">
        <v>21994</v>
      </c>
      <c r="Z972">
        <v>171</v>
      </c>
    </row>
    <row r="973" spans="1:26" x14ac:dyDescent="0.2">
      <c r="A973" t="s">
        <v>8219</v>
      </c>
      <c r="B973">
        <v>742</v>
      </c>
      <c r="D973" t="s">
        <v>8221</v>
      </c>
      <c r="E973">
        <v>29</v>
      </c>
      <c r="T973" t="s">
        <v>8219</v>
      </c>
      <c r="U973">
        <v>60095.35</v>
      </c>
      <c r="V973">
        <v>742</v>
      </c>
      <c r="X973" t="s">
        <v>8221</v>
      </c>
      <c r="Y973">
        <v>1897</v>
      </c>
      <c r="Z973">
        <v>29</v>
      </c>
    </row>
    <row r="974" spans="1:26" x14ac:dyDescent="0.2">
      <c r="A974" t="s">
        <v>8219</v>
      </c>
      <c r="B974">
        <v>170</v>
      </c>
      <c r="D974" t="s">
        <v>8221</v>
      </c>
      <c r="E974">
        <v>9</v>
      </c>
      <c r="T974" t="s">
        <v>8219</v>
      </c>
      <c r="U974">
        <v>47327</v>
      </c>
      <c r="V974">
        <v>170</v>
      </c>
      <c r="X974" t="s">
        <v>8221</v>
      </c>
      <c r="Y974">
        <v>1058</v>
      </c>
      <c r="Z974">
        <v>9</v>
      </c>
    </row>
    <row r="975" spans="1:26" x14ac:dyDescent="0.2">
      <c r="A975" t="s">
        <v>8219</v>
      </c>
      <c r="B975">
        <v>242</v>
      </c>
      <c r="D975" t="s">
        <v>8221</v>
      </c>
      <c r="E975">
        <v>27</v>
      </c>
      <c r="T975" t="s">
        <v>8219</v>
      </c>
      <c r="U975">
        <v>10429</v>
      </c>
      <c r="V975">
        <v>242</v>
      </c>
      <c r="X975" t="s">
        <v>8221</v>
      </c>
      <c r="Y975">
        <v>3415</v>
      </c>
      <c r="Z975">
        <v>27</v>
      </c>
    </row>
    <row r="976" spans="1:26" x14ac:dyDescent="0.2">
      <c r="A976" t="s">
        <v>8219</v>
      </c>
      <c r="B976">
        <v>541</v>
      </c>
      <c r="D976" t="s">
        <v>8221</v>
      </c>
      <c r="E976">
        <v>2</v>
      </c>
      <c r="T976" t="s">
        <v>8219</v>
      </c>
      <c r="U976">
        <v>176524</v>
      </c>
      <c r="V976">
        <v>541</v>
      </c>
      <c r="X976" t="s">
        <v>8221</v>
      </c>
      <c r="Y976">
        <v>1100</v>
      </c>
      <c r="Z976">
        <v>2</v>
      </c>
    </row>
    <row r="977" spans="1:26" x14ac:dyDescent="0.2">
      <c r="A977" t="s">
        <v>8219</v>
      </c>
      <c r="B977">
        <v>121</v>
      </c>
      <c r="D977" t="s">
        <v>8221</v>
      </c>
      <c r="E977">
        <v>3</v>
      </c>
      <c r="T977" t="s">
        <v>8219</v>
      </c>
      <c r="U977">
        <v>5051</v>
      </c>
      <c r="V977">
        <v>121</v>
      </c>
      <c r="X977" t="s">
        <v>8221</v>
      </c>
      <c r="Y977">
        <v>132</v>
      </c>
      <c r="Z977">
        <v>3</v>
      </c>
    </row>
    <row r="978" spans="1:26" x14ac:dyDescent="0.2">
      <c r="A978" t="s">
        <v>8219</v>
      </c>
      <c r="B978">
        <v>621</v>
      </c>
      <c r="D978" t="s">
        <v>8221</v>
      </c>
      <c r="E978">
        <v>4</v>
      </c>
      <c r="T978" t="s">
        <v>8219</v>
      </c>
      <c r="U978">
        <v>39757</v>
      </c>
      <c r="V978">
        <v>621</v>
      </c>
      <c r="X978" t="s">
        <v>8221</v>
      </c>
      <c r="Y978">
        <v>276</v>
      </c>
      <c r="Z978">
        <v>4</v>
      </c>
    </row>
    <row r="979" spans="1:26" x14ac:dyDescent="0.2">
      <c r="A979" t="s">
        <v>8219</v>
      </c>
      <c r="B979">
        <v>101</v>
      </c>
      <c r="D979" t="s">
        <v>8221</v>
      </c>
      <c r="E979">
        <v>2</v>
      </c>
      <c r="T979" t="s">
        <v>8219</v>
      </c>
      <c r="U979">
        <v>10045</v>
      </c>
      <c r="V979">
        <v>101</v>
      </c>
      <c r="X979" t="s">
        <v>8221</v>
      </c>
      <c r="Y979">
        <v>55</v>
      </c>
      <c r="Z979">
        <v>2</v>
      </c>
    </row>
    <row r="980" spans="1:26" x14ac:dyDescent="0.2">
      <c r="A980" t="s">
        <v>8219</v>
      </c>
      <c r="B980">
        <v>554</v>
      </c>
      <c r="D980" t="s">
        <v>8221</v>
      </c>
      <c r="E980">
        <v>20</v>
      </c>
      <c r="T980" t="s">
        <v>8219</v>
      </c>
      <c r="U980">
        <v>76726</v>
      </c>
      <c r="V980">
        <v>554</v>
      </c>
      <c r="X980" t="s">
        <v>8221</v>
      </c>
      <c r="Y980">
        <v>1698</v>
      </c>
      <c r="Z980">
        <v>20</v>
      </c>
    </row>
    <row r="981" spans="1:26" x14ac:dyDescent="0.2">
      <c r="A981" t="s">
        <v>8219</v>
      </c>
      <c r="B981">
        <v>666</v>
      </c>
      <c r="D981" t="s">
        <v>8221</v>
      </c>
      <c r="E981">
        <v>3</v>
      </c>
      <c r="T981" t="s">
        <v>8219</v>
      </c>
      <c r="U981">
        <v>30334.83</v>
      </c>
      <c r="V981">
        <v>666</v>
      </c>
      <c r="X981" t="s">
        <v>8221</v>
      </c>
      <c r="Y981">
        <v>36</v>
      </c>
      <c r="Z981">
        <v>3</v>
      </c>
    </row>
    <row r="982" spans="1:26" x14ac:dyDescent="0.2">
      <c r="A982" t="s">
        <v>8219</v>
      </c>
      <c r="B982">
        <v>410</v>
      </c>
      <c r="D982" t="s">
        <v>8221</v>
      </c>
      <c r="E982">
        <v>4</v>
      </c>
      <c r="T982" t="s">
        <v>8219</v>
      </c>
      <c r="U982">
        <v>4308</v>
      </c>
      <c r="V982">
        <v>410</v>
      </c>
      <c r="X982" t="s">
        <v>8221</v>
      </c>
      <c r="Y982">
        <v>800</v>
      </c>
      <c r="Z982">
        <v>4</v>
      </c>
    </row>
    <row r="983" spans="1:26" x14ac:dyDescent="0.2">
      <c r="A983" t="s">
        <v>8219</v>
      </c>
      <c r="B983">
        <v>375</v>
      </c>
      <c r="D983" t="s">
        <v>8221</v>
      </c>
      <c r="E983">
        <v>1</v>
      </c>
      <c r="T983" t="s">
        <v>8219</v>
      </c>
      <c r="U983">
        <v>43037</v>
      </c>
      <c r="V983">
        <v>375</v>
      </c>
      <c r="X983" t="s">
        <v>8221</v>
      </c>
      <c r="Y983">
        <v>10</v>
      </c>
      <c r="Z983">
        <v>1</v>
      </c>
    </row>
    <row r="984" spans="1:26" x14ac:dyDescent="0.2">
      <c r="A984" t="s">
        <v>8219</v>
      </c>
      <c r="B984">
        <v>1364</v>
      </c>
      <c r="D984" t="s">
        <v>8221</v>
      </c>
      <c r="E984">
        <v>0</v>
      </c>
      <c r="T984" t="s">
        <v>8219</v>
      </c>
      <c r="U984">
        <v>49100</v>
      </c>
      <c r="V984">
        <v>1364</v>
      </c>
      <c r="X984" t="s">
        <v>8221</v>
      </c>
      <c r="Y984">
        <v>0</v>
      </c>
      <c r="Z984">
        <v>0</v>
      </c>
    </row>
    <row r="985" spans="1:26" x14ac:dyDescent="0.2">
      <c r="A985" t="s">
        <v>8219</v>
      </c>
      <c r="B985">
        <v>35</v>
      </c>
      <c r="D985" t="s">
        <v>8221</v>
      </c>
      <c r="E985">
        <v>0</v>
      </c>
      <c r="T985" t="s">
        <v>8219</v>
      </c>
      <c r="U985">
        <v>5396</v>
      </c>
      <c r="V985">
        <v>35</v>
      </c>
      <c r="X985" t="s">
        <v>8221</v>
      </c>
      <c r="Y985">
        <v>0</v>
      </c>
      <c r="Z985">
        <v>0</v>
      </c>
    </row>
    <row r="986" spans="1:26" x14ac:dyDescent="0.2">
      <c r="A986" t="s">
        <v>8219</v>
      </c>
      <c r="B986">
        <v>203</v>
      </c>
      <c r="D986" t="s">
        <v>8221</v>
      </c>
      <c r="E986">
        <v>14</v>
      </c>
      <c r="T986" t="s">
        <v>8219</v>
      </c>
      <c r="U986">
        <v>114977</v>
      </c>
      <c r="V986">
        <v>203</v>
      </c>
      <c r="X986" t="s">
        <v>8221</v>
      </c>
      <c r="Y986">
        <v>74</v>
      </c>
      <c r="Z986">
        <v>14</v>
      </c>
    </row>
    <row r="987" spans="1:26" x14ac:dyDescent="0.2">
      <c r="A987" t="s">
        <v>8219</v>
      </c>
      <c r="B987">
        <v>49</v>
      </c>
      <c r="D987" t="s">
        <v>8221</v>
      </c>
      <c r="E987">
        <v>1</v>
      </c>
      <c r="T987" t="s">
        <v>8219</v>
      </c>
      <c r="U987">
        <v>5922</v>
      </c>
      <c r="V987">
        <v>49</v>
      </c>
      <c r="X987" t="s">
        <v>8221</v>
      </c>
      <c r="Y987">
        <v>1</v>
      </c>
      <c r="Z987">
        <v>1</v>
      </c>
    </row>
    <row r="988" spans="1:26" x14ac:dyDescent="0.2">
      <c r="A988" t="s">
        <v>8219</v>
      </c>
      <c r="B988">
        <v>5812</v>
      </c>
      <c r="D988" t="s">
        <v>8221</v>
      </c>
      <c r="E988">
        <v>118</v>
      </c>
      <c r="T988" t="s">
        <v>8219</v>
      </c>
      <c r="U988">
        <v>500784.27</v>
      </c>
      <c r="V988">
        <v>5812</v>
      </c>
      <c r="X988" t="s">
        <v>8221</v>
      </c>
      <c r="Y988">
        <v>8586</v>
      </c>
      <c r="Z988">
        <v>118</v>
      </c>
    </row>
    <row r="989" spans="1:26" x14ac:dyDescent="0.2">
      <c r="A989" t="s">
        <v>8219</v>
      </c>
      <c r="B989">
        <v>1556</v>
      </c>
      <c r="D989" t="s">
        <v>8221</v>
      </c>
      <c r="E989">
        <v>2</v>
      </c>
      <c r="T989" t="s">
        <v>8219</v>
      </c>
      <c r="U989">
        <v>79686.05</v>
      </c>
      <c r="V989">
        <v>1556</v>
      </c>
      <c r="X989" t="s">
        <v>8221</v>
      </c>
      <c r="Y989">
        <v>35</v>
      </c>
      <c r="Z989">
        <v>2</v>
      </c>
    </row>
    <row r="990" spans="1:26" x14ac:dyDescent="0.2">
      <c r="A990" t="s">
        <v>8219</v>
      </c>
      <c r="B990">
        <v>65</v>
      </c>
      <c r="D990" t="s">
        <v>8221</v>
      </c>
      <c r="E990">
        <v>1</v>
      </c>
      <c r="T990" t="s">
        <v>8219</v>
      </c>
      <c r="U990">
        <v>4372</v>
      </c>
      <c r="V990">
        <v>65</v>
      </c>
      <c r="X990" t="s">
        <v>8221</v>
      </c>
      <c r="Y990">
        <v>25</v>
      </c>
      <c r="Z990">
        <v>1</v>
      </c>
    </row>
    <row r="991" spans="1:26" x14ac:dyDescent="0.2">
      <c r="A991" t="s">
        <v>8219</v>
      </c>
      <c r="B991">
        <v>10</v>
      </c>
      <c r="D991" t="s">
        <v>8221</v>
      </c>
      <c r="E991">
        <v>3</v>
      </c>
      <c r="T991" t="s">
        <v>8219</v>
      </c>
      <c r="U991">
        <v>628</v>
      </c>
      <c r="V991">
        <v>10</v>
      </c>
      <c r="X991" t="s">
        <v>8221</v>
      </c>
      <c r="Y991">
        <v>40</v>
      </c>
      <c r="Z991">
        <v>3</v>
      </c>
    </row>
    <row r="992" spans="1:26" x14ac:dyDescent="0.2">
      <c r="A992" t="s">
        <v>8219</v>
      </c>
      <c r="B992">
        <v>76</v>
      </c>
      <c r="D992" t="s">
        <v>8221</v>
      </c>
      <c r="E992">
        <v>1</v>
      </c>
      <c r="T992" t="s">
        <v>8219</v>
      </c>
      <c r="U992">
        <v>26305.97</v>
      </c>
      <c r="V992">
        <v>76</v>
      </c>
      <c r="X992" t="s">
        <v>8221</v>
      </c>
      <c r="Y992">
        <v>1</v>
      </c>
      <c r="Z992">
        <v>1</v>
      </c>
    </row>
    <row r="993" spans="1:26" x14ac:dyDescent="0.2">
      <c r="A993" t="s">
        <v>8219</v>
      </c>
      <c r="B993">
        <v>263</v>
      </c>
      <c r="D993" t="s">
        <v>8221</v>
      </c>
      <c r="E993">
        <v>3</v>
      </c>
      <c r="T993" t="s">
        <v>8219</v>
      </c>
      <c r="U993">
        <v>64203.33</v>
      </c>
      <c r="V993">
        <v>263</v>
      </c>
      <c r="X993" t="s">
        <v>8221</v>
      </c>
      <c r="Y993">
        <v>71</v>
      </c>
      <c r="Z993">
        <v>3</v>
      </c>
    </row>
    <row r="994" spans="1:26" x14ac:dyDescent="0.2">
      <c r="A994" t="s">
        <v>8219</v>
      </c>
      <c r="B994">
        <v>1530</v>
      </c>
      <c r="D994" t="s">
        <v>8221</v>
      </c>
      <c r="E994">
        <v>38</v>
      </c>
      <c r="T994" t="s">
        <v>8219</v>
      </c>
      <c r="U994">
        <v>396659</v>
      </c>
      <c r="V994">
        <v>1530</v>
      </c>
      <c r="X994" t="s">
        <v>8221</v>
      </c>
      <c r="Y994">
        <v>3390</v>
      </c>
      <c r="Z994">
        <v>38</v>
      </c>
    </row>
    <row r="995" spans="1:26" x14ac:dyDescent="0.2">
      <c r="A995" t="s">
        <v>8219</v>
      </c>
      <c r="B995">
        <v>278</v>
      </c>
      <c r="D995" t="s">
        <v>8221</v>
      </c>
      <c r="E995">
        <v>52</v>
      </c>
      <c r="T995" t="s">
        <v>8219</v>
      </c>
      <c r="U995">
        <v>56146</v>
      </c>
      <c r="V995">
        <v>278</v>
      </c>
      <c r="X995" t="s">
        <v>8221</v>
      </c>
      <c r="Y995">
        <v>6061</v>
      </c>
      <c r="Z995">
        <v>52</v>
      </c>
    </row>
    <row r="996" spans="1:26" x14ac:dyDescent="0.2">
      <c r="A996" t="s">
        <v>8219</v>
      </c>
      <c r="B996">
        <v>350</v>
      </c>
      <c r="D996" t="s">
        <v>8221</v>
      </c>
      <c r="E996">
        <v>2</v>
      </c>
      <c r="T996" t="s">
        <v>8219</v>
      </c>
      <c r="U996">
        <v>79173</v>
      </c>
      <c r="V996">
        <v>350</v>
      </c>
      <c r="X996" t="s">
        <v>8221</v>
      </c>
      <c r="Y996">
        <v>26.01</v>
      </c>
      <c r="Z996">
        <v>2</v>
      </c>
    </row>
    <row r="997" spans="1:26" x14ac:dyDescent="0.2">
      <c r="A997" t="s">
        <v>8219</v>
      </c>
      <c r="B997">
        <v>470</v>
      </c>
      <c r="D997" t="s">
        <v>8221</v>
      </c>
      <c r="E997">
        <v>0</v>
      </c>
      <c r="T997" t="s">
        <v>8219</v>
      </c>
      <c r="U997">
        <v>152604.29999999999</v>
      </c>
      <c r="V997">
        <v>470</v>
      </c>
      <c r="X997" t="s">
        <v>8221</v>
      </c>
      <c r="Y997">
        <v>0</v>
      </c>
      <c r="Z997">
        <v>0</v>
      </c>
    </row>
    <row r="998" spans="1:26" x14ac:dyDescent="0.2">
      <c r="A998" t="s">
        <v>8219</v>
      </c>
      <c r="B998">
        <v>3</v>
      </c>
      <c r="D998" t="s">
        <v>8221</v>
      </c>
      <c r="E998">
        <v>4</v>
      </c>
      <c r="T998" t="s">
        <v>8219</v>
      </c>
      <c r="U998">
        <v>615</v>
      </c>
      <c r="V998">
        <v>3</v>
      </c>
      <c r="X998" t="s">
        <v>8221</v>
      </c>
      <c r="Y998">
        <v>70</v>
      </c>
      <c r="Z998">
        <v>4</v>
      </c>
    </row>
    <row r="999" spans="1:26" x14ac:dyDescent="0.2">
      <c r="A999" t="s">
        <v>8219</v>
      </c>
      <c r="B999">
        <v>8200</v>
      </c>
      <c r="D999" t="s">
        <v>8221</v>
      </c>
      <c r="E999">
        <v>4</v>
      </c>
      <c r="T999" t="s">
        <v>8219</v>
      </c>
      <c r="U999">
        <v>167820.6</v>
      </c>
      <c r="V999">
        <v>8200</v>
      </c>
      <c r="X999" t="s">
        <v>8221</v>
      </c>
      <c r="Y999">
        <v>35</v>
      </c>
      <c r="Z999">
        <v>4</v>
      </c>
    </row>
    <row r="1000" spans="1:26" x14ac:dyDescent="0.2">
      <c r="A1000" t="s">
        <v>8219</v>
      </c>
      <c r="B1000">
        <v>8359</v>
      </c>
      <c r="D1000" t="s">
        <v>8221</v>
      </c>
      <c r="E1000">
        <v>18</v>
      </c>
      <c r="T1000" t="s">
        <v>8219</v>
      </c>
      <c r="U1000">
        <v>972594.99</v>
      </c>
      <c r="V1000">
        <v>8359</v>
      </c>
      <c r="X1000" t="s">
        <v>8221</v>
      </c>
      <c r="Y1000">
        <v>731</v>
      </c>
      <c r="Z1000">
        <v>18</v>
      </c>
    </row>
    <row r="1001" spans="1:26" x14ac:dyDescent="0.2">
      <c r="A1001" t="s">
        <v>8219</v>
      </c>
      <c r="B1001">
        <v>188</v>
      </c>
      <c r="D1001" t="s">
        <v>8221</v>
      </c>
      <c r="E1001">
        <v>0</v>
      </c>
      <c r="T1001" t="s">
        <v>8219</v>
      </c>
      <c r="U1001">
        <v>57754</v>
      </c>
      <c r="V1001">
        <v>188</v>
      </c>
      <c r="X1001" t="s">
        <v>8221</v>
      </c>
      <c r="Y1001">
        <v>0</v>
      </c>
      <c r="Z1001">
        <v>0</v>
      </c>
    </row>
    <row r="1002" spans="1:26" x14ac:dyDescent="0.2">
      <c r="A1002" t="s">
        <v>8219</v>
      </c>
      <c r="B1002">
        <v>48</v>
      </c>
      <c r="D1002" t="s">
        <v>8221</v>
      </c>
      <c r="E1002">
        <v>22</v>
      </c>
      <c r="T1002" t="s">
        <v>8219</v>
      </c>
      <c r="U1002">
        <v>26241</v>
      </c>
      <c r="V1002">
        <v>48</v>
      </c>
      <c r="X1002" t="s">
        <v>8221</v>
      </c>
      <c r="Y1002">
        <v>835</v>
      </c>
      <c r="Z1002">
        <v>22</v>
      </c>
    </row>
    <row r="1003" spans="1:26" x14ac:dyDescent="0.2">
      <c r="A1003" t="s">
        <v>8219</v>
      </c>
      <c r="B1003">
        <v>607</v>
      </c>
      <c r="D1003" t="s">
        <v>8221</v>
      </c>
      <c r="E1003">
        <v>49</v>
      </c>
      <c r="T1003" t="s">
        <v>8219</v>
      </c>
      <c r="U1003">
        <v>28817</v>
      </c>
      <c r="V1003">
        <v>607</v>
      </c>
      <c r="X1003" t="s">
        <v>8221</v>
      </c>
      <c r="Y1003">
        <v>1751</v>
      </c>
      <c r="Z1003">
        <v>49</v>
      </c>
    </row>
    <row r="1004" spans="1:26" x14ac:dyDescent="0.2">
      <c r="A1004" t="s">
        <v>8219</v>
      </c>
      <c r="B1004">
        <v>50</v>
      </c>
      <c r="D1004" t="s">
        <v>8221</v>
      </c>
      <c r="E1004">
        <v>19</v>
      </c>
      <c r="T1004" t="s">
        <v>8219</v>
      </c>
      <c r="U1004">
        <v>5078</v>
      </c>
      <c r="V1004">
        <v>50</v>
      </c>
      <c r="X1004" t="s">
        <v>8221</v>
      </c>
      <c r="Y1004">
        <v>801</v>
      </c>
      <c r="Z1004">
        <v>19</v>
      </c>
    </row>
    <row r="1005" spans="1:26" x14ac:dyDescent="0.2">
      <c r="A1005" t="s">
        <v>8219</v>
      </c>
      <c r="B1005">
        <v>55</v>
      </c>
      <c r="D1005" t="s">
        <v>8221</v>
      </c>
      <c r="E1005">
        <v>4</v>
      </c>
      <c r="T1005" t="s">
        <v>8219</v>
      </c>
      <c r="U1005">
        <v>4010</v>
      </c>
      <c r="V1005">
        <v>55</v>
      </c>
      <c r="X1005" t="s">
        <v>8221</v>
      </c>
      <c r="Y1005">
        <v>140</v>
      </c>
      <c r="Z1005">
        <v>4</v>
      </c>
    </row>
    <row r="1006" spans="1:26" x14ac:dyDescent="0.2">
      <c r="A1006" t="s">
        <v>8219</v>
      </c>
      <c r="B1006">
        <v>38</v>
      </c>
      <c r="D1006" t="s">
        <v>8221</v>
      </c>
      <c r="E1006">
        <v>4</v>
      </c>
      <c r="T1006" t="s">
        <v>8219</v>
      </c>
      <c r="U1006">
        <v>1661</v>
      </c>
      <c r="V1006">
        <v>38</v>
      </c>
      <c r="X1006" t="s">
        <v>8221</v>
      </c>
      <c r="Y1006">
        <v>53</v>
      </c>
      <c r="Z1006">
        <v>4</v>
      </c>
    </row>
    <row r="1007" spans="1:26" x14ac:dyDescent="0.2">
      <c r="A1007" t="s">
        <v>8219</v>
      </c>
      <c r="B1007">
        <v>25</v>
      </c>
      <c r="D1007" t="s">
        <v>8221</v>
      </c>
      <c r="E1007">
        <v>2</v>
      </c>
      <c r="T1007" t="s">
        <v>8219</v>
      </c>
      <c r="U1007">
        <v>850</v>
      </c>
      <c r="V1007">
        <v>25</v>
      </c>
      <c r="X1007" t="s">
        <v>8221</v>
      </c>
      <c r="Y1007">
        <v>110</v>
      </c>
      <c r="Z1007">
        <v>2</v>
      </c>
    </row>
    <row r="1008" spans="1:26" x14ac:dyDescent="0.2">
      <c r="A1008" t="s">
        <v>8219</v>
      </c>
      <c r="B1008">
        <v>46</v>
      </c>
      <c r="D1008" t="s">
        <v>8221</v>
      </c>
      <c r="E1008">
        <v>0</v>
      </c>
      <c r="T1008" t="s">
        <v>8219</v>
      </c>
      <c r="U1008">
        <v>3250</v>
      </c>
      <c r="V1008">
        <v>46</v>
      </c>
      <c r="X1008" t="s">
        <v>8221</v>
      </c>
      <c r="Y1008">
        <v>0</v>
      </c>
      <c r="Z1008">
        <v>0</v>
      </c>
    </row>
    <row r="1009" spans="1:26" x14ac:dyDescent="0.2">
      <c r="A1009" t="s">
        <v>8219</v>
      </c>
      <c r="B1009">
        <v>83</v>
      </c>
      <c r="D1009" t="s">
        <v>8221</v>
      </c>
      <c r="E1009">
        <v>0</v>
      </c>
      <c r="T1009" t="s">
        <v>8219</v>
      </c>
      <c r="U1009">
        <v>7412</v>
      </c>
      <c r="V1009">
        <v>83</v>
      </c>
      <c r="X1009" t="s">
        <v>8221</v>
      </c>
      <c r="Y1009">
        <v>0</v>
      </c>
      <c r="Z1009">
        <v>0</v>
      </c>
    </row>
    <row r="1010" spans="1:26" x14ac:dyDescent="0.2">
      <c r="A1010" t="s">
        <v>8219</v>
      </c>
      <c r="B1010">
        <v>35</v>
      </c>
      <c r="D1010" t="s">
        <v>8221</v>
      </c>
      <c r="E1010">
        <v>14</v>
      </c>
      <c r="T1010" t="s">
        <v>8219</v>
      </c>
      <c r="U1010">
        <v>4028</v>
      </c>
      <c r="V1010">
        <v>35</v>
      </c>
      <c r="X1010" t="s">
        <v>8221</v>
      </c>
      <c r="Y1010">
        <v>550</v>
      </c>
      <c r="Z1010">
        <v>14</v>
      </c>
    </row>
    <row r="1011" spans="1:26" x14ac:dyDescent="0.2">
      <c r="A1011" t="s">
        <v>8219</v>
      </c>
      <c r="B1011">
        <v>25</v>
      </c>
      <c r="D1011" t="s">
        <v>8221</v>
      </c>
      <c r="E1011">
        <v>8</v>
      </c>
      <c r="T1011" t="s">
        <v>8219</v>
      </c>
      <c r="U1011">
        <v>1553</v>
      </c>
      <c r="V1011">
        <v>25</v>
      </c>
      <c r="X1011" t="s">
        <v>8221</v>
      </c>
      <c r="Y1011">
        <v>380</v>
      </c>
      <c r="Z1011">
        <v>8</v>
      </c>
    </row>
    <row r="1012" spans="1:26" x14ac:dyDescent="0.2">
      <c r="A1012" t="s">
        <v>8219</v>
      </c>
      <c r="B1012">
        <v>75</v>
      </c>
      <c r="D1012" t="s">
        <v>8221</v>
      </c>
      <c r="E1012">
        <v>0</v>
      </c>
      <c r="T1012" t="s">
        <v>8219</v>
      </c>
      <c r="U1012">
        <v>3465.32</v>
      </c>
      <c r="V1012">
        <v>75</v>
      </c>
      <c r="X1012" t="s">
        <v>8221</v>
      </c>
      <c r="Y1012">
        <v>0</v>
      </c>
      <c r="Z1012">
        <v>0</v>
      </c>
    </row>
    <row r="1013" spans="1:26" x14ac:dyDescent="0.2">
      <c r="A1013" t="s">
        <v>8219</v>
      </c>
      <c r="B1013">
        <v>62</v>
      </c>
      <c r="D1013" t="s">
        <v>8221</v>
      </c>
      <c r="E1013">
        <v>15</v>
      </c>
      <c r="T1013" t="s">
        <v>8219</v>
      </c>
      <c r="U1013">
        <v>3010.01</v>
      </c>
      <c r="V1013">
        <v>62</v>
      </c>
      <c r="X1013" t="s">
        <v>8221</v>
      </c>
      <c r="Y1013">
        <v>260</v>
      </c>
      <c r="Z1013">
        <v>15</v>
      </c>
    </row>
    <row r="1014" spans="1:26" x14ac:dyDescent="0.2">
      <c r="A1014" t="s">
        <v>8219</v>
      </c>
      <c r="B1014">
        <v>160</v>
      </c>
      <c r="D1014" t="s">
        <v>8221</v>
      </c>
      <c r="E1014">
        <v>33</v>
      </c>
      <c r="T1014" t="s">
        <v>8219</v>
      </c>
      <c r="U1014">
        <v>9203.23</v>
      </c>
      <c r="V1014">
        <v>160</v>
      </c>
      <c r="X1014" t="s">
        <v>8221</v>
      </c>
      <c r="Y1014">
        <v>1048</v>
      </c>
      <c r="Z1014">
        <v>33</v>
      </c>
    </row>
    <row r="1015" spans="1:26" x14ac:dyDescent="0.2">
      <c r="A1015" t="s">
        <v>8219</v>
      </c>
      <c r="B1015">
        <v>246</v>
      </c>
      <c r="D1015" t="s">
        <v>8221</v>
      </c>
      <c r="E1015">
        <v>2</v>
      </c>
      <c r="T1015" t="s">
        <v>8219</v>
      </c>
      <c r="U1015">
        <v>21684.2</v>
      </c>
      <c r="V1015">
        <v>246</v>
      </c>
      <c r="X1015" t="s">
        <v>8221</v>
      </c>
      <c r="Y1015">
        <v>10</v>
      </c>
      <c r="Z1015">
        <v>2</v>
      </c>
    </row>
    <row r="1016" spans="1:26" x14ac:dyDescent="0.2">
      <c r="A1016" t="s">
        <v>8219</v>
      </c>
      <c r="B1016">
        <v>55</v>
      </c>
      <c r="D1016" t="s">
        <v>8221</v>
      </c>
      <c r="E1016">
        <v>6</v>
      </c>
      <c r="T1016" t="s">
        <v>8219</v>
      </c>
      <c r="U1016">
        <v>6077</v>
      </c>
      <c r="V1016">
        <v>55</v>
      </c>
      <c r="X1016" t="s">
        <v>8221</v>
      </c>
      <c r="Y1016">
        <v>234</v>
      </c>
      <c r="Z1016">
        <v>6</v>
      </c>
    </row>
    <row r="1017" spans="1:26" x14ac:dyDescent="0.2">
      <c r="A1017" t="s">
        <v>8219</v>
      </c>
      <c r="B1017">
        <v>23</v>
      </c>
      <c r="D1017" t="s">
        <v>8221</v>
      </c>
      <c r="E1017">
        <v>2</v>
      </c>
      <c r="T1017" t="s">
        <v>8219</v>
      </c>
      <c r="U1017">
        <v>1537</v>
      </c>
      <c r="V1017">
        <v>23</v>
      </c>
      <c r="X1017" t="s">
        <v>8221</v>
      </c>
      <c r="Y1017">
        <v>105</v>
      </c>
      <c r="Z1017">
        <v>2</v>
      </c>
    </row>
    <row r="1018" spans="1:26" x14ac:dyDescent="0.2">
      <c r="A1018" t="s">
        <v>8219</v>
      </c>
      <c r="B1018">
        <v>72</v>
      </c>
      <c r="D1018" t="s">
        <v>8221</v>
      </c>
      <c r="E1018">
        <v>0</v>
      </c>
      <c r="T1018" t="s">
        <v>8219</v>
      </c>
      <c r="U1018">
        <v>4219</v>
      </c>
      <c r="V1018">
        <v>72</v>
      </c>
      <c r="X1018" t="s">
        <v>8221</v>
      </c>
      <c r="Y1018">
        <v>0</v>
      </c>
      <c r="Z1018">
        <v>0</v>
      </c>
    </row>
    <row r="1019" spans="1:26" x14ac:dyDescent="0.2">
      <c r="A1019" t="s">
        <v>8219</v>
      </c>
      <c r="B1019">
        <v>22</v>
      </c>
      <c r="D1019" t="s">
        <v>8221</v>
      </c>
      <c r="E1019">
        <v>4</v>
      </c>
      <c r="T1019" t="s">
        <v>8219</v>
      </c>
      <c r="U1019">
        <v>2500</v>
      </c>
      <c r="V1019">
        <v>22</v>
      </c>
      <c r="X1019" t="s">
        <v>8221</v>
      </c>
      <c r="Y1019">
        <v>36</v>
      </c>
      <c r="Z1019">
        <v>4</v>
      </c>
    </row>
    <row r="1020" spans="1:26" x14ac:dyDescent="0.2">
      <c r="A1020" t="s">
        <v>8219</v>
      </c>
      <c r="B1020">
        <v>14</v>
      </c>
      <c r="D1020" t="s">
        <v>8221</v>
      </c>
      <c r="E1020">
        <v>1</v>
      </c>
      <c r="T1020" t="s">
        <v>8219</v>
      </c>
      <c r="U1020">
        <v>610</v>
      </c>
      <c r="V1020">
        <v>14</v>
      </c>
      <c r="X1020" t="s">
        <v>8221</v>
      </c>
      <c r="Y1020">
        <v>25</v>
      </c>
      <c r="Z1020">
        <v>1</v>
      </c>
    </row>
    <row r="1021" spans="1:26" x14ac:dyDescent="0.2">
      <c r="A1021" t="s">
        <v>8219</v>
      </c>
      <c r="B1021">
        <v>38</v>
      </c>
      <c r="D1021" t="s">
        <v>8221</v>
      </c>
      <c r="E1021">
        <v>3</v>
      </c>
      <c r="T1021" t="s">
        <v>8219</v>
      </c>
      <c r="U1021">
        <v>3000</v>
      </c>
      <c r="V1021">
        <v>38</v>
      </c>
      <c r="X1021" t="s">
        <v>8221</v>
      </c>
      <c r="Y1021">
        <v>90</v>
      </c>
      <c r="Z1021">
        <v>3</v>
      </c>
    </row>
    <row r="1022" spans="1:26" x14ac:dyDescent="0.2">
      <c r="A1022" t="s">
        <v>8219</v>
      </c>
      <c r="B1022">
        <v>32</v>
      </c>
      <c r="D1022" t="s">
        <v>8221</v>
      </c>
      <c r="E1022">
        <v>4</v>
      </c>
      <c r="T1022" t="s">
        <v>8219</v>
      </c>
      <c r="U1022">
        <v>6020</v>
      </c>
      <c r="V1022">
        <v>32</v>
      </c>
      <c r="X1022" t="s">
        <v>8221</v>
      </c>
      <c r="Y1022">
        <v>45</v>
      </c>
      <c r="Z1022">
        <v>4</v>
      </c>
    </row>
    <row r="1023" spans="1:26" x14ac:dyDescent="0.2">
      <c r="A1023" t="s">
        <v>8219</v>
      </c>
      <c r="B1023">
        <v>63</v>
      </c>
      <c r="D1023" t="s">
        <v>8221</v>
      </c>
      <c r="E1023">
        <v>0</v>
      </c>
      <c r="T1023" t="s">
        <v>8219</v>
      </c>
      <c r="U1023">
        <v>3971</v>
      </c>
      <c r="V1023">
        <v>63</v>
      </c>
      <c r="X1023" t="s">
        <v>8221</v>
      </c>
      <c r="Y1023">
        <v>0</v>
      </c>
      <c r="Z1023">
        <v>0</v>
      </c>
    </row>
    <row r="1024" spans="1:26" x14ac:dyDescent="0.2">
      <c r="A1024" t="s">
        <v>8219</v>
      </c>
      <c r="B1024">
        <v>27</v>
      </c>
      <c r="D1024" t="s">
        <v>8221</v>
      </c>
      <c r="E1024">
        <v>4</v>
      </c>
      <c r="T1024" t="s">
        <v>8219</v>
      </c>
      <c r="U1024">
        <v>820</v>
      </c>
      <c r="V1024">
        <v>27</v>
      </c>
      <c r="X1024" t="s">
        <v>8221</v>
      </c>
      <c r="Y1024">
        <v>100</v>
      </c>
      <c r="Z1024">
        <v>4</v>
      </c>
    </row>
    <row r="1025" spans="1:26" x14ac:dyDescent="0.2">
      <c r="A1025" t="s">
        <v>8219</v>
      </c>
      <c r="B1025">
        <v>44</v>
      </c>
      <c r="D1025" t="s">
        <v>8221</v>
      </c>
      <c r="E1025">
        <v>3</v>
      </c>
      <c r="T1025" t="s">
        <v>8219</v>
      </c>
      <c r="U1025">
        <v>2265</v>
      </c>
      <c r="V1025">
        <v>44</v>
      </c>
      <c r="X1025" t="s">
        <v>8221</v>
      </c>
      <c r="Y1025">
        <v>34</v>
      </c>
      <c r="Z1025">
        <v>3</v>
      </c>
    </row>
    <row r="1026" spans="1:26" x14ac:dyDescent="0.2">
      <c r="A1026" t="s">
        <v>8219</v>
      </c>
      <c r="B1026">
        <v>38</v>
      </c>
      <c r="D1026" t="s">
        <v>8221</v>
      </c>
      <c r="E1026">
        <v>34</v>
      </c>
      <c r="T1026" t="s">
        <v>8219</v>
      </c>
      <c r="U1026">
        <v>1360</v>
      </c>
      <c r="V1026">
        <v>38</v>
      </c>
      <c r="X1026" t="s">
        <v>8221</v>
      </c>
      <c r="Y1026">
        <v>1002</v>
      </c>
      <c r="Z1026">
        <v>34</v>
      </c>
    </row>
    <row r="1027" spans="1:26" x14ac:dyDescent="0.2">
      <c r="A1027" t="s">
        <v>8219</v>
      </c>
      <c r="B1027">
        <v>115</v>
      </c>
      <c r="D1027" t="s">
        <v>8221</v>
      </c>
      <c r="E1027">
        <v>2</v>
      </c>
      <c r="T1027" t="s">
        <v>8219</v>
      </c>
      <c r="U1027">
        <v>11364</v>
      </c>
      <c r="V1027">
        <v>115</v>
      </c>
      <c r="X1027" t="s">
        <v>8221</v>
      </c>
      <c r="Y1027">
        <v>2</v>
      </c>
      <c r="Z1027">
        <v>2</v>
      </c>
    </row>
    <row r="1028" spans="1:26" x14ac:dyDescent="0.2">
      <c r="A1028" t="s">
        <v>8219</v>
      </c>
      <c r="B1028">
        <v>37</v>
      </c>
      <c r="D1028" t="s">
        <v>8221</v>
      </c>
      <c r="E1028">
        <v>33</v>
      </c>
      <c r="T1028" t="s">
        <v>8219</v>
      </c>
      <c r="U1028">
        <v>1036</v>
      </c>
      <c r="V1028">
        <v>37</v>
      </c>
      <c r="X1028" t="s">
        <v>8221</v>
      </c>
      <c r="Y1028">
        <v>2082.25</v>
      </c>
      <c r="Z1028">
        <v>33</v>
      </c>
    </row>
    <row r="1029" spans="1:26" x14ac:dyDescent="0.2">
      <c r="A1029" t="s">
        <v>8219</v>
      </c>
      <c r="B1029">
        <v>99</v>
      </c>
      <c r="D1029" t="s">
        <v>8221</v>
      </c>
      <c r="E1029">
        <v>0</v>
      </c>
      <c r="T1029" t="s">
        <v>8219</v>
      </c>
      <c r="U1029">
        <v>5080</v>
      </c>
      <c r="V1029">
        <v>99</v>
      </c>
      <c r="X1029" t="s">
        <v>8221</v>
      </c>
      <c r="Y1029">
        <v>0</v>
      </c>
      <c r="Z1029">
        <v>0</v>
      </c>
    </row>
    <row r="1030" spans="1:26" x14ac:dyDescent="0.2">
      <c r="A1030" t="s">
        <v>8219</v>
      </c>
      <c r="B1030">
        <v>44</v>
      </c>
      <c r="D1030" t="s">
        <v>8221</v>
      </c>
      <c r="E1030">
        <v>0</v>
      </c>
      <c r="T1030" t="s">
        <v>8219</v>
      </c>
      <c r="U1030">
        <v>2355</v>
      </c>
      <c r="V1030">
        <v>44</v>
      </c>
      <c r="X1030" t="s">
        <v>8221</v>
      </c>
      <c r="Y1030">
        <v>0</v>
      </c>
      <c r="Z1030">
        <v>0</v>
      </c>
    </row>
    <row r="1031" spans="1:26" x14ac:dyDescent="0.2">
      <c r="A1031" t="s">
        <v>8219</v>
      </c>
      <c r="B1031">
        <v>58</v>
      </c>
      <c r="D1031" t="s">
        <v>8221</v>
      </c>
      <c r="E1031">
        <v>1</v>
      </c>
      <c r="T1031" t="s">
        <v>8219</v>
      </c>
      <c r="U1031">
        <v>2154.66</v>
      </c>
      <c r="V1031">
        <v>58</v>
      </c>
      <c r="X1031" t="s">
        <v>8221</v>
      </c>
      <c r="Y1031">
        <v>1</v>
      </c>
      <c r="Z1031">
        <v>1</v>
      </c>
    </row>
    <row r="1032" spans="1:26" x14ac:dyDescent="0.2">
      <c r="A1032" t="s">
        <v>8219</v>
      </c>
      <c r="B1032">
        <v>191</v>
      </c>
      <c r="D1032" t="s">
        <v>8221</v>
      </c>
      <c r="E1032">
        <v>13</v>
      </c>
      <c r="T1032" t="s">
        <v>8219</v>
      </c>
      <c r="U1032">
        <v>17170</v>
      </c>
      <c r="V1032">
        <v>191</v>
      </c>
      <c r="X1032" t="s">
        <v>8221</v>
      </c>
      <c r="Y1032">
        <v>570</v>
      </c>
      <c r="Z1032">
        <v>13</v>
      </c>
    </row>
    <row r="1033" spans="1:26" x14ac:dyDescent="0.2">
      <c r="A1033" t="s">
        <v>8219</v>
      </c>
      <c r="B1033">
        <v>40</v>
      </c>
      <c r="D1033" t="s">
        <v>8221</v>
      </c>
      <c r="E1033">
        <v>2</v>
      </c>
      <c r="T1033" t="s">
        <v>8219</v>
      </c>
      <c r="U1033">
        <v>4261</v>
      </c>
      <c r="V1033">
        <v>40</v>
      </c>
      <c r="X1033" t="s">
        <v>8221</v>
      </c>
      <c r="Y1033">
        <v>150</v>
      </c>
      <c r="Z1033">
        <v>2</v>
      </c>
    </row>
    <row r="1034" spans="1:26" x14ac:dyDescent="0.2">
      <c r="A1034" t="s">
        <v>8219</v>
      </c>
      <c r="B1034">
        <v>38</v>
      </c>
      <c r="D1034" t="s">
        <v>8221</v>
      </c>
      <c r="E1034">
        <v>36</v>
      </c>
      <c r="T1034" t="s">
        <v>8219</v>
      </c>
      <c r="U1034">
        <v>2007</v>
      </c>
      <c r="V1034">
        <v>38</v>
      </c>
      <c r="X1034" t="s">
        <v>8221</v>
      </c>
      <c r="Y1034">
        <v>1655</v>
      </c>
      <c r="Z1034">
        <v>36</v>
      </c>
    </row>
    <row r="1035" spans="1:26" x14ac:dyDescent="0.2">
      <c r="A1035" t="s">
        <v>8219</v>
      </c>
      <c r="B1035">
        <v>39</v>
      </c>
      <c r="D1035" t="s">
        <v>8221</v>
      </c>
      <c r="E1035">
        <v>1</v>
      </c>
      <c r="T1035" t="s">
        <v>8219</v>
      </c>
      <c r="U1035">
        <v>2130</v>
      </c>
      <c r="V1035">
        <v>39</v>
      </c>
      <c r="X1035" t="s">
        <v>8221</v>
      </c>
      <c r="Y1035">
        <v>10</v>
      </c>
      <c r="Z1035">
        <v>1</v>
      </c>
    </row>
    <row r="1036" spans="1:26" x14ac:dyDescent="0.2">
      <c r="A1036" t="s">
        <v>8219</v>
      </c>
      <c r="B1036">
        <v>11</v>
      </c>
      <c r="D1036" t="s">
        <v>8221</v>
      </c>
      <c r="E1036">
        <v>15</v>
      </c>
      <c r="T1036" t="s">
        <v>8219</v>
      </c>
      <c r="U1036">
        <v>300</v>
      </c>
      <c r="V1036">
        <v>11</v>
      </c>
      <c r="X1036" t="s">
        <v>8221</v>
      </c>
      <c r="Y1036">
        <v>1405</v>
      </c>
      <c r="Z1036">
        <v>15</v>
      </c>
    </row>
    <row r="1037" spans="1:26" x14ac:dyDescent="0.2">
      <c r="A1037" t="s">
        <v>8219</v>
      </c>
      <c r="B1037">
        <v>107</v>
      </c>
      <c r="D1037" t="s">
        <v>8221</v>
      </c>
      <c r="E1037">
        <v>1</v>
      </c>
      <c r="T1037" t="s">
        <v>8219</v>
      </c>
      <c r="U1037">
        <v>7340</v>
      </c>
      <c r="V1037">
        <v>107</v>
      </c>
      <c r="X1037" t="s">
        <v>8221</v>
      </c>
      <c r="Y1037">
        <v>53</v>
      </c>
      <c r="Z1037">
        <v>1</v>
      </c>
    </row>
    <row r="1038" spans="1:26" x14ac:dyDescent="0.2">
      <c r="A1038" t="s">
        <v>8219</v>
      </c>
      <c r="B1038">
        <v>147</v>
      </c>
      <c r="D1038" t="s">
        <v>8221</v>
      </c>
      <c r="E1038">
        <v>0</v>
      </c>
      <c r="T1038" t="s">
        <v>8219</v>
      </c>
      <c r="U1038">
        <v>5235</v>
      </c>
      <c r="V1038">
        <v>147</v>
      </c>
      <c r="X1038" t="s">
        <v>8221</v>
      </c>
      <c r="Y1038">
        <v>0</v>
      </c>
      <c r="Z1038">
        <v>0</v>
      </c>
    </row>
    <row r="1039" spans="1:26" x14ac:dyDescent="0.2">
      <c r="A1039" t="s">
        <v>8219</v>
      </c>
      <c r="B1039">
        <v>36</v>
      </c>
      <c r="D1039" t="s">
        <v>8221</v>
      </c>
      <c r="E1039">
        <v>1</v>
      </c>
      <c r="T1039" t="s">
        <v>8219</v>
      </c>
      <c r="U1039">
        <v>3385</v>
      </c>
      <c r="V1039">
        <v>36</v>
      </c>
      <c r="X1039" t="s">
        <v>8221</v>
      </c>
      <c r="Y1039">
        <v>10</v>
      </c>
      <c r="Z1039">
        <v>1</v>
      </c>
    </row>
    <row r="1040" spans="1:26" x14ac:dyDescent="0.2">
      <c r="A1040" t="s">
        <v>8219</v>
      </c>
      <c r="B1040">
        <v>92</v>
      </c>
      <c r="D1040" t="s">
        <v>8221</v>
      </c>
      <c r="E1040">
        <v>0</v>
      </c>
      <c r="T1040" t="s">
        <v>8219</v>
      </c>
      <c r="U1040">
        <v>48434</v>
      </c>
      <c r="V1040">
        <v>92</v>
      </c>
      <c r="X1040" t="s">
        <v>8221</v>
      </c>
      <c r="Y1040">
        <v>0</v>
      </c>
      <c r="Z1040">
        <v>0</v>
      </c>
    </row>
    <row r="1041" spans="1:26" x14ac:dyDescent="0.2">
      <c r="A1041" t="s">
        <v>8219</v>
      </c>
      <c r="B1041">
        <v>35</v>
      </c>
      <c r="D1041" t="s">
        <v>8221</v>
      </c>
      <c r="E1041">
        <v>0</v>
      </c>
      <c r="T1041" t="s">
        <v>8219</v>
      </c>
      <c r="U1041">
        <v>1773</v>
      </c>
      <c r="V1041">
        <v>35</v>
      </c>
      <c r="X1041" t="s">
        <v>8221</v>
      </c>
      <c r="Y1041">
        <v>0</v>
      </c>
      <c r="Z1041">
        <v>0</v>
      </c>
    </row>
    <row r="1042" spans="1:26" x14ac:dyDescent="0.2">
      <c r="A1042" t="s">
        <v>8219</v>
      </c>
      <c r="B1042">
        <v>17</v>
      </c>
      <c r="D1042" t="s">
        <v>8221</v>
      </c>
      <c r="E1042">
        <v>1</v>
      </c>
      <c r="T1042" t="s">
        <v>8219</v>
      </c>
      <c r="U1042">
        <v>1346.11</v>
      </c>
      <c r="V1042">
        <v>17</v>
      </c>
      <c r="X1042" t="s">
        <v>8221</v>
      </c>
      <c r="Y1042">
        <v>30</v>
      </c>
      <c r="Z1042">
        <v>1</v>
      </c>
    </row>
    <row r="1043" spans="1:26" x14ac:dyDescent="0.2">
      <c r="A1043" t="s">
        <v>8219</v>
      </c>
      <c r="B1043">
        <v>22</v>
      </c>
      <c r="D1043" t="s">
        <v>8221</v>
      </c>
      <c r="E1043">
        <v>39</v>
      </c>
      <c r="T1043" t="s">
        <v>8219</v>
      </c>
      <c r="U1043">
        <v>2015</v>
      </c>
      <c r="V1043">
        <v>22</v>
      </c>
      <c r="X1043" t="s">
        <v>8221</v>
      </c>
      <c r="Y1043">
        <v>2366</v>
      </c>
      <c r="Z1043">
        <v>39</v>
      </c>
    </row>
    <row r="1044" spans="1:26" x14ac:dyDescent="0.2">
      <c r="A1044" t="s">
        <v>8219</v>
      </c>
      <c r="B1044">
        <v>69</v>
      </c>
      <c r="D1044" t="s">
        <v>8221</v>
      </c>
      <c r="E1044">
        <v>0</v>
      </c>
      <c r="T1044" t="s">
        <v>8219</v>
      </c>
      <c r="U1044">
        <v>8070.43</v>
      </c>
      <c r="V1044">
        <v>69</v>
      </c>
      <c r="X1044" t="s">
        <v>8221</v>
      </c>
      <c r="Y1044">
        <v>0</v>
      </c>
      <c r="Z1044">
        <v>0</v>
      </c>
    </row>
    <row r="1045" spans="1:26" x14ac:dyDescent="0.2">
      <c r="A1045" t="s">
        <v>8219</v>
      </c>
      <c r="B1045">
        <v>13</v>
      </c>
      <c r="D1045" t="s">
        <v>8221</v>
      </c>
      <c r="E1045">
        <v>0</v>
      </c>
      <c r="T1045" t="s">
        <v>8219</v>
      </c>
      <c r="U1045">
        <v>463</v>
      </c>
      <c r="V1045">
        <v>13</v>
      </c>
      <c r="X1045" t="s">
        <v>8221</v>
      </c>
      <c r="Y1045">
        <v>0</v>
      </c>
      <c r="Z1045">
        <v>0</v>
      </c>
    </row>
    <row r="1046" spans="1:26" x14ac:dyDescent="0.2">
      <c r="A1046" t="s">
        <v>8219</v>
      </c>
      <c r="B1046">
        <v>58</v>
      </c>
      <c r="D1046" t="s">
        <v>8221</v>
      </c>
      <c r="E1046">
        <v>3</v>
      </c>
      <c r="T1046" t="s">
        <v>8219</v>
      </c>
      <c r="U1046">
        <v>5052</v>
      </c>
      <c r="V1046">
        <v>58</v>
      </c>
      <c r="X1046" t="s">
        <v>8221</v>
      </c>
      <c r="Y1046">
        <v>70</v>
      </c>
      <c r="Z1046">
        <v>3</v>
      </c>
    </row>
    <row r="1047" spans="1:26" x14ac:dyDescent="0.2">
      <c r="A1047" t="s">
        <v>8219</v>
      </c>
      <c r="B1047">
        <v>44</v>
      </c>
      <c r="D1047" t="s">
        <v>8221</v>
      </c>
      <c r="E1047">
        <v>1</v>
      </c>
      <c r="T1047" t="s">
        <v>8219</v>
      </c>
      <c r="U1047">
        <v>3305</v>
      </c>
      <c r="V1047">
        <v>44</v>
      </c>
      <c r="X1047" t="s">
        <v>8221</v>
      </c>
      <c r="Y1047">
        <v>5</v>
      </c>
      <c r="Z1047">
        <v>1</v>
      </c>
    </row>
    <row r="1048" spans="1:26" x14ac:dyDescent="0.2">
      <c r="A1048" t="s">
        <v>8219</v>
      </c>
      <c r="B1048">
        <v>83</v>
      </c>
      <c r="D1048" t="s">
        <v>8221</v>
      </c>
      <c r="E1048">
        <v>13</v>
      </c>
      <c r="T1048" t="s">
        <v>8219</v>
      </c>
      <c r="U1048">
        <v>5645</v>
      </c>
      <c r="V1048">
        <v>83</v>
      </c>
      <c r="X1048" t="s">
        <v>8221</v>
      </c>
      <c r="Y1048">
        <v>311</v>
      </c>
      <c r="Z1048">
        <v>13</v>
      </c>
    </row>
    <row r="1049" spans="1:26" x14ac:dyDescent="0.2">
      <c r="A1049" t="s">
        <v>8219</v>
      </c>
      <c r="B1049">
        <v>117</v>
      </c>
      <c r="D1049" t="s">
        <v>8221</v>
      </c>
      <c r="E1049">
        <v>0</v>
      </c>
      <c r="T1049" t="s">
        <v>8219</v>
      </c>
      <c r="U1049">
        <v>3466</v>
      </c>
      <c r="V1049">
        <v>117</v>
      </c>
      <c r="X1049" t="s">
        <v>8221</v>
      </c>
      <c r="Y1049">
        <v>0</v>
      </c>
      <c r="Z1049">
        <v>0</v>
      </c>
    </row>
    <row r="1050" spans="1:26" x14ac:dyDescent="0.2">
      <c r="A1050" t="s">
        <v>8219</v>
      </c>
      <c r="B1050">
        <v>32</v>
      </c>
      <c r="D1050" t="s">
        <v>8221</v>
      </c>
      <c r="E1050">
        <v>6</v>
      </c>
      <c r="T1050" t="s">
        <v>8219</v>
      </c>
      <c r="U1050">
        <v>2932</v>
      </c>
      <c r="V1050">
        <v>32</v>
      </c>
      <c r="X1050" t="s">
        <v>8221</v>
      </c>
      <c r="Y1050">
        <v>95</v>
      </c>
      <c r="Z1050">
        <v>6</v>
      </c>
    </row>
    <row r="1051" spans="1:26" x14ac:dyDescent="0.2">
      <c r="A1051" t="s">
        <v>8219</v>
      </c>
      <c r="B1051">
        <v>8</v>
      </c>
      <c r="D1051" t="s">
        <v>8221</v>
      </c>
      <c r="E1051">
        <v>0</v>
      </c>
      <c r="T1051" t="s">
        <v>8219</v>
      </c>
      <c r="U1051">
        <v>180</v>
      </c>
      <c r="V1051">
        <v>8</v>
      </c>
      <c r="X1051" t="s">
        <v>8221</v>
      </c>
      <c r="Y1051">
        <v>0</v>
      </c>
      <c r="Z1051">
        <v>0</v>
      </c>
    </row>
    <row r="1052" spans="1:26" x14ac:dyDescent="0.2">
      <c r="A1052" t="s">
        <v>8219</v>
      </c>
      <c r="B1052">
        <v>340</v>
      </c>
      <c r="D1052" t="s">
        <v>8221</v>
      </c>
      <c r="E1052">
        <v>14</v>
      </c>
      <c r="T1052" t="s">
        <v>8219</v>
      </c>
      <c r="U1052">
        <v>21884.69</v>
      </c>
      <c r="V1052">
        <v>340</v>
      </c>
      <c r="X1052" t="s">
        <v>8221</v>
      </c>
      <c r="Y1052">
        <v>417</v>
      </c>
      <c r="Z1052">
        <v>14</v>
      </c>
    </row>
    <row r="1053" spans="1:26" x14ac:dyDescent="0.2">
      <c r="A1053" t="s">
        <v>8219</v>
      </c>
      <c r="B1053">
        <v>7</v>
      </c>
      <c r="D1053" t="s">
        <v>8221</v>
      </c>
      <c r="E1053">
        <v>5</v>
      </c>
      <c r="T1053" t="s">
        <v>8219</v>
      </c>
      <c r="U1053">
        <v>153</v>
      </c>
      <c r="V1053">
        <v>7</v>
      </c>
      <c r="X1053" t="s">
        <v>8221</v>
      </c>
      <c r="Y1053">
        <v>300</v>
      </c>
      <c r="Z1053">
        <v>5</v>
      </c>
    </row>
    <row r="1054" spans="1:26" x14ac:dyDescent="0.2">
      <c r="A1054" t="s">
        <v>8219</v>
      </c>
      <c r="B1054">
        <v>19</v>
      </c>
      <c r="D1054" t="s">
        <v>8221</v>
      </c>
      <c r="E1054">
        <v>6</v>
      </c>
      <c r="T1054" t="s">
        <v>8219</v>
      </c>
      <c r="U1054">
        <v>633</v>
      </c>
      <c r="V1054">
        <v>19</v>
      </c>
      <c r="X1054" t="s">
        <v>8221</v>
      </c>
      <c r="Y1054">
        <v>146</v>
      </c>
      <c r="Z1054">
        <v>6</v>
      </c>
    </row>
    <row r="1055" spans="1:26" x14ac:dyDescent="0.2">
      <c r="A1055" t="s">
        <v>8219</v>
      </c>
      <c r="B1055">
        <v>47</v>
      </c>
      <c r="D1055" t="s">
        <v>8221</v>
      </c>
      <c r="E1055">
        <v>15</v>
      </c>
      <c r="T1055" t="s">
        <v>8219</v>
      </c>
      <c r="U1055">
        <v>4243</v>
      </c>
      <c r="V1055">
        <v>47</v>
      </c>
      <c r="X1055" t="s">
        <v>8221</v>
      </c>
      <c r="Y1055">
        <v>7500</v>
      </c>
      <c r="Z1055">
        <v>15</v>
      </c>
    </row>
    <row r="1056" spans="1:26" x14ac:dyDescent="0.2">
      <c r="A1056" t="s">
        <v>8219</v>
      </c>
      <c r="B1056">
        <v>13</v>
      </c>
      <c r="D1056" t="s">
        <v>8221</v>
      </c>
      <c r="E1056">
        <v>0</v>
      </c>
      <c r="T1056" t="s">
        <v>8219</v>
      </c>
      <c r="U1056">
        <v>1000</v>
      </c>
      <c r="V1056">
        <v>13</v>
      </c>
      <c r="X1056" t="s">
        <v>8221</v>
      </c>
      <c r="Y1056">
        <v>0</v>
      </c>
      <c r="Z1056">
        <v>0</v>
      </c>
    </row>
    <row r="1057" spans="1:26" x14ac:dyDescent="0.2">
      <c r="A1057" t="s">
        <v>8219</v>
      </c>
      <c r="B1057">
        <v>90</v>
      </c>
      <c r="D1057" t="s">
        <v>8221</v>
      </c>
      <c r="E1057">
        <v>1</v>
      </c>
      <c r="T1057" t="s">
        <v>8219</v>
      </c>
      <c r="U1057">
        <v>5331</v>
      </c>
      <c r="V1057">
        <v>90</v>
      </c>
      <c r="X1057" t="s">
        <v>8221</v>
      </c>
      <c r="Y1057">
        <v>35</v>
      </c>
      <c r="Z1057">
        <v>1</v>
      </c>
    </row>
    <row r="1058" spans="1:26" x14ac:dyDescent="0.2">
      <c r="A1058" t="s">
        <v>8219</v>
      </c>
      <c r="B1058">
        <v>63</v>
      </c>
      <c r="D1058" t="s">
        <v>8221</v>
      </c>
      <c r="E1058">
        <v>9</v>
      </c>
      <c r="T1058" t="s">
        <v>8219</v>
      </c>
      <c r="U1058">
        <v>4119</v>
      </c>
      <c r="V1058">
        <v>63</v>
      </c>
      <c r="X1058" t="s">
        <v>8221</v>
      </c>
      <c r="Y1058">
        <v>266</v>
      </c>
      <c r="Z1058">
        <v>9</v>
      </c>
    </row>
    <row r="1059" spans="1:26" x14ac:dyDescent="0.2">
      <c r="A1059" t="s">
        <v>8219</v>
      </c>
      <c r="B1059">
        <v>26</v>
      </c>
      <c r="D1059" t="s">
        <v>8221</v>
      </c>
      <c r="E1059">
        <v>3</v>
      </c>
      <c r="T1059" t="s">
        <v>8219</v>
      </c>
      <c r="U1059">
        <v>1750</v>
      </c>
      <c r="V1059">
        <v>26</v>
      </c>
      <c r="X1059" t="s">
        <v>8221</v>
      </c>
      <c r="Y1059">
        <v>80</v>
      </c>
      <c r="Z1059">
        <v>3</v>
      </c>
    </row>
    <row r="1060" spans="1:26" x14ac:dyDescent="0.2">
      <c r="A1060" t="s">
        <v>8219</v>
      </c>
      <c r="B1060">
        <v>71</v>
      </c>
      <c r="D1060" t="s">
        <v>8221</v>
      </c>
      <c r="E1060">
        <v>3</v>
      </c>
      <c r="T1060" t="s">
        <v>8219</v>
      </c>
      <c r="U1060">
        <v>6301</v>
      </c>
      <c r="V1060">
        <v>71</v>
      </c>
      <c r="X1060" t="s">
        <v>8221</v>
      </c>
      <c r="Y1060">
        <v>55</v>
      </c>
      <c r="Z1060">
        <v>3</v>
      </c>
    </row>
    <row r="1061" spans="1:26" x14ac:dyDescent="0.2">
      <c r="A1061" t="s">
        <v>8219</v>
      </c>
      <c r="B1061">
        <v>38</v>
      </c>
      <c r="D1061" t="s">
        <v>8221</v>
      </c>
      <c r="E1061">
        <v>1</v>
      </c>
      <c r="T1061" t="s">
        <v>8219</v>
      </c>
      <c r="U1061">
        <v>2503</v>
      </c>
      <c r="V1061">
        <v>38</v>
      </c>
      <c r="X1061" t="s">
        <v>8221</v>
      </c>
      <c r="Y1061">
        <v>20</v>
      </c>
      <c r="Z1061">
        <v>1</v>
      </c>
    </row>
    <row r="1062" spans="1:26" x14ac:dyDescent="0.2">
      <c r="A1062" t="s">
        <v>8219</v>
      </c>
      <c r="B1062">
        <v>859</v>
      </c>
      <c r="D1062" t="s">
        <v>8221</v>
      </c>
      <c r="E1062">
        <v>3</v>
      </c>
      <c r="T1062" t="s">
        <v>8219</v>
      </c>
      <c r="U1062">
        <v>34660</v>
      </c>
      <c r="V1062">
        <v>859</v>
      </c>
      <c r="X1062" t="s">
        <v>8221</v>
      </c>
      <c r="Y1062">
        <v>40</v>
      </c>
      <c r="Z1062">
        <v>3</v>
      </c>
    </row>
    <row r="1063" spans="1:26" x14ac:dyDescent="0.2">
      <c r="A1063" t="s">
        <v>8219</v>
      </c>
      <c r="B1063">
        <v>21</v>
      </c>
      <c r="D1063" t="s">
        <v>8221</v>
      </c>
      <c r="E1063">
        <v>0</v>
      </c>
      <c r="T1063" t="s">
        <v>8219</v>
      </c>
      <c r="U1063">
        <v>1614</v>
      </c>
      <c r="V1063">
        <v>21</v>
      </c>
      <c r="X1063" t="s">
        <v>8221</v>
      </c>
      <c r="Y1063">
        <v>0</v>
      </c>
      <c r="Z1063">
        <v>0</v>
      </c>
    </row>
    <row r="1064" spans="1:26" x14ac:dyDescent="0.2">
      <c r="A1064" t="s">
        <v>8219</v>
      </c>
      <c r="B1064">
        <v>78</v>
      </c>
      <c r="D1064" t="s">
        <v>8221</v>
      </c>
      <c r="E1064">
        <v>2</v>
      </c>
      <c r="T1064" t="s">
        <v>8219</v>
      </c>
      <c r="U1064">
        <v>5359.21</v>
      </c>
      <c r="V1064">
        <v>78</v>
      </c>
      <c r="X1064" t="s">
        <v>8221</v>
      </c>
      <c r="Y1064">
        <v>45</v>
      </c>
      <c r="Z1064">
        <v>2</v>
      </c>
    </row>
    <row r="1065" spans="1:26" x14ac:dyDescent="0.2">
      <c r="A1065" t="s">
        <v>8219</v>
      </c>
      <c r="B1065">
        <v>53</v>
      </c>
      <c r="D1065" t="s">
        <v>8221</v>
      </c>
      <c r="E1065">
        <v>10</v>
      </c>
      <c r="T1065" t="s">
        <v>8219</v>
      </c>
      <c r="U1065">
        <v>3062</v>
      </c>
      <c r="V1065">
        <v>53</v>
      </c>
      <c r="X1065" t="s">
        <v>8221</v>
      </c>
      <c r="Y1065">
        <v>504</v>
      </c>
      <c r="Z1065">
        <v>10</v>
      </c>
    </row>
    <row r="1066" spans="1:26" x14ac:dyDescent="0.2">
      <c r="A1066" t="s">
        <v>8219</v>
      </c>
      <c r="B1066">
        <v>356</v>
      </c>
      <c r="D1066" t="s">
        <v>8221</v>
      </c>
      <c r="E1066">
        <v>60</v>
      </c>
      <c r="T1066" t="s">
        <v>8219</v>
      </c>
      <c r="U1066">
        <v>15725</v>
      </c>
      <c r="V1066">
        <v>356</v>
      </c>
      <c r="X1066" t="s">
        <v>8221</v>
      </c>
      <c r="Y1066">
        <v>6301.76</v>
      </c>
      <c r="Z1066">
        <v>60</v>
      </c>
    </row>
    <row r="1067" spans="1:26" x14ac:dyDescent="0.2">
      <c r="A1067" t="s">
        <v>8219</v>
      </c>
      <c r="B1067">
        <v>279</v>
      </c>
      <c r="D1067" t="s">
        <v>8221</v>
      </c>
      <c r="E1067">
        <v>5</v>
      </c>
      <c r="T1067" t="s">
        <v>8219</v>
      </c>
      <c r="U1067">
        <v>8807</v>
      </c>
      <c r="V1067">
        <v>279</v>
      </c>
      <c r="X1067" t="s">
        <v>8221</v>
      </c>
      <c r="Y1067">
        <v>177</v>
      </c>
      <c r="Z1067">
        <v>5</v>
      </c>
    </row>
    <row r="1068" spans="1:26" x14ac:dyDescent="0.2">
      <c r="A1068" t="s">
        <v>8219</v>
      </c>
      <c r="B1068">
        <v>266</v>
      </c>
      <c r="D1068" t="s">
        <v>8221</v>
      </c>
      <c r="E1068">
        <v>9</v>
      </c>
      <c r="T1068" t="s">
        <v>8219</v>
      </c>
      <c r="U1068">
        <v>28474</v>
      </c>
      <c r="V1068">
        <v>266</v>
      </c>
      <c r="X1068" t="s">
        <v>8221</v>
      </c>
      <c r="Y1068">
        <v>750</v>
      </c>
      <c r="Z1068">
        <v>9</v>
      </c>
    </row>
    <row r="1069" spans="1:26" x14ac:dyDescent="0.2">
      <c r="A1069" t="s">
        <v>8219</v>
      </c>
      <c r="B1069">
        <v>623</v>
      </c>
      <c r="D1069" t="s">
        <v>8221</v>
      </c>
      <c r="E1069">
        <v>13</v>
      </c>
      <c r="T1069" t="s">
        <v>8219</v>
      </c>
      <c r="U1069">
        <v>92848.5</v>
      </c>
      <c r="V1069">
        <v>623</v>
      </c>
      <c r="X1069" t="s">
        <v>8221</v>
      </c>
      <c r="Y1069">
        <v>467</v>
      </c>
      <c r="Z1069">
        <v>13</v>
      </c>
    </row>
    <row r="1070" spans="1:26" x14ac:dyDescent="0.2">
      <c r="A1070" t="s">
        <v>8219</v>
      </c>
      <c r="B1070">
        <v>392</v>
      </c>
      <c r="D1070" t="s">
        <v>8221</v>
      </c>
      <c r="E1070">
        <v>0</v>
      </c>
      <c r="T1070" t="s">
        <v>8219</v>
      </c>
      <c r="U1070">
        <v>21935</v>
      </c>
      <c r="V1070">
        <v>392</v>
      </c>
      <c r="X1070" t="s">
        <v>8221</v>
      </c>
      <c r="Y1070">
        <v>0</v>
      </c>
      <c r="Z1070">
        <v>0</v>
      </c>
    </row>
    <row r="1071" spans="1:26" x14ac:dyDescent="0.2">
      <c r="A1071" t="s">
        <v>8219</v>
      </c>
      <c r="B1071">
        <v>3562</v>
      </c>
      <c r="D1071" t="s">
        <v>8221</v>
      </c>
      <c r="E1071">
        <v>8</v>
      </c>
      <c r="T1071" t="s">
        <v>8219</v>
      </c>
      <c r="U1071">
        <v>202928.5</v>
      </c>
      <c r="V1071">
        <v>3562</v>
      </c>
      <c r="X1071" t="s">
        <v>8221</v>
      </c>
      <c r="Y1071">
        <v>953</v>
      </c>
      <c r="Z1071">
        <v>8</v>
      </c>
    </row>
    <row r="1072" spans="1:26" x14ac:dyDescent="0.2">
      <c r="A1072" t="s">
        <v>8219</v>
      </c>
      <c r="B1072">
        <v>514</v>
      </c>
      <c r="D1072" t="s">
        <v>8221</v>
      </c>
      <c r="E1072">
        <v>3</v>
      </c>
      <c r="T1072" t="s">
        <v>8219</v>
      </c>
      <c r="U1072">
        <v>22645</v>
      </c>
      <c r="V1072">
        <v>514</v>
      </c>
      <c r="X1072" t="s">
        <v>8221</v>
      </c>
      <c r="Y1072">
        <v>271</v>
      </c>
      <c r="Z1072">
        <v>3</v>
      </c>
    </row>
    <row r="1073" spans="1:26" x14ac:dyDescent="0.2">
      <c r="A1073" t="s">
        <v>8219</v>
      </c>
      <c r="B1073">
        <v>88</v>
      </c>
      <c r="D1073" t="s">
        <v>8221</v>
      </c>
      <c r="E1073">
        <v>3</v>
      </c>
      <c r="T1073" t="s">
        <v>8219</v>
      </c>
      <c r="U1073">
        <v>6039</v>
      </c>
      <c r="V1073">
        <v>88</v>
      </c>
      <c r="X1073" t="s">
        <v>8221</v>
      </c>
      <c r="Y1073">
        <v>7</v>
      </c>
      <c r="Z1073">
        <v>3</v>
      </c>
    </row>
    <row r="1074" spans="1:26" x14ac:dyDescent="0.2">
      <c r="A1074" t="s">
        <v>8219</v>
      </c>
      <c r="B1074">
        <v>537</v>
      </c>
      <c r="D1074" t="s">
        <v>8221</v>
      </c>
      <c r="E1074">
        <v>0</v>
      </c>
      <c r="T1074" t="s">
        <v>8219</v>
      </c>
      <c r="U1074">
        <v>35076</v>
      </c>
      <c r="V1074">
        <v>537</v>
      </c>
      <c r="X1074" t="s">
        <v>8221</v>
      </c>
      <c r="Y1074">
        <v>0</v>
      </c>
      <c r="Z1074">
        <v>0</v>
      </c>
    </row>
    <row r="1075" spans="1:26" x14ac:dyDescent="0.2">
      <c r="A1075" t="s">
        <v>8219</v>
      </c>
      <c r="B1075">
        <v>25</v>
      </c>
      <c r="D1075" t="s">
        <v>8221</v>
      </c>
      <c r="E1075">
        <v>6</v>
      </c>
      <c r="T1075" t="s">
        <v>8219</v>
      </c>
      <c r="U1075">
        <v>898</v>
      </c>
      <c r="V1075">
        <v>25</v>
      </c>
      <c r="X1075" t="s">
        <v>8221</v>
      </c>
      <c r="Y1075">
        <v>650</v>
      </c>
      <c r="Z1075">
        <v>6</v>
      </c>
    </row>
    <row r="1076" spans="1:26" x14ac:dyDescent="0.2">
      <c r="A1076" t="s">
        <v>8219</v>
      </c>
      <c r="B1076">
        <v>3238</v>
      </c>
      <c r="D1076" t="s">
        <v>8221</v>
      </c>
      <c r="E1076">
        <v>4</v>
      </c>
      <c r="T1076" t="s">
        <v>8219</v>
      </c>
      <c r="U1076">
        <v>129748.82</v>
      </c>
      <c r="V1076">
        <v>3238</v>
      </c>
      <c r="X1076" t="s">
        <v>8221</v>
      </c>
      <c r="Y1076">
        <v>63</v>
      </c>
      <c r="Z1076">
        <v>4</v>
      </c>
    </row>
    <row r="1077" spans="1:26" x14ac:dyDescent="0.2">
      <c r="A1077" t="s">
        <v>8219</v>
      </c>
      <c r="B1077">
        <v>897</v>
      </c>
      <c r="D1077" t="s">
        <v>8221</v>
      </c>
      <c r="E1077">
        <v>1</v>
      </c>
      <c r="T1077" t="s">
        <v>8219</v>
      </c>
      <c r="U1077">
        <v>67856</v>
      </c>
      <c r="V1077">
        <v>897</v>
      </c>
      <c r="X1077" t="s">
        <v>8221</v>
      </c>
      <c r="Y1077">
        <v>29</v>
      </c>
      <c r="Z1077">
        <v>1</v>
      </c>
    </row>
    <row r="1078" spans="1:26" x14ac:dyDescent="0.2">
      <c r="A1078" t="s">
        <v>8219</v>
      </c>
      <c r="B1078">
        <v>878</v>
      </c>
      <c r="D1078" t="s">
        <v>8221</v>
      </c>
      <c r="E1078">
        <v>29</v>
      </c>
      <c r="T1078" t="s">
        <v>8219</v>
      </c>
      <c r="U1078">
        <v>53737</v>
      </c>
      <c r="V1078">
        <v>878</v>
      </c>
      <c r="X1078" t="s">
        <v>8221</v>
      </c>
      <c r="Y1078">
        <v>2800</v>
      </c>
      <c r="Z1078">
        <v>29</v>
      </c>
    </row>
    <row r="1079" spans="1:26" x14ac:dyDescent="0.2">
      <c r="A1079" t="s">
        <v>8219</v>
      </c>
      <c r="B1079">
        <v>115</v>
      </c>
      <c r="D1079" t="s">
        <v>8221</v>
      </c>
      <c r="E1079">
        <v>0</v>
      </c>
      <c r="T1079" t="s">
        <v>8219</v>
      </c>
      <c r="U1079">
        <v>5535</v>
      </c>
      <c r="V1079">
        <v>115</v>
      </c>
      <c r="X1079" t="s">
        <v>8221</v>
      </c>
      <c r="Y1079">
        <v>0</v>
      </c>
      <c r="Z1079">
        <v>0</v>
      </c>
    </row>
    <row r="1080" spans="1:26" x14ac:dyDescent="0.2">
      <c r="A1080" t="s">
        <v>8219</v>
      </c>
      <c r="B1080">
        <v>234</v>
      </c>
      <c r="D1080" t="s">
        <v>8221</v>
      </c>
      <c r="E1080">
        <v>4</v>
      </c>
      <c r="T1080" t="s">
        <v>8219</v>
      </c>
      <c r="U1080">
        <v>15937</v>
      </c>
      <c r="V1080">
        <v>234</v>
      </c>
      <c r="X1080" t="s">
        <v>8221</v>
      </c>
      <c r="Y1080">
        <v>252</v>
      </c>
      <c r="Z1080">
        <v>4</v>
      </c>
    </row>
    <row r="1081" spans="1:26" x14ac:dyDescent="0.2">
      <c r="A1081" t="s">
        <v>8219</v>
      </c>
      <c r="B1081">
        <v>4330</v>
      </c>
      <c r="D1081" t="s">
        <v>8221</v>
      </c>
      <c r="E1081">
        <v>5</v>
      </c>
      <c r="T1081" t="s">
        <v>8219</v>
      </c>
      <c r="U1081">
        <v>285309.33</v>
      </c>
      <c r="V1081">
        <v>4330</v>
      </c>
      <c r="X1081" t="s">
        <v>8221</v>
      </c>
      <c r="Y1081">
        <v>1908</v>
      </c>
      <c r="Z1081">
        <v>5</v>
      </c>
    </row>
    <row r="1082" spans="1:26" x14ac:dyDescent="0.2">
      <c r="A1082" t="s">
        <v>8219</v>
      </c>
      <c r="B1082">
        <v>651</v>
      </c>
      <c r="D1082" t="s">
        <v>8221</v>
      </c>
      <c r="E1082">
        <v>4</v>
      </c>
      <c r="T1082" t="s">
        <v>8219</v>
      </c>
      <c r="U1082">
        <v>53157</v>
      </c>
      <c r="V1082">
        <v>651</v>
      </c>
      <c r="X1082" t="s">
        <v>8221</v>
      </c>
      <c r="Y1082">
        <v>185</v>
      </c>
      <c r="Z1082">
        <v>4</v>
      </c>
    </row>
    <row r="1083" spans="1:26" x14ac:dyDescent="0.2">
      <c r="A1083" t="s">
        <v>8219</v>
      </c>
      <c r="B1083">
        <v>251</v>
      </c>
      <c r="D1083" t="s">
        <v>8221</v>
      </c>
      <c r="E1083">
        <v>5</v>
      </c>
      <c r="T1083" t="s">
        <v>8219</v>
      </c>
      <c r="U1083">
        <v>13228</v>
      </c>
      <c r="V1083">
        <v>251</v>
      </c>
      <c r="X1083" t="s">
        <v>8221</v>
      </c>
      <c r="Y1083">
        <v>130</v>
      </c>
      <c r="Z1083">
        <v>5</v>
      </c>
    </row>
    <row r="1084" spans="1:26" x14ac:dyDescent="0.2">
      <c r="A1084" t="s">
        <v>8219</v>
      </c>
      <c r="B1084">
        <v>263</v>
      </c>
      <c r="D1084" t="s">
        <v>8221</v>
      </c>
      <c r="E1084">
        <v>1</v>
      </c>
      <c r="T1084" t="s">
        <v>8219</v>
      </c>
      <c r="U1084">
        <v>10843</v>
      </c>
      <c r="V1084">
        <v>263</v>
      </c>
      <c r="X1084" t="s">
        <v>8221</v>
      </c>
      <c r="Y1084">
        <v>10</v>
      </c>
      <c r="Z1084">
        <v>1</v>
      </c>
    </row>
    <row r="1085" spans="1:26" x14ac:dyDescent="0.2">
      <c r="A1085" t="s">
        <v>8219</v>
      </c>
      <c r="B1085">
        <v>28</v>
      </c>
      <c r="D1085" t="s">
        <v>8221</v>
      </c>
      <c r="E1085">
        <v>1</v>
      </c>
      <c r="T1085" t="s">
        <v>8219</v>
      </c>
      <c r="U1085">
        <v>420.99</v>
      </c>
      <c r="V1085">
        <v>28</v>
      </c>
      <c r="X1085" t="s">
        <v>8221</v>
      </c>
      <c r="Y1085">
        <v>5</v>
      </c>
      <c r="Z1085">
        <v>1</v>
      </c>
    </row>
    <row r="1086" spans="1:26" x14ac:dyDescent="0.2">
      <c r="A1086" t="s">
        <v>8219</v>
      </c>
      <c r="B1086">
        <v>721</v>
      </c>
      <c r="D1086" t="s">
        <v>8221</v>
      </c>
      <c r="E1086">
        <v>0</v>
      </c>
      <c r="T1086" t="s">
        <v>8219</v>
      </c>
      <c r="U1086">
        <v>28167.25</v>
      </c>
      <c r="V1086">
        <v>721</v>
      </c>
      <c r="X1086" t="s">
        <v>8221</v>
      </c>
      <c r="Y1086">
        <v>0</v>
      </c>
      <c r="Z1086">
        <v>0</v>
      </c>
    </row>
    <row r="1087" spans="1:26" x14ac:dyDescent="0.2">
      <c r="A1087" t="s">
        <v>8219</v>
      </c>
      <c r="B1087">
        <v>50</v>
      </c>
      <c r="D1087" t="s">
        <v>8221</v>
      </c>
      <c r="E1087">
        <v>14</v>
      </c>
      <c r="T1087" t="s">
        <v>8219</v>
      </c>
      <c r="U1087">
        <v>2191</v>
      </c>
      <c r="V1087">
        <v>50</v>
      </c>
      <c r="X1087" t="s">
        <v>8221</v>
      </c>
      <c r="Y1087">
        <v>1142</v>
      </c>
      <c r="Z1087">
        <v>14</v>
      </c>
    </row>
    <row r="1088" spans="1:26" x14ac:dyDescent="0.2">
      <c r="A1088" t="s">
        <v>8219</v>
      </c>
      <c r="B1088">
        <v>73</v>
      </c>
      <c r="D1088" t="s">
        <v>8221</v>
      </c>
      <c r="E1088">
        <v>3</v>
      </c>
      <c r="T1088" t="s">
        <v>8219</v>
      </c>
      <c r="U1088">
        <v>1993</v>
      </c>
      <c r="V1088">
        <v>73</v>
      </c>
      <c r="X1088" t="s">
        <v>8221</v>
      </c>
      <c r="Y1088">
        <v>21</v>
      </c>
      <c r="Z1088">
        <v>3</v>
      </c>
    </row>
    <row r="1089" spans="1:26" x14ac:dyDescent="0.2">
      <c r="A1089" t="s">
        <v>8219</v>
      </c>
      <c r="B1089">
        <v>27</v>
      </c>
      <c r="D1089" t="s">
        <v>8221</v>
      </c>
      <c r="E1089">
        <v>10</v>
      </c>
      <c r="T1089" t="s">
        <v>8219</v>
      </c>
      <c r="U1089">
        <v>1140</v>
      </c>
      <c r="V1089">
        <v>27</v>
      </c>
      <c r="X1089" t="s">
        <v>8221</v>
      </c>
      <c r="Y1089">
        <v>273</v>
      </c>
      <c r="Z1089">
        <v>10</v>
      </c>
    </row>
    <row r="1090" spans="1:26" x14ac:dyDescent="0.2">
      <c r="A1090" t="s">
        <v>8219</v>
      </c>
      <c r="B1090">
        <v>34</v>
      </c>
      <c r="D1090" t="s">
        <v>8221</v>
      </c>
      <c r="E1090">
        <v>17</v>
      </c>
      <c r="T1090" t="s">
        <v>8219</v>
      </c>
      <c r="U1090">
        <v>1130</v>
      </c>
      <c r="V1090">
        <v>34</v>
      </c>
      <c r="X1090" t="s">
        <v>8221</v>
      </c>
      <c r="Y1090">
        <v>500</v>
      </c>
      <c r="Z1090">
        <v>17</v>
      </c>
    </row>
    <row r="1091" spans="1:26" x14ac:dyDescent="0.2">
      <c r="A1091" t="s">
        <v>8219</v>
      </c>
      <c r="B1091">
        <v>7</v>
      </c>
      <c r="D1091" t="s">
        <v>8221</v>
      </c>
      <c r="E1091">
        <v>2</v>
      </c>
      <c r="T1091" t="s">
        <v>8219</v>
      </c>
      <c r="U1091">
        <v>2000</v>
      </c>
      <c r="V1091">
        <v>7</v>
      </c>
      <c r="X1091" t="s">
        <v>8221</v>
      </c>
      <c r="Y1091">
        <v>25</v>
      </c>
      <c r="Z1091">
        <v>2</v>
      </c>
    </row>
    <row r="1092" spans="1:26" x14ac:dyDescent="0.2">
      <c r="A1092" t="s">
        <v>8219</v>
      </c>
      <c r="B1092">
        <v>24</v>
      </c>
      <c r="D1092" t="s">
        <v>8221</v>
      </c>
      <c r="E1092">
        <v>0</v>
      </c>
      <c r="T1092" t="s">
        <v>8219</v>
      </c>
      <c r="U1092">
        <v>1016</v>
      </c>
      <c r="V1092">
        <v>24</v>
      </c>
      <c r="X1092" t="s">
        <v>8221</v>
      </c>
      <c r="Y1092">
        <v>0</v>
      </c>
      <c r="Z1092">
        <v>0</v>
      </c>
    </row>
    <row r="1093" spans="1:26" x14ac:dyDescent="0.2">
      <c r="A1093" t="s">
        <v>8219</v>
      </c>
      <c r="B1093">
        <v>15</v>
      </c>
      <c r="D1093" t="s">
        <v>8221</v>
      </c>
      <c r="E1093">
        <v>4</v>
      </c>
      <c r="T1093" t="s">
        <v>8219</v>
      </c>
      <c r="U1093">
        <v>754</v>
      </c>
      <c r="V1093">
        <v>15</v>
      </c>
      <c r="X1093" t="s">
        <v>8221</v>
      </c>
      <c r="Y1093">
        <v>23</v>
      </c>
      <c r="Z1093">
        <v>4</v>
      </c>
    </row>
    <row r="1094" spans="1:26" x14ac:dyDescent="0.2">
      <c r="A1094" t="s">
        <v>8219</v>
      </c>
      <c r="B1094">
        <v>72</v>
      </c>
      <c r="D1094" t="s">
        <v>8221</v>
      </c>
      <c r="E1094">
        <v>12</v>
      </c>
      <c r="T1094" t="s">
        <v>8219</v>
      </c>
      <c r="U1094">
        <v>4457</v>
      </c>
      <c r="V1094">
        <v>72</v>
      </c>
      <c r="X1094" t="s">
        <v>8221</v>
      </c>
      <c r="Y1094">
        <v>625</v>
      </c>
      <c r="Z1094">
        <v>12</v>
      </c>
    </row>
    <row r="1095" spans="1:26" x14ac:dyDescent="0.2">
      <c r="A1095" t="s">
        <v>8219</v>
      </c>
      <c r="B1095">
        <v>120</v>
      </c>
      <c r="D1095" t="s">
        <v>8221</v>
      </c>
      <c r="E1095">
        <v>3</v>
      </c>
      <c r="T1095" t="s">
        <v>8219</v>
      </c>
      <c r="U1095">
        <v>4890</v>
      </c>
      <c r="V1095">
        <v>120</v>
      </c>
      <c r="X1095" t="s">
        <v>8221</v>
      </c>
      <c r="Y1095">
        <v>550</v>
      </c>
      <c r="Z1095">
        <v>3</v>
      </c>
    </row>
    <row r="1096" spans="1:26" x14ac:dyDescent="0.2">
      <c r="A1096" t="s">
        <v>8219</v>
      </c>
      <c r="B1096">
        <v>123</v>
      </c>
      <c r="D1096" t="s">
        <v>8221</v>
      </c>
      <c r="E1096">
        <v>12</v>
      </c>
      <c r="T1096" t="s">
        <v>8219</v>
      </c>
      <c r="U1096">
        <v>6863</v>
      </c>
      <c r="V1096">
        <v>123</v>
      </c>
      <c r="X1096" t="s">
        <v>8221</v>
      </c>
      <c r="Y1096">
        <v>316</v>
      </c>
      <c r="Z1096">
        <v>12</v>
      </c>
    </row>
    <row r="1097" spans="1:26" x14ac:dyDescent="0.2">
      <c r="A1097" t="s">
        <v>8219</v>
      </c>
      <c r="B1097">
        <v>1</v>
      </c>
      <c r="D1097" t="s">
        <v>8221</v>
      </c>
      <c r="E1097">
        <v>0</v>
      </c>
      <c r="T1097" t="s">
        <v>8219</v>
      </c>
      <c r="U1097">
        <v>10</v>
      </c>
      <c r="V1097">
        <v>1</v>
      </c>
      <c r="X1097" t="s">
        <v>8221</v>
      </c>
      <c r="Y1097">
        <v>0</v>
      </c>
      <c r="Z1097">
        <v>0</v>
      </c>
    </row>
    <row r="1098" spans="1:26" x14ac:dyDescent="0.2">
      <c r="A1098" t="s">
        <v>8219</v>
      </c>
      <c r="B1098">
        <v>24</v>
      </c>
      <c r="D1098" t="s">
        <v>8221</v>
      </c>
      <c r="E1098">
        <v>7</v>
      </c>
      <c r="T1098" t="s">
        <v>8219</v>
      </c>
      <c r="U1098">
        <v>1755.01</v>
      </c>
      <c r="V1098">
        <v>24</v>
      </c>
      <c r="X1098" t="s">
        <v>8221</v>
      </c>
      <c r="Y1098">
        <v>3405</v>
      </c>
      <c r="Z1098">
        <v>7</v>
      </c>
    </row>
    <row r="1099" spans="1:26" x14ac:dyDescent="0.2">
      <c r="A1099" t="s">
        <v>8219</v>
      </c>
      <c r="B1099">
        <v>33</v>
      </c>
      <c r="D1099" t="s">
        <v>8221</v>
      </c>
      <c r="E1099">
        <v>2</v>
      </c>
      <c r="T1099" t="s">
        <v>8219</v>
      </c>
      <c r="U1099">
        <v>860</v>
      </c>
      <c r="V1099">
        <v>33</v>
      </c>
      <c r="X1099" t="s">
        <v>8221</v>
      </c>
      <c r="Y1099">
        <v>6</v>
      </c>
      <c r="Z1099">
        <v>2</v>
      </c>
    </row>
    <row r="1100" spans="1:26" x14ac:dyDescent="0.2">
      <c r="A1100" t="s">
        <v>8219</v>
      </c>
      <c r="B1100">
        <v>14</v>
      </c>
      <c r="D1100" t="s">
        <v>8221</v>
      </c>
      <c r="E1100">
        <v>1</v>
      </c>
      <c r="T1100" t="s">
        <v>8219</v>
      </c>
      <c r="U1100">
        <v>317</v>
      </c>
      <c r="V1100">
        <v>14</v>
      </c>
      <c r="X1100" t="s">
        <v>8221</v>
      </c>
      <c r="Y1100">
        <v>25</v>
      </c>
      <c r="Z1100">
        <v>1</v>
      </c>
    </row>
    <row r="1101" spans="1:26" x14ac:dyDescent="0.2">
      <c r="A1101" t="s">
        <v>8219</v>
      </c>
      <c r="B1101">
        <v>9</v>
      </c>
      <c r="D1101" t="s">
        <v>8221</v>
      </c>
      <c r="E1101">
        <v>4</v>
      </c>
      <c r="T1101" t="s">
        <v>8219</v>
      </c>
      <c r="U1101">
        <v>425</v>
      </c>
      <c r="V1101">
        <v>9</v>
      </c>
      <c r="X1101" t="s">
        <v>8221</v>
      </c>
      <c r="Y1101">
        <v>39</v>
      </c>
      <c r="Z1101">
        <v>4</v>
      </c>
    </row>
    <row r="1102" spans="1:26" x14ac:dyDescent="0.2">
      <c r="A1102" t="s">
        <v>8219</v>
      </c>
      <c r="B1102">
        <v>76</v>
      </c>
      <c r="D1102" t="s">
        <v>8221</v>
      </c>
      <c r="E1102">
        <v>4</v>
      </c>
      <c r="T1102" t="s">
        <v>8219</v>
      </c>
      <c r="U1102">
        <v>2456.66</v>
      </c>
      <c r="V1102">
        <v>76</v>
      </c>
      <c r="X1102" t="s">
        <v>8221</v>
      </c>
      <c r="Y1102">
        <v>75</v>
      </c>
      <c r="Z1102">
        <v>4</v>
      </c>
    </row>
    <row r="1103" spans="1:26" x14ac:dyDescent="0.2">
      <c r="A1103" t="s">
        <v>8219</v>
      </c>
      <c r="B1103">
        <v>19</v>
      </c>
      <c r="D1103" t="s">
        <v>8221</v>
      </c>
      <c r="E1103">
        <v>17</v>
      </c>
      <c r="T1103" t="s">
        <v>8219</v>
      </c>
      <c r="U1103">
        <v>1015</v>
      </c>
      <c r="V1103">
        <v>19</v>
      </c>
      <c r="X1103" t="s">
        <v>8221</v>
      </c>
      <c r="Y1103">
        <v>622</v>
      </c>
      <c r="Z1103">
        <v>17</v>
      </c>
    </row>
    <row r="1104" spans="1:26" x14ac:dyDescent="0.2">
      <c r="A1104" t="s">
        <v>8219</v>
      </c>
      <c r="B1104">
        <v>69</v>
      </c>
      <c r="D1104" t="s">
        <v>8221</v>
      </c>
      <c r="E1104">
        <v>7</v>
      </c>
      <c r="T1104" t="s">
        <v>8219</v>
      </c>
      <c r="U1104">
        <v>3540</v>
      </c>
      <c r="V1104">
        <v>69</v>
      </c>
      <c r="X1104" t="s">
        <v>8221</v>
      </c>
      <c r="Y1104">
        <v>565</v>
      </c>
      <c r="Z1104">
        <v>7</v>
      </c>
    </row>
    <row r="1105" spans="1:26" x14ac:dyDescent="0.2">
      <c r="A1105" t="s">
        <v>8219</v>
      </c>
      <c r="B1105">
        <v>218</v>
      </c>
      <c r="D1105" t="s">
        <v>8221</v>
      </c>
      <c r="E1105">
        <v>2</v>
      </c>
      <c r="T1105" t="s">
        <v>8219</v>
      </c>
      <c r="U1105">
        <v>8109</v>
      </c>
      <c r="V1105">
        <v>218</v>
      </c>
      <c r="X1105" t="s">
        <v>8221</v>
      </c>
      <c r="Y1105">
        <v>2</v>
      </c>
      <c r="Z1105">
        <v>2</v>
      </c>
    </row>
    <row r="1106" spans="1:26" x14ac:dyDescent="0.2">
      <c r="A1106" t="s">
        <v>8219</v>
      </c>
      <c r="B1106">
        <v>30</v>
      </c>
      <c r="D1106" t="s">
        <v>8221</v>
      </c>
      <c r="E1106">
        <v>5</v>
      </c>
      <c r="T1106" t="s">
        <v>8219</v>
      </c>
      <c r="U1106">
        <v>813</v>
      </c>
      <c r="V1106">
        <v>30</v>
      </c>
      <c r="X1106" t="s">
        <v>8221</v>
      </c>
      <c r="Y1106">
        <v>264</v>
      </c>
      <c r="Z1106">
        <v>5</v>
      </c>
    </row>
    <row r="1107" spans="1:26" x14ac:dyDescent="0.2">
      <c r="A1107" t="s">
        <v>8219</v>
      </c>
      <c r="B1107">
        <v>100</v>
      </c>
      <c r="D1107" t="s">
        <v>8221</v>
      </c>
      <c r="E1107">
        <v>1</v>
      </c>
      <c r="T1107" t="s">
        <v>8219</v>
      </c>
      <c r="U1107">
        <v>20631</v>
      </c>
      <c r="V1107">
        <v>100</v>
      </c>
      <c r="X1107" t="s">
        <v>8221</v>
      </c>
      <c r="Y1107">
        <v>20</v>
      </c>
      <c r="Z1107">
        <v>1</v>
      </c>
    </row>
    <row r="1108" spans="1:26" x14ac:dyDescent="0.2">
      <c r="A1108" t="s">
        <v>8219</v>
      </c>
      <c r="B1108">
        <v>296</v>
      </c>
      <c r="D1108" t="s">
        <v>8221</v>
      </c>
      <c r="E1108">
        <v>1</v>
      </c>
      <c r="T1108" t="s">
        <v>8219</v>
      </c>
      <c r="U1108">
        <v>24315</v>
      </c>
      <c r="V1108">
        <v>296</v>
      </c>
      <c r="X1108" t="s">
        <v>8221</v>
      </c>
      <c r="Y1108">
        <v>1</v>
      </c>
      <c r="Z1108">
        <v>1</v>
      </c>
    </row>
    <row r="1109" spans="1:26" x14ac:dyDescent="0.2">
      <c r="A1109" t="s">
        <v>8219</v>
      </c>
      <c r="B1109">
        <v>1204</v>
      </c>
      <c r="D1109" t="s">
        <v>8221</v>
      </c>
      <c r="E1109">
        <v>14</v>
      </c>
      <c r="T1109" t="s">
        <v>8219</v>
      </c>
      <c r="U1109">
        <v>198415.01</v>
      </c>
      <c r="V1109">
        <v>1204</v>
      </c>
      <c r="X1109" t="s">
        <v>8221</v>
      </c>
      <c r="Y1109">
        <v>657</v>
      </c>
      <c r="Z1109">
        <v>14</v>
      </c>
    </row>
    <row r="1110" spans="1:26" x14ac:dyDescent="0.2">
      <c r="A1110" t="s">
        <v>8219</v>
      </c>
      <c r="B1110">
        <v>321</v>
      </c>
      <c r="D1110" t="s">
        <v>8221</v>
      </c>
      <c r="E1110">
        <v>26</v>
      </c>
      <c r="T1110" t="s">
        <v>8219</v>
      </c>
      <c r="U1110">
        <v>19523.310000000001</v>
      </c>
      <c r="V1110">
        <v>321</v>
      </c>
      <c r="X1110" t="s">
        <v>8221</v>
      </c>
      <c r="Y1110">
        <v>2030</v>
      </c>
      <c r="Z1110">
        <v>26</v>
      </c>
    </row>
    <row r="1111" spans="1:26" x14ac:dyDescent="0.2">
      <c r="A1111" t="s">
        <v>8219</v>
      </c>
      <c r="B1111">
        <v>301</v>
      </c>
      <c r="D1111" t="s">
        <v>8221</v>
      </c>
      <c r="E1111">
        <v>2</v>
      </c>
      <c r="T1111" t="s">
        <v>8219</v>
      </c>
      <c r="U1111">
        <v>20459</v>
      </c>
      <c r="V1111">
        <v>301</v>
      </c>
      <c r="X1111" t="s">
        <v>8221</v>
      </c>
      <c r="Y1111">
        <v>2</v>
      </c>
      <c r="Z1111">
        <v>2</v>
      </c>
    </row>
    <row r="1112" spans="1:26" x14ac:dyDescent="0.2">
      <c r="A1112" t="s">
        <v>8219</v>
      </c>
      <c r="B1112">
        <v>144</v>
      </c>
      <c r="D1112" t="s">
        <v>8221</v>
      </c>
      <c r="E1112">
        <v>1</v>
      </c>
      <c r="T1112" t="s">
        <v>8219</v>
      </c>
      <c r="U1112">
        <v>11744.9</v>
      </c>
      <c r="V1112">
        <v>144</v>
      </c>
      <c r="X1112" t="s">
        <v>8221</v>
      </c>
      <c r="Y1112">
        <v>1</v>
      </c>
      <c r="Z1112">
        <v>1</v>
      </c>
    </row>
    <row r="1113" spans="1:26" x14ac:dyDescent="0.2">
      <c r="A1113" t="s">
        <v>8219</v>
      </c>
      <c r="B1113">
        <v>539</v>
      </c>
      <c r="D1113" t="s">
        <v>8221</v>
      </c>
      <c r="E1113">
        <v>3</v>
      </c>
      <c r="T1113" t="s">
        <v>8219</v>
      </c>
      <c r="U1113">
        <v>13704.33</v>
      </c>
      <c r="V1113">
        <v>539</v>
      </c>
      <c r="X1113" t="s">
        <v>8221</v>
      </c>
      <c r="Y1113">
        <v>611</v>
      </c>
      <c r="Z1113">
        <v>3</v>
      </c>
    </row>
    <row r="1114" spans="1:26" x14ac:dyDescent="0.2">
      <c r="A1114" t="s">
        <v>8219</v>
      </c>
      <c r="B1114">
        <v>498</v>
      </c>
      <c r="D1114" t="s">
        <v>8221</v>
      </c>
      <c r="E1114">
        <v>7</v>
      </c>
      <c r="T1114" t="s">
        <v>8219</v>
      </c>
      <c r="U1114">
        <v>10706</v>
      </c>
      <c r="V1114">
        <v>498</v>
      </c>
      <c r="X1114" t="s">
        <v>8221</v>
      </c>
      <c r="Y1114">
        <v>145</v>
      </c>
      <c r="Z1114">
        <v>7</v>
      </c>
    </row>
    <row r="1115" spans="1:26" x14ac:dyDescent="0.2">
      <c r="A1115" t="s">
        <v>8219</v>
      </c>
      <c r="B1115">
        <v>1113</v>
      </c>
      <c r="D1115" t="s">
        <v>8221</v>
      </c>
      <c r="E1115">
        <v>9</v>
      </c>
      <c r="T1115" t="s">
        <v>8219</v>
      </c>
      <c r="U1115">
        <v>30303.24</v>
      </c>
      <c r="V1115">
        <v>1113</v>
      </c>
      <c r="X1115" t="s">
        <v>8221</v>
      </c>
      <c r="Y1115">
        <v>437</v>
      </c>
      <c r="Z1115">
        <v>9</v>
      </c>
    </row>
    <row r="1116" spans="1:26" x14ac:dyDescent="0.2">
      <c r="A1116" t="s">
        <v>8219</v>
      </c>
      <c r="B1116">
        <v>988</v>
      </c>
      <c r="D1116" t="s">
        <v>8221</v>
      </c>
      <c r="E1116">
        <v>20</v>
      </c>
      <c r="T1116" t="s">
        <v>8219</v>
      </c>
      <c r="U1116">
        <v>24790</v>
      </c>
      <c r="V1116">
        <v>988</v>
      </c>
      <c r="X1116" t="s">
        <v>8221</v>
      </c>
      <c r="Y1116">
        <v>1362</v>
      </c>
      <c r="Z1116">
        <v>20</v>
      </c>
    </row>
    <row r="1117" spans="1:26" x14ac:dyDescent="0.2">
      <c r="A1117" t="s">
        <v>8219</v>
      </c>
      <c r="B1117">
        <v>391</v>
      </c>
      <c r="D1117" t="s">
        <v>8221</v>
      </c>
      <c r="E1117">
        <v>6</v>
      </c>
      <c r="T1117" t="s">
        <v>8219</v>
      </c>
      <c r="U1117">
        <v>8301</v>
      </c>
      <c r="V1117">
        <v>391</v>
      </c>
      <c r="X1117" t="s">
        <v>8221</v>
      </c>
      <c r="Y1117">
        <v>51</v>
      </c>
      <c r="Z1117">
        <v>6</v>
      </c>
    </row>
    <row r="1118" spans="1:26" x14ac:dyDescent="0.2">
      <c r="A1118" t="s">
        <v>8219</v>
      </c>
      <c r="B1118">
        <v>28</v>
      </c>
      <c r="D1118" t="s">
        <v>8221</v>
      </c>
      <c r="E1118">
        <v>13</v>
      </c>
      <c r="T1118" t="s">
        <v>8219</v>
      </c>
      <c r="U1118">
        <v>1165</v>
      </c>
      <c r="V1118">
        <v>28</v>
      </c>
      <c r="X1118" t="s">
        <v>8221</v>
      </c>
      <c r="Y1118">
        <v>671</v>
      </c>
      <c r="Z1118">
        <v>13</v>
      </c>
    </row>
    <row r="1119" spans="1:26" x14ac:dyDescent="0.2">
      <c r="A1119" t="s">
        <v>8219</v>
      </c>
      <c r="B1119">
        <v>147</v>
      </c>
      <c r="D1119" t="s">
        <v>8221</v>
      </c>
      <c r="E1119">
        <v>1</v>
      </c>
      <c r="T1119" t="s">
        <v>8219</v>
      </c>
      <c r="U1119">
        <v>19931</v>
      </c>
      <c r="V1119">
        <v>147</v>
      </c>
      <c r="X1119" t="s">
        <v>8221</v>
      </c>
      <c r="Y1119">
        <v>1</v>
      </c>
      <c r="Z1119">
        <v>1</v>
      </c>
    </row>
    <row r="1120" spans="1:26" x14ac:dyDescent="0.2">
      <c r="A1120" t="s">
        <v>8219</v>
      </c>
      <c r="B1120">
        <v>680</v>
      </c>
      <c r="D1120" t="s">
        <v>8221</v>
      </c>
      <c r="E1120">
        <v>202</v>
      </c>
      <c r="T1120" t="s">
        <v>8219</v>
      </c>
      <c r="U1120">
        <v>15039</v>
      </c>
      <c r="V1120">
        <v>680</v>
      </c>
      <c r="X1120" t="s">
        <v>8221</v>
      </c>
      <c r="Y1120">
        <v>40850</v>
      </c>
      <c r="Z1120">
        <v>202</v>
      </c>
    </row>
    <row r="1121" spans="1:26" x14ac:dyDescent="0.2">
      <c r="A1121" t="s">
        <v>8219</v>
      </c>
      <c r="B1121">
        <v>983</v>
      </c>
      <c r="D1121" t="s">
        <v>8221</v>
      </c>
      <c r="E1121">
        <v>0</v>
      </c>
      <c r="T1121" t="s">
        <v>8219</v>
      </c>
      <c r="U1121">
        <v>63527</v>
      </c>
      <c r="V1121">
        <v>983</v>
      </c>
      <c r="X1121" t="s">
        <v>8221</v>
      </c>
      <c r="Y1121">
        <v>0</v>
      </c>
      <c r="Z1121">
        <v>0</v>
      </c>
    </row>
    <row r="1122" spans="1:26" x14ac:dyDescent="0.2">
      <c r="A1122" t="s">
        <v>8219</v>
      </c>
      <c r="B1122">
        <v>79</v>
      </c>
      <c r="D1122" t="s">
        <v>8221</v>
      </c>
      <c r="E1122">
        <v>1</v>
      </c>
      <c r="T1122" t="s">
        <v>8219</v>
      </c>
      <c r="U1122">
        <v>5496</v>
      </c>
      <c r="V1122">
        <v>79</v>
      </c>
      <c r="X1122" t="s">
        <v>8221</v>
      </c>
      <c r="Y1122">
        <v>100</v>
      </c>
      <c r="Z1122">
        <v>1</v>
      </c>
    </row>
    <row r="1123" spans="1:26" x14ac:dyDescent="0.2">
      <c r="A1123" t="s">
        <v>8219</v>
      </c>
      <c r="B1123">
        <v>426</v>
      </c>
      <c r="D1123" t="s">
        <v>8221</v>
      </c>
      <c r="E1123">
        <v>0</v>
      </c>
      <c r="T1123" t="s">
        <v>8219</v>
      </c>
      <c r="U1123">
        <v>32006.67</v>
      </c>
      <c r="V1123">
        <v>426</v>
      </c>
      <c r="X1123" t="s">
        <v>8221</v>
      </c>
      <c r="Y1123">
        <v>0</v>
      </c>
      <c r="Z1123">
        <v>0</v>
      </c>
    </row>
    <row r="1124" spans="1:26" x14ac:dyDescent="0.2">
      <c r="A1124" t="s">
        <v>8219</v>
      </c>
      <c r="B1124">
        <v>96</v>
      </c>
      <c r="D1124" t="s">
        <v>8221</v>
      </c>
      <c r="E1124">
        <v>2</v>
      </c>
      <c r="T1124" t="s">
        <v>8219</v>
      </c>
      <c r="U1124">
        <v>13534</v>
      </c>
      <c r="V1124">
        <v>96</v>
      </c>
      <c r="X1124" t="s">
        <v>8221</v>
      </c>
      <c r="Y1124">
        <v>2</v>
      </c>
      <c r="Z1124">
        <v>2</v>
      </c>
    </row>
    <row r="1125" spans="1:26" x14ac:dyDescent="0.2">
      <c r="A1125" t="s">
        <v>8219</v>
      </c>
      <c r="B1125">
        <v>163</v>
      </c>
      <c r="D1125" t="s">
        <v>8221</v>
      </c>
      <c r="E1125">
        <v>13</v>
      </c>
      <c r="T1125" t="s">
        <v>8219</v>
      </c>
      <c r="U1125">
        <v>8064</v>
      </c>
      <c r="V1125">
        <v>163</v>
      </c>
      <c r="X1125" t="s">
        <v>8221</v>
      </c>
      <c r="Y1125">
        <v>1072</v>
      </c>
      <c r="Z1125">
        <v>13</v>
      </c>
    </row>
    <row r="1126" spans="1:26" x14ac:dyDescent="0.2">
      <c r="A1126" t="s">
        <v>8219</v>
      </c>
      <c r="B1126">
        <v>2525</v>
      </c>
      <c r="D1126" t="s">
        <v>8221</v>
      </c>
      <c r="E1126">
        <v>9</v>
      </c>
      <c r="T1126" t="s">
        <v>8219</v>
      </c>
      <c r="U1126">
        <v>136009.76</v>
      </c>
      <c r="V1126">
        <v>2525</v>
      </c>
      <c r="X1126" t="s">
        <v>8221</v>
      </c>
      <c r="Y1126">
        <v>24</v>
      </c>
      <c r="Z1126">
        <v>9</v>
      </c>
    </row>
    <row r="1127" spans="1:26" x14ac:dyDescent="0.2">
      <c r="A1127" t="s">
        <v>8219</v>
      </c>
      <c r="B1127">
        <v>2035</v>
      </c>
      <c r="D1127" t="s">
        <v>8221</v>
      </c>
      <c r="E1127">
        <v>2</v>
      </c>
      <c r="T1127" t="s">
        <v>8219</v>
      </c>
      <c r="U1127">
        <v>9302.5</v>
      </c>
      <c r="V1127">
        <v>2035</v>
      </c>
      <c r="X1127" t="s">
        <v>8221</v>
      </c>
      <c r="Y1127">
        <v>25</v>
      </c>
      <c r="Z1127">
        <v>2</v>
      </c>
    </row>
    <row r="1128" spans="1:26" x14ac:dyDescent="0.2">
      <c r="A1128" t="s">
        <v>8219</v>
      </c>
      <c r="B1128">
        <v>290</v>
      </c>
      <c r="D1128" t="s">
        <v>8221</v>
      </c>
      <c r="E1128">
        <v>0</v>
      </c>
      <c r="T1128" t="s">
        <v>8219</v>
      </c>
      <c r="U1128">
        <v>18851</v>
      </c>
      <c r="V1128">
        <v>290</v>
      </c>
      <c r="X1128" t="s">
        <v>8221</v>
      </c>
      <c r="Y1128">
        <v>0</v>
      </c>
      <c r="Z1128">
        <v>0</v>
      </c>
    </row>
    <row r="1129" spans="1:26" x14ac:dyDescent="0.2">
      <c r="A1129" t="s">
        <v>8219</v>
      </c>
      <c r="B1129">
        <v>1980</v>
      </c>
      <c r="D1129" t="s">
        <v>8221</v>
      </c>
      <c r="E1129">
        <v>35</v>
      </c>
      <c r="T1129" t="s">
        <v>8219</v>
      </c>
      <c r="U1129">
        <v>105881</v>
      </c>
      <c r="V1129">
        <v>1980</v>
      </c>
      <c r="X1129" t="s">
        <v>8221</v>
      </c>
      <c r="Y1129">
        <v>827</v>
      </c>
      <c r="Z1129">
        <v>35</v>
      </c>
    </row>
    <row r="1130" spans="1:26" x14ac:dyDescent="0.2">
      <c r="A1130" t="s">
        <v>8219</v>
      </c>
      <c r="B1130">
        <v>57</v>
      </c>
      <c r="D1130" t="s">
        <v>8221</v>
      </c>
      <c r="E1130">
        <v>2</v>
      </c>
      <c r="T1130" t="s">
        <v>8219</v>
      </c>
      <c r="U1130">
        <v>2503</v>
      </c>
      <c r="V1130">
        <v>57</v>
      </c>
      <c r="X1130" t="s">
        <v>8221</v>
      </c>
      <c r="Y1130">
        <v>75</v>
      </c>
      <c r="Z1130">
        <v>2</v>
      </c>
    </row>
    <row r="1131" spans="1:26" x14ac:dyDescent="0.2">
      <c r="A1131" t="s">
        <v>8219</v>
      </c>
      <c r="B1131">
        <v>380</v>
      </c>
      <c r="D1131" t="s">
        <v>8221</v>
      </c>
      <c r="E1131">
        <v>3</v>
      </c>
      <c r="T1131" t="s">
        <v>8219</v>
      </c>
      <c r="U1131">
        <v>19324</v>
      </c>
      <c r="V1131">
        <v>380</v>
      </c>
      <c r="X1131" t="s">
        <v>8221</v>
      </c>
      <c r="Y1131">
        <v>40</v>
      </c>
      <c r="Z1131">
        <v>3</v>
      </c>
    </row>
    <row r="1132" spans="1:26" x14ac:dyDescent="0.2">
      <c r="A1132" t="s">
        <v>8219</v>
      </c>
      <c r="B1132">
        <v>128</v>
      </c>
      <c r="D1132" t="s">
        <v>8221</v>
      </c>
      <c r="E1132">
        <v>0</v>
      </c>
      <c r="T1132" t="s">
        <v>8219</v>
      </c>
      <c r="U1132">
        <v>7505</v>
      </c>
      <c r="V1132">
        <v>128</v>
      </c>
      <c r="X1132" t="s">
        <v>8221</v>
      </c>
      <c r="Y1132">
        <v>0</v>
      </c>
      <c r="Z1132">
        <v>0</v>
      </c>
    </row>
    <row r="1133" spans="1:26" x14ac:dyDescent="0.2">
      <c r="A1133" t="s">
        <v>8219</v>
      </c>
      <c r="B1133">
        <v>180</v>
      </c>
      <c r="D1133" t="s">
        <v>8221</v>
      </c>
      <c r="E1133">
        <v>1</v>
      </c>
      <c r="T1133" t="s">
        <v>8219</v>
      </c>
      <c r="U1133">
        <v>5907</v>
      </c>
      <c r="V1133">
        <v>180</v>
      </c>
      <c r="X1133" t="s">
        <v>8221</v>
      </c>
      <c r="Y1133">
        <v>1</v>
      </c>
      <c r="Z1133">
        <v>1</v>
      </c>
    </row>
    <row r="1134" spans="1:26" x14ac:dyDescent="0.2">
      <c r="A1134" t="s">
        <v>8219</v>
      </c>
      <c r="B1134">
        <v>571</v>
      </c>
      <c r="D1134" t="s">
        <v>8221</v>
      </c>
      <c r="E1134">
        <v>0</v>
      </c>
      <c r="T1134" t="s">
        <v>8219</v>
      </c>
      <c r="U1134">
        <v>243778</v>
      </c>
      <c r="V1134">
        <v>571</v>
      </c>
      <c r="X1134" t="s">
        <v>8221</v>
      </c>
      <c r="Y1134">
        <v>0</v>
      </c>
      <c r="Z1134">
        <v>0</v>
      </c>
    </row>
    <row r="1135" spans="1:26" x14ac:dyDescent="0.2">
      <c r="A1135" t="s">
        <v>8219</v>
      </c>
      <c r="B1135">
        <v>480</v>
      </c>
      <c r="D1135" t="s">
        <v>8221</v>
      </c>
      <c r="E1135">
        <v>0</v>
      </c>
      <c r="T1135" t="s">
        <v>8219</v>
      </c>
      <c r="U1135">
        <v>11428.19</v>
      </c>
      <c r="V1135">
        <v>480</v>
      </c>
      <c r="X1135" t="s">
        <v>8221</v>
      </c>
      <c r="Y1135">
        <v>0</v>
      </c>
      <c r="Z1135">
        <v>0</v>
      </c>
    </row>
    <row r="1136" spans="1:26" x14ac:dyDescent="0.2">
      <c r="A1136" t="s">
        <v>8219</v>
      </c>
      <c r="B1136">
        <v>249</v>
      </c>
      <c r="D1136" t="s">
        <v>8221</v>
      </c>
      <c r="E1136">
        <v>3</v>
      </c>
      <c r="T1136" t="s">
        <v>8219</v>
      </c>
      <c r="U1136">
        <v>24505</v>
      </c>
      <c r="V1136">
        <v>249</v>
      </c>
      <c r="X1136" t="s">
        <v>8221</v>
      </c>
      <c r="Y1136">
        <v>3</v>
      </c>
      <c r="Z1136">
        <v>3</v>
      </c>
    </row>
    <row r="1137" spans="1:26" x14ac:dyDescent="0.2">
      <c r="A1137" t="s">
        <v>8219</v>
      </c>
      <c r="B1137">
        <v>84</v>
      </c>
      <c r="D1137" t="s">
        <v>8221</v>
      </c>
      <c r="E1137">
        <v>11</v>
      </c>
      <c r="T1137" t="s">
        <v>8219</v>
      </c>
      <c r="U1137">
        <v>9015</v>
      </c>
      <c r="V1137">
        <v>84</v>
      </c>
      <c r="X1137" t="s">
        <v>8221</v>
      </c>
      <c r="Y1137">
        <v>451</v>
      </c>
      <c r="Z1137">
        <v>11</v>
      </c>
    </row>
    <row r="1138" spans="1:26" x14ac:dyDescent="0.2">
      <c r="A1138" t="s">
        <v>8219</v>
      </c>
      <c r="B1138">
        <v>197</v>
      </c>
      <c r="D1138" t="s">
        <v>8221</v>
      </c>
      <c r="E1138">
        <v>6</v>
      </c>
      <c r="T1138" t="s">
        <v>8219</v>
      </c>
      <c r="U1138">
        <v>2299</v>
      </c>
      <c r="V1138">
        <v>197</v>
      </c>
      <c r="X1138" t="s">
        <v>8221</v>
      </c>
      <c r="Y1138">
        <v>335</v>
      </c>
      <c r="Z1138">
        <v>6</v>
      </c>
    </row>
    <row r="1139" spans="1:26" x14ac:dyDescent="0.2">
      <c r="A1139" t="s">
        <v>8219</v>
      </c>
      <c r="B1139">
        <v>271</v>
      </c>
      <c r="D1139" t="s">
        <v>8221</v>
      </c>
      <c r="E1139">
        <v>0</v>
      </c>
      <c r="T1139" t="s">
        <v>8219</v>
      </c>
      <c r="U1139">
        <v>11323</v>
      </c>
      <c r="V1139">
        <v>271</v>
      </c>
      <c r="X1139" t="s">
        <v>8221</v>
      </c>
      <c r="Y1139">
        <v>0</v>
      </c>
      <c r="Z1139">
        <v>0</v>
      </c>
    </row>
    <row r="1140" spans="1:26" x14ac:dyDescent="0.2">
      <c r="A1140" t="s">
        <v>8219</v>
      </c>
      <c r="B1140">
        <v>50</v>
      </c>
      <c r="D1140" t="s">
        <v>8221</v>
      </c>
      <c r="E1140">
        <v>67</v>
      </c>
      <c r="T1140" t="s">
        <v>8219</v>
      </c>
      <c r="U1140">
        <v>1069</v>
      </c>
      <c r="V1140">
        <v>50</v>
      </c>
      <c r="X1140" t="s">
        <v>8221</v>
      </c>
      <c r="Y1140">
        <v>6684</v>
      </c>
      <c r="Z1140">
        <v>67</v>
      </c>
    </row>
    <row r="1141" spans="1:26" x14ac:dyDescent="0.2">
      <c r="A1141" t="s">
        <v>8219</v>
      </c>
      <c r="B1141">
        <v>169</v>
      </c>
      <c r="D1141" t="s">
        <v>8221</v>
      </c>
      <c r="E1141">
        <v>23</v>
      </c>
      <c r="T1141" t="s">
        <v>8219</v>
      </c>
      <c r="U1141">
        <v>15903.5</v>
      </c>
      <c r="V1141">
        <v>169</v>
      </c>
      <c r="X1141" t="s">
        <v>8221</v>
      </c>
      <c r="Y1141">
        <v>587</v>
      </c>
      <c r="Z1141">
        <v>23</v>
      </c>
    </row>
    <row r="1142" spans="1:26" x14ac:dyDescent="0.2">
      <c r="A1142" t="s">
        <v>8219</v>
      </c>
      <c r="B1142">
        <v>205</v>
      </c>
      <c r="D1142" t="s">
        <v>8221</v>
      </c>
      <c r="E1142">
        <v>72</v>
      </c>
      <c r="T1142" t="s">
        <v>8219</v>
      </c>
      <c r="U1142">
        <v>3223</v>
      </c>
      <c r="V1142">
        <v>205</v>
      </c>
      <c r="X1142" t="s">
        <v>8221</v>
      </c>
      <c r="Y1142">
        <v>8471</v>
      </c>
      <c r="Z1142">
        <v>72</v>
      </c>
    </row>
    <row r="1143" spans="1:26" x14ac:dyDescent="0.2">
      <c r="A1143" t="s">
        <v>8219</v>
      </c>
      <c r="B1143">
        <v>206</v>
      </c>
      <c r="D1143" t="s">
        <v>8221</v>
      </c>
      <c r="E1143">
        <v>2</v>
      </c>
      <c r="T1143" t="s">
        <v>8219</v>
      </c>
      <c r="U1143">
        <v>18671</v>
      </c>
      <c r="V1143">
        <v>206</v>
      </c>
      <c r="X1143" t="s">
        <v>8221</v>
      </c>
      <c r="Y1143">
        <v>10</v>
      </c>
      <c r="Z1143">
        <v>2</v>
      </c>
    </row>
    <row r="1144" spans="1:26" x14ac:dyDescent="0.2">
      <c r="A1144" t="s">
        <v>8219</v>
      </c>
      <c r="B1144">
        <v>84</v>
      </c>
      <c r="D1144" t="s">
        <v>8221</v>
      </c>
      <c r="E1144">
        <v>15</v>
      </c>
      <c r="T1144" t="s">
        <v>8219</v>
      </c>
      <c r="U1144">
        <v>8173</v>
      </c>
      <c r="V1144">
        <v>84</v>
      </c>
      <c r="X1144" t="s">
        <v>8221</v>
      </c>
      <c r="Y1144">
        <v>41950</v>
      </c>
      <c r="Z1144">
        <v>15</v>
      </c>
    </row>
    <row r="1145" spans="1:26" x14ac:dyDescent="0.2">
      <c r="A1145" t="s">
        <v>8219</v>
      </c>
      <c r="B1145">
        <v>210</v>
      </c>
      <c r="D1145" t="s">
        <v>8221</v>
      </c>
      <c r="E1145">
        <v>1</v>
      </c>
      <c r="T1145" t="s">
        <v>8219</v>
      </c>
      <c r="U1145">
        <v>7795</v>
      </c>
      <c r="V1145">
        <v>210</v>
      </c>
      <c r="X1145" t="s">
        <v>8221</v>
      </c>
      <c r="Y1145">
        <v>200</v>
      </c>
      <c r="Z1145">
        <v>1</v>
      </c>
    </row>
    <row r="1146" spans="1:26" x14ac:dyDescent="0.2">
      <c r="A1146" t="s">
        <v>8219</v>
      </c>
      <c r="B1146">
        <v>181</v>
      </c>
      <c r="D1146" t="s">
        <v>8221</v>
      </c>
      <c r="E1146">
        <v>2</v>
      </c>
      <c r="T1146" t="s">
        <v>8219</v>
      </c>
      <c r="U1146">
        <v>5087</v>
      </c>
      <c r="V1146">
        <v>181</v>
      </c>
      <c r="X1146" t="s">
        <v>8221</v>
      </c>
      <c r="Y1146">
        <v>175</v>
      </c>
      <c r="Z1146">
        <v>2</v>
      </c>
    </row>
    <row r="1147" spans="1:26" x14ac:dyDescent="0.2">
      <c r="A1147" t="s">
        <v>8219</v>
      </c>
      <c r="B1147">
        <v>60</v>
      </c>
      <c r="D1147" t="s">
        <v>8221</v>
      </c>
      <c r="E1147">
        <v>7</v>
      </c>
      <c r="T1147" t="s">
        <v>8219</v>
      </c>
      <c r="U1147">
        <v>8666</v>
      </c>
      <c r="V1147">
        <v>60</v>
      </c>
      <c r="X1147" t="s">
        <v>8221</v>
      </c>
      <c r="Y1147">
        <v>141</v>
      </c>
      <c r="Z1147">
        <v>7</v>
      </c>
    </row>
    <row r="1148" spans="1:26" x14ac:dyDescent="0.2">
      <c r="A1148" t="s">
        <v>8219</v>
      </c>
      <c r="B1148">
        <v>445</v>
      </c>
      <c r="D1148" t="s">
        <v>8221</v>
      </c>
      <c r="E1148">
        <v>16</v>
      </c>
      <c r="T1148" t="s">
        <v>8219</v>
      </c>
      <c r="U1148">
        <v>10802</v>
      </c>
      <c r="V1148">
        <v>445</v>
      </c>
      <c r="X1148" t="s">
        <v>8221</v>
      </c>
      <c r="Y1148">
        <v>334</v>
      </c>
      <c r="Z1148">
        <v>16</v>
      </c>
    </row>
    <row r="1149" spans="1:26" x14ac:dyDescent="0.2">
      <c r="A1149" t="s">
        <v>8219</v>
      </c>
      <c r="B1149">
        <v>17</v>
      </c>
      <c r="D1149" t="s">
        <v>8221</v>
      </c>
      <c r="E1149">
        <v>117</v>
      </c>
      <c r="T1149" t="s">
        <v>8219</v>
      </c>
      <c r="U1149">
        <v>597</v>
      </c>
      <c r="V1149">
        <v>17</v>
      </c>
      <c r="X1149" t="s">
        <v>8221</v>
      </c>
      <c r="Y1149">
        <v>7173</v>
      </c>
      <c r="Z1149">
        <v>117</v>
      </c>
    </row>
    <row r="1150" spans="1:26" x14ac:dyDescent="0.2">
      <c r="A1150" t="s">
        <v>8219</v>
      </c>
      <c r="B1150">
        <v>194</v>
      </c>
      <c r="D1150" t="s">
        <v>8221</v>
      </c>
      <c r="E1150">
        <v>2</v>
      </c>
      <c r="T1150" t="s">
        <v>8219</v>
      </c>
      <c r="U1150">
        <v>4804</v>
      </c>
      <c r="V1150">
        <v>194</v>
      </c>
      <c r="X1150" t="s">
        <v>8221</v>
      </c>
      <c r="Y1150">
        <v>2</v>
      </c>
      <c r="Z1150">
        <v>2</v>
      </c>
    </row>
    <row r="1151" spans="1:26" x14ac:dyDescent="0.2">
      <c r="A1151" t="s">
        <v>8219</v>
      </c>
      <c r="B1151">
        <v>404</v>
      </c>
      <c r="D1151" t="s">
        <v>8221</v>
      </c>
      <c r="E1151">
        <v>7</v>
      </c>
      <c r="T1151" t="s">
        <v>8219</v>
      </c>
      <c r="U1151">
        <v>76105</v>
      </c>
      <c r="V1151">
        <v>404</v>
      </c>
      <c r="X1151" t="s">
        <v>8221</v>
      </c>
      <c r="Y1151">
        <v>645</v>
      </c>
      <c r="Z1151">
        <v>7</v>
      </c>
    </row>
    <row r="1152" spans="1:26" x14ac:dyDescent="0.2">
      <c r="A1152" t="s">
        <v>8219</v>
      </c>
      <c r="B1152">
        <v>194</v>
      </c>
      <c r="D1152" t="s">
        <v>8221</v>
      </c>
      <c r="E1152">
        <v>3</v>
      </c>
      <c r="T1152" t="s">
        <v>8219</v>
      </c>
      <c r="U1152">
        <v>28728</v>
      </c>
      <c r="V1152">
        <v>194</v>
      </c>
      <c r="X1152" t="s">
        <v>8221</v>
      </c>
      <c r="Y1152">
        <v>22</v>
      </c>
      <c r="Z1152">
        <v>3</v>
      </c>
    </row>
    <row r="1153" spans="1:26" x14ac:dyDescent="0.2">
      <c r="A1153" t="s">
        <v>8219</v>
      </c>
      <c r="B1153">
        <v>902</v>
      </c>
      <c r="D1153" t="s">
        <v>8221</v>
      </c>
      <c r="E1153">
        <v>20</v>
      </c>
      <c r="T1153" t="s">
        <v>8219</v>
      </c>
      <c r="U1153">
        <v>45041</v>
      </c>
      <c r="V1153">
        <v>902</v>
      </c>
      <c r="X1153" t="s">
        <v>8221</v>
      </c>
      <c r="Y1153">
        <v>1296</v>
      </c>
      <c r="Z1153">
        <v>20</v>
      </c>
    </row>
    <row r="1154" spans="1:26" x14ac:dyDescent="0.2">
      <c r="A1154" t="s">
        <v>8219</v>
      </c>
      <c r="B1154">
        <v>1670</v>
      </c>
      <c r="D1154" t="s">
        <v>8221</v>
      </c>
      <c r="E1154">
        <v>50</v>
      </c>
      <c r="T1154" t="s">
        <v>8219</v>
      </c>
      <c r="U1154">
        <v>180062</v>
      </c>
      <c r="V1154">
        <v>1670</v>
      </c>
      <c r="X1154" t="s">
        <v>8221</v>
      </c>
      <c r="Y1154">
        <v>1506</v>
      </c>
      <c r="Z1154">
        <v>50</v>
      </c>
    </row>
    <row r="1155" spans="1:26" x14ac:dyDescent="0.2">
      <c r="A1155" t="s">
        <v>8219</v>
      </c>
      <c r="B1155">
        <v>1328</v>
      </c>
      <c r="D1155" t="s">
        <v>8221</v>
      </c>
      <c r="E1155">
        <v>2</v>
      </c>
      <c r="T1155" t="s">
        <v>8219</v>
      </c>
      <c r="U1155">
        <v>56618</v>
      </c>
      <c r="V1155">
        <v>1328</v>
      </c>
      <c r="X1155" t="s">
        <v>8221</v>
      </c>
      <c r="Y1155">
        <v>105</v>
      </c>
      <c r="Z1155">
        <v>2</v>
      </c>
    </row>
    <row r="1156" spans="1:26" x14ac:dyDescent="0.2">
      <c r="A1156" t="s">
        <v>8219</v>
      </c>
      <c r="B1156">
        <v>944</v>
      </c>
      <c r="D1156" t="s">
        <v>8221</v>
      </c>
      <c r="E1156">
        <v>3</v>
      </c>
      <c r="T1156" t="s">
        <v>8219</v>
      </c>
      <c r="U1156">
        <v>13566</v>
      </c>
      <c r="V1156">
        <v>944</v>
      </c>
      <c r="X1156" t="s">
        <v>8221</v>
      </c>
      <c r="Y1156">
        <v>71</v>
      </c>
      <c r="Z1156">
        <v>3</v>
      </c>
    </row>
    <row r="1157" spans="1:26" x14ac:dyDescent="0.2">
      <c r="A1157" t="s">
        <v>8219</v>
      </c>
      <c r="B1157">
        <v>147</v>
      </c>
      <c r="D1157" t="s">
        <v>8221</v>
      </c>
      <c r="E1157">
        <v>27</v>
      </c>
      <c r="T1157" t="s">
        <v>8219</v>
      </c>
      <c r="U1157">
        <v>5509</v>
      </c>
      <c r="V1157">
        <v>147</v>
      </c>
      <c r="X1157" t="s">
        <v>8221</v>
      </c>
      <c r="Y1157">
        <v>11226</v>
      </c>
      <c r="Z1157">
        <v>27</v>
      </c>
    </row>
    <row r="1158" spans="1:26" x14ac:dyDescent="0.2">
      <c r="A1158" t="s">
        <v>8219</v>
      </c>
      <c r="B1158">
        <v>99</v>
      </c>
      <c r="D1158" t="s">
        <v>8221</v>
      </c>
      <c r="E1158">
        <v>7</v>
      </c>
      <c r="T1158" t="s">
        <v>8219</v>
      </c>
      <c r="U1158">
        <v>2990</v>
      </c>
      <c r="V1158">
        <v>99</v>
      </c>
      <c r="X1158" t="s">
        <v>8221</v>
      </c>
      <c r="Y1158">
        <v>376</v>
      </c>
      <c r="Z1158">
        <v>7</v>
      </c>
    </row>
    <row r="1159" spans="1:26" x14ac:dyDescent="0.2">
      <c r="A1159" t="s">
        <v>8219</v>
      </c>
      <c r="B1159">
        <v>79</v>
      </c>
      <c r="D1159" t="s">
        <v>8221</v>
      </c>
      <c r="E1159">
        <v>5</v>
      </c>
      <c r="T1159" t="s">
        <v>8219</v>
      </c>
      <c r="U1159">
        <v>2650.5</v>
      </c>
      <c r="V1159">
        <v>79</v>
      </c>
      <c r="X1159" t="s">
        <v>8221</v>
      </c>
      <c r="Y1159">
        <v>2103</v>
      </c>
      <c r="Z1159">
        <v>5</v>
      </c>
    </row>
    <row r="1160" spans="1:26" x14ac:dyDescent="0.2">
      <c r="A1160" t="s">
        <v>8219</v>
      </c>
      <c r="B1160">
        <v>75</v>
      </c>
      <c r="D1160" t="s">
        <v>8221</v>
      </c>
      <c r="E1160">
        <v>0</v>
      </c>
      <c r="T1160" t="s">
        <v>8219</v>
      </c>
      <c r="U1160">
        <v>4856</v>
      </c>
      <c r="V1160">
        <v>75</v>
      </c>
      <c r="X1160" t="s">
        <v>8221</v>
      </c>
      <c r="Y1160">
        <v>0</v>
      </c>
      <c r="Z1160">
        <v>0</v>
      </c>
    </row>
    <row r="1161" spans="1:26" x14ac:dyDescent="0.2">
      <c r="A1161" t="s">
        <v>8219</v>
      </c>
      <c r="B1161">
        <v>207</v>
      </c>
      <c r="D1161" t="s">
        <v>8221</v>
      </c>
      <c r="E1161">
        <v>3</v>
      </c>
      <c r="T1161" t="s">
        <v>8219</v>
      </c>
      <c r="U1161">
        <v>11992</v>
      </c>
      <c r="V1161">
        <v>207</v>
      </c>
      <c r="X1161" t="s">
        <v>8221</v>
      </c>
      <c r="Y1161">
        <v>56</v>
      </c>
      <c r="Z1161">
        <v>3</v>
      </c>
    </row>
    <row r="1162" spans="1:26" x14ac:dyDescent="0.2">
      <c r="A1162" t="s">
        <v>8219</v>
      </c>
      <c r="B1162">
        <v>102</v>
      </c>
      <c r="D1162" t="s">
        <v>8221</v>
      </c>
      <c r="E1162">
        <v>6</v>
      </c>
      <c r="T1162" t="s">
        <v>8219</v>
      </c>
      <c r="U1162">
        <v>5414</v>
      </c>
      <c r="V1162">
        <v>102</v>
      </c>
      <c r="X1162" t="s">
        <v>8221</v>
      </c>
      <c r="Y1162">
        <v>470</v>
      </c>
      <c r="Z1162">
        <v>6</v>
      </c>
    </row>
    <row r="1163" spans="1:26" x14ac:dyDescent="0.2">
      <c r="A1163" t="s">
        <v>8219</v>
      </c>
      <c r="B1163">
        <v>32</v>
      </c>
      <c r="D1163" t="s">
        <v>8221</v>
      </c>
      <c r="E1163">
        <v>9</v>
      </c>
      <c r="T1163" t="s">
        <v>8219</v>
      </c>
      <c r="U1163">
        <v>1538</v>
      </c>
      <c r="V1163">
        <v>32</v>
      </c>
      <c r="X1163" t="s">
        <v>8221</v>
      </c>
      <c r="Y1163">
        <v>610</v>
      </c>
      <c r="Z1163">
        <v>9</v>
      </c>
    </row>
    <row r="1164" spans="1:26" x14ac:dyDescent="0.2">
      <c r="A1164" t="s">
        <v>8219</v>
      </c>
      <c r="B1164">
        <v>480</v>
      </c>
      <c r="D1164" t="s">
        <v>8221</v>
      </c>
      <c r="E1164">
        <v>3</v>
      </c>
      <c r="T1164" t="s">
        <v>8219</v>
      </c>
      <c r="U1164">
        <v>39550.5</v>
      </c>
      <c r="V1164">
        <v>480</v>
      </c>
      <c r="X1164" t="s">
        <v>8221</v>
      </c>
      <c r="Y1164">
        <v>50</v>
      </c>
      <c r="Z1164">
        <v>3</v>
      </c>
    </row>
    <row r="1165" spans="1:26" x14ac:dyDescent="0.2">
      <c r="A1165" t="s">
        <v>8219</v>
      </c>
      <c r="B1165">
        <v>11</v>
      </c>
      <c r="D1165" t="s">
        <v>8221</v>
      </c>
      <c r="E1165">
        <v>2</v>
      </c>
      <c r="T1165" t="s">
        <v>8219</v>
      </c>
      <c r="U1165">
        <v>555</v>
      </c>
      <c r="V1165">
        <v>11</v>
      </c>
      <c r="X1165" t="s">
        <v>8221</v>
      </c>
      <c r="Y1165">
        <v>125</v>
      </c>
      <c r="Z1165">
        <v>2</v>
      </c>
    </row>
    <row r="1166" spans="1:26" x14ac:dyDescent="0.2">
      <c r="A1166" t="s">
        <v>8219</v>
      </c>
      <c r="B1166">
        <v>12</v>
      </c>
      <c r="D1166" t="s">
        <v>8221</v>
      </c>
      <c r="E1166">
        <v>3</v>
      </c>
      <c r="T1166" t="s">
        <v>8219</v>
      </c>
      <c r="U1166">
        <v>1390</v>
      </c>
      <c r="V1166">
        <v>12</v>
      </c>
      <c r="X1166" t="s">
        <v>8221</v>
      </c>
      <c r="Y1166">
        <v>126</v>
      </c>
      <c r="Z1166">
        <v>3</v>
      </c>
    </row>
    <row r="1167" spans="1:26" x14ac:dyDescent="0.2">
      <c r="A1167" t="s">
        <v>8219</v>
      </c>
      <c r="B1167">
        <v>48</v>
      </c>
      <c r="D1167" t="s">
        <v>8221</v>
      </c>
      <c r="E1167">
        <v>45</v>
      </c>
      <c r="T1167" t="s">
        <v>8219</v>
      </c>
      <c r="U1167">
        <v>3025.66</v>
      </c>
      <c r="V1167">
        <v>48</v>
      </c>
      <c r="X1167" t="s">
        <v>8221</v>
      </c>
      <c r="Y1167">
        <v>5854</v>
      </c>
      <c r="Z1167">
        <v>45</v>
      </c>
    </row>
    <row r="1168" spans="1:26" x14ac:dyDescent="0.2">
      <c r="A1168" t="s">
        <v>8219</v>
      </c>
      <c r="B1168">
        <v>59</v>
      </c>
      <c r="D1168" t="s">
        <v>8221</v>
      </c>
      <c r="E1168">
        <v>9</v>
      </c>
      <c r="T1168" t="s">
        <v>8219</v>
      </c>
      <c r="U1168">
        <v>6373.27</v>
      </c>
      <c r="V1168">
        <v>59</v>
      </c>
      <c r="X1168" t="s">
        <v>8221</v>
      </c>
      <c r="Y1168">
        <v>11432</v>
      </c>
      <c r="Z1168">
        <v>9</v>
      </c>
    </row>
    <row r="1169" spans="1:26" x14ac:dyDescent="0.2">
      <c r="A1169" t="s">
        <v>8219</v>
      </c>
      <c r="B1169">
        <v>79</v>
      </c>
      <c r="D1169" t="s">
        <v>8221</v>
      </c>
      <c r="E1169">
        <v>9</v>
      </c>
      <c r="T1169" t="s">
        <v>8219</v>
      </c>
      <c r="U1169">
        <v>3641</v>
      </c>
      <c r="V1169">
        <v>79</v>
      </c>
      <c r="X1169" t="s">
        <v>8221</v>
      </c>
      <c r="Y1169">
        <v>796</v>
      </c>
      <c r="Z1169">
        <v>9</v>
      </c>
    </row>
    <row r="1170" spans="1:26" x14ac:dyDescent="0.2">
      <c r="A1170" t="s">
        <v>8219</v>
      </c>
      <c r="B1170">
        <v>14</v>
      </c>
      <c r="D1170" t="s">
        <v>8221</v>
      </c>
      <c r="E1170">
        <v>21</v>
      </c>
      <c r="T1170" t="s">
        <v>8219</v>
      </c>
      <c r="U1170">
        <v>1501</v>
      </c>
      <c r="V1170">
        <v>14</v>
      </c>
      <c r="X1170" t="s">
        <v>8221</v>
      </c>
      <c r="Y1170">
        <v>1183.19</v>
      </c>
      <c r="Z1170">
        <v>21</v>
      </c>
    </row>
    <row r="1171" spans="1:26" x14ac:dyDescent="0.2">
      <c r="A1171" t="s">
        <v>8219</v>
      </c>
      <c r="B1171">
        <v>106</v>
      </c>
      <c r="D1171" t="s">
        <v>8221</v>
      </c>
      <c r="E1171">
        <v>17</v>
      </c>
      <c r="T1171" t="s">
        <v>8219</v>
      </c>
      <c r="U1171">
        <v>5398.99</v>
      </c>
      <c r="V1171">
        <v>106</v>
      </c>
      <c r="X1171" t="s">
        <v>8221</v>
      </c>
      <c r="Y1171">
        <v>910</v>
      </c>
      <c r="Z1171">
        <v>17</v>
      </c>
    </row>
    <row r="1172" spans="1:26" x14ac:dyDescent="0.2">
      <c r="A1172" t="s">
        <v>8219</v>
      </c>
      <c r="B1172">
        <v>25</v>
      </c>
      <c r="D1172" t="s">
        <v>8221</v>
      </c>
      <c r="E1172">
        <v>1</v>
      </c>
      <c r="T1172" t="s">
        <v>8219</v>
      </c>
      <c r="U1172">
        <v>1001</v>
      </c>
      <c r="V1172">
        <v>25</v>
      </c>
      <c r="X1172" t="s">
        <v>8221</v>
      </c>
      <c r="Y1172">
        <v>25</v>
      </c>
      <c r="Z1172">
        <v>1</v>
      </c>
    </row>
    <row r="1173" spans="1:26" x14ac:dyDescent="0.2">
      <c r="A1173" t="s">
        <v>8219</v>
      </c>
      <c r="B1173">
        <v>25</v>
      </c>
      <c r="D1173" t="s">
        <v>8221</v>
      </c>
      <c r="E1173">
        <v>1</v>
      </c>
      <c r="T1173" t="s">
        <v>8219</v>
      </c>
      <c r="U1173">
        <v>1611</v>
      </c>
      <c r="V1173">
        <v>25</v>
      </c>
      <c r="X1173" t="s">
        <v>8221</v>
      </c>
      <c r="Y1173">
        <v>50</v>
      </c>
      <c r="Z1173">
        <v>1</v>
      </c>
    </row>
    <row r="1174" spans="1:26" x14ac:dyDescent="0.2">
      <c r="A1174" t="s">
        <v>8219</v>
      </c>
      <c r="B1174">
        <v>29</v>
      </c>
      <c r="D1174" t="s">
        <v>8221</v>
      </c>
      <c r="E1174">
        <v>14</v>
      </c>
      <c r="T1174" t="s">
        <v>8219</v>
      </c>
      <c r="U1174">
        <v>1561</v>
      </c>
      <c r="V1174">
        <v>29</v>
      </c>
      <c r="X1174" t="s">
        <v>8221</v>
      </c>
      <c r="Y1174">
        <v>795</v>
      </c>
      <c r="Z1174">
        <v>14</v>
      </c>
    </row>
    <row r="1175" spans="1:26" x14ac:dyDescent="0.2">
      <c r="A1175" t="s">
        <v>8219</v>
      </c>
      <c r="B1175">
        <v>43</v>
      </c>
      <c r="D1175" t="s">
        <v>8221</v>
      </c>
      <c r="E1175">
        <v>42</v>
      </c>
      <c r="T1175" t="s">
        <v>8219</v>
      </c>
      <c r="U1175">
        <v>4320</v>
      </c>
      <c r="V1175">
        <v>43</v>
      </c>
      <c r="X1175" t="s">
        <v>8221</v>
      </c>
      <c r="Y1175">
        <v>1715</v>
      </c>
      <c r="Z1175">
        <v>42</v>
      </c>
    </row>
    <row r="1176" spans="1:26" x14ac:dyDescent="0.2">
      <c r="A1176" t="s">
        <v>8219</v>
      </c>
      <c r="B1176">
        <v>46</v>
      </c>
      <c r="D1176" t="s">
        <v>8221</v>
      </c>
      <c r="E1176">
        <v>27</v>
      </c>
      <c r="T1176" t="s">
        <v>8219</v>
      </c>
      <c r="U1176">
        <v>2145.0100000000002</v>
      </c>
      <c r="V1176">
        <v>46</v>
      </c>
      <c r="X1176" t="s">
        <v>8221</v>
      </c>
      <c r="Y1176">
        <v>1758</v>
      </c>
      <c r="Z1176">
        <v>27</v>
      </c>
    </row>
    <row r="1177" spans="1:26" x14ac:dyDescent="0.2">
      <c r="A1177" t="s">
        <v>8219</v>
      </c>
      <c r="B1177">
        <v>27</v>
      </c>
      <c r="D1177" t="s">
        <v>8221</v>
      </c>
      <c r="E1177">
        <v>5</v>
      </c>
      <c r="T1177" t="s">
        <v>8219</v>
      </c>
      <c r="U1177">
        <v>920</v>
      </c>
      <c r="V1177">
        <v>27</v>
      </c>
      <c r="X1177" t="s">
        <v>8221</v>
      </c>
      <c r="Y1177">
        <v>278</v>
      </c>
      <c r="Z1177">
        <v>5</v>
      </c>
    </row>
    <row r="1178" spans="1:26" x14ac:dyDescent="0.2">
      <c r="A1178" t="s">
        <v>8219</v>
      </c>
      <c r="B1178">
        <v>112</v>
      </c>
      <c r="D1178" t="s">
        <v>8221</v>
      </c>
      <c r="E1178">
        <v>13</v>
      </c>
      <c r="T1178" t="s">
        <v>8219</v>
      </c>
      <c r="U1178">
        <v>7304.04</v>
      </c>
      <c r="V1178">
        <v>112</v>
      </c>
      <c r="X1178" t="s">
        <v>8221</v>
      </c>
      <c r="Y1178">
        <v>1827</v>
      </c>
      <c r="Z1178">
        <v>13</v>
      </c>
    </row>
    <row r="1179" spans="1:26" x14ac:dyDescent="0.2">
      <c r="A1179" t="s">
        <v>8219</v>
      </c>
      <c r="B1179">
        <v>34</v>
      </c>
      <c r="D1179" t="s">
        <v>8221</v>
      </c>
      <c r="E1179">
        <v>12</v>
      </c>
      <c r="T1179" t="s">
        <v>8219</v>
      </c>
      <c r="U1179">
        <v>1503</v>
      </c>
      <c r="V1179">
        <v>34</v>
      </c>
      <c r="X1179" t="s">
        <v>8221</v>
      </c>
      <c r="Y1179">
        <v>300</v>
      </c>
      <c r="Z1179">
        <v>12</v>
      </c>
    </row>
    <row r="1180" spans="1:26" x14ac:dyDescent="0.2">
      <c r="A1180" t="s">
        <v>8219</v>
      </c>
      <c r="B1180">
        <v>145</v>
      </c>
      <c r="D1180" t="s">
        <v>8221</v>
      </c>
      <c r="E1180">
        <v>90</v>
      </c>
      <c r="T1180" t="s">
        <v>8219</v>
      </c>
      <c r="U1180">
        <v>10435</v>
      </c>
      <c r="V1180">
        <v>145</v>
      </c>
      <c r="X1180" t="s">
        <v>8221</v>
      </c>
      <c r="Y1180">
        <v>6258</v>
      </c>
      <c r="Z1180">
        <v>90</v>
      </c>
    </row>
    <row r="1181" spans="1:26" x14ac:dyDescent="0.2">
      <c r="A1181" t="s">
        <v>8219</v>
      </c>
      <c r="B1181">
        <v>19</v>
      </c>
      <c r="D1181" t="s">
        <v>8221</v>
      </c>
      <c r="E1181">
        <v>2</v>
      </c>
      <c r="T1181" t="s">
        <v>8219</v>
      </c>
      <c r="U1181">
        <v>1006</v>
      </c>
      <c r="V1181">
        <v>19</v>
      </c>
      <c r="X1181" t="s">
        <v>8221</v>
      </c>
      <c r="Y1181">
        <v>11</v>
      </c>
      <c r="Z1181">
        <v>2</v>
      </c>
    </row>
    <row r="1182" spans="1:26" x14ac:dyDescent="0.2">
      <c r="A1182" t="s">
        <v>8219</v>
      </c>
      <c r="B1182">
        <v>288</v>
      </c>
      <c r="D1182" t="s">
        <v>8221</v>
      </c>
      <c r="E1182">
        <v>5</v>
      </c>
      <c r="T1182" t="s">
        <v>8219</v>
      </c>
      <c r="U1182">
        <v>31522</v>
      </c>
      <c r="V1182">
        <v>288</v>
      </c>
      <c r="X1182" t="s">
        <v>8221</v>
      </c>
      <c r="Y1182">
        <v>1185</v>
      </c>
      <c r="Z1182">
        <v>5</v>
      </c>
    </row>
    <row r="1183" spans="1:26" x14ac:dyDescent="0.2">
      <c r="A1183" t="s">
        <v>8219</v>
      </c>
      <c r="B1183">
        <v>14</v>
      </c>
      <c r="D1183" t="s">
        <v>8221</v>
      </c>
      <c r="E1183">
        <v>31</v>
      </c>
      <c r="T1183" t="s">
        <v>8219</v>
      </c>
      <c r="U1183">
        <v>1050.5</v>
      </c>
      <c r="V1183">
        <v>14</v>
      </c>
      <c r="X1183" t="s">
        <v>8221</v>
      </c>
      <c r="Y1183">
        <v>2476</v>
      </c>
      <c r="Z1183">
        <v>31</v>
      </c>
    </row>
    <row r="1184" spans="1:26" x14ac:dyDescent="0.2">
      <c r="A1184" t="s">
        <v>8219</v>
      </c>
      <c r="B1184">
        <v>7</v>
      </c>
      <c r="D1184" t="s">
        <v>8221</v>
      </c>
      <c r="E1184">
        <v>4</v>
      </c>
      <c r="T1184" t="s">
        <v>8219</v>
      </c>
      <c r="U1184">
        <v>810</v>
      </c>
      <c r="V1184">
        <v>7</v>
      </c>
      <c r="X1184" t="s">
        <v>8221</v>
      </c>
      <c r="Y1184">
        <v>41</v>
      </c>
      <c r="Z1184">
        <v>4</v>
      </c>
    </row>
    <row r="1185" spans="1:26" x14ac:dyDescent="0.2">
      <c r="A1185" t="s">
        <v>8219</v>
      </c>
      <c r="B1185">
        <v>211</v>
      </c>
      <c r="D1185" t="s">
        <v>8221</v>
      </c>
      <c r="E1185">
        <v>29</v>
      </c>
      <c r="T1185" t="s">
        <v>8219</v>
      </c>
      <c r="U1185">
        <v>6680.22</v>
      </c>
      <c r="V1185">
        <v>211</v>
      </c>
      <c r="X1185" t="s">
        <v>8221</v>
      </c>
      <c r="Y1185">
        <v>7905</v>
      </c>
      <c r="Z1185">
        <v>29</v>
      </c>
    </row>
    <row r="1186" spans="1:26" x14ac:dyDescent="0.2">
      <c r="A1186" t="s">
        <v>8219</v>
      </c>
      <c r="B1186">
        <v>85</v>
      </c>
      <c r="D1186" t="s">
        <v>8221</v>
      </c>
      <c r="E1186">
        <v>2</v>
      </c>
      <c r="T1186" t="s">
        <v>8219</v>
      </c>
      <c r="U1186">
        <v>3925</v>
      </c>
      <c r="V1186">
        <v>85</v>
      </c>
      <c r="X1186" t="s">
        <v>8221</v>
      </c>
      <c r="Y1186">
        <v>26</v>
      </c>
      <c r="Z1186">
        <v>2</v>
      </c>
    </row>
    <row r="1187" spans="1:26" x14ac:dyDescent="0.2">
      <c r="A1187" t="s">
        <v>8219</v>
      </c>
      <c r="B1187">
        <v>103</v>
      </c>
      <c r="D1187" t="s">
        <v>8221</v>
      </c>
      <c r="E1187">
        <v>114</v>
      </c>
      <c r="T1187" t="s">
        <v>8219</v>
      </c>
      <c r="U1187">
        <v>7053.61</v>
      </c>
      <c r="V1187">
        <v>103</v>
      </c>
      <c r="X1187" t="s">
        <v>8221</v>
      </c>
      <c r="Y1187">
        <v>6633</v>
      </c>
      <c r="Z1187">
        <v>114</v>
      </c>
    </row>
    <row r="1188" spans="1:26" x14ac:dyDescent="0.2">
      <c r="A1188" t="s">
        <v>8219</v>
      </c>
      <c r="B1188">
        <v>113</v>
      </c>
      <c r="D1188" t="s">
        <v>8221</v>
      </c>
      <c r="E1188">
        <v>1</v>
      </c>
      <c r="T1188" t="s">
        <v>8219</v>
      </c>
      <c r="U1188">
        <v>6042.02</v>
      </c>
      <c r="V1188">
        <v>113</v>
      </c>
      <c r="X1188" t="s">
        <v>8221</v>
      </c>
      <c r="Y1188">
        <v>10</v>
      </c>
      <c r="Z1188">
        <v>1</v>
      </c>
    </row>
    <row r="1189" spans="1:26" x14ac:dyDescent="0.2">
      <c r="A1189" t="s">
        <v>8219</v>
      </c>
      <c r="B1189">
        <v>167</v>
      </c>
      <c r="D1189" t="s">
        <v>8221</v>
      </c>
      <c r="E1189">
        <v>76</v>
      </c>
      <c r="T1189" t="s">
        <v>8219</v>
      </c>
      <c r="U1189">
        <v>18221</v>
      </c>
      <c r="V1189">
        <v>167</v>
      </c>
      <c r="X1189" t="s">
        <v>8221</v>
      </c>
      <c r="Y1189">
        <v>5328</v>
      </c>
      <c r="Z1189">
        <v>76</v>
      </c>
    </row>
    <row r="1190" spans="1:26" x14ac:dyDescent="0.2">
      <c r="A1190" t="s">
        <v>8219</v>
      </c>
      <c r="B1190">
        <v>73</v>
      </c>
      <c r="D1190" t="s">
        <v>8221</v>
      </c>
      <c r="E1190">
        <v>9</v>
      </c>
      <c r="T1190" t="s">
        <v>8219</v>
      </c>
      <c r="U1190">
        <v>3736.55</v>
      </c>
      <c r="V1190">
        <v>73</v>
      </c>
      <c r="X1190" t="s">
        <v>8221</v>
      </c>
      <c r="Y1190">
        <v>521</v>
      </c>
      <c r="Z1190">
        <v>9</v>
      </c>
    </row>
    <row r="1191" spans="1:26" x14ac:dyDescent="0.2">
      <c r="A1191" t="s">
        <v>8219</v>
      </c>
      <c r="B1191">
        <v>75</v>
      </c>
      <c r="D1191" t="s">
        <v>8221</v>
      </c>
      <c r="E1191">
        <v>37</v>
      </c>
      <c r="T1191" t="s">
        <v>8219</v>
      </c>
      <c r="U1191">
        <v>2095.2600000000002</v>
      </c>
      <c r="V1191">
        <v>75</v>
      </c>
      <c r="X1191" t="s">
        <v>8221</v>
      </c>
      <c r="Y1191">
        <v>4635</v>
      </c>
      <c r="Z1191">
        <v>37</v>
      </c>
    </row>
    <row r="1192" spans="1:26" x14ac:dyDescent="0.2">
      <c r="A1192" t="s">
        <v>8219</v>
      </c>
      <c r="B1192">
        <v>614</v>
      </c>
      <c r="D1192" t="s">
        <v>8221</v>
      </c>
      <c r="E1192">
        <v>0</v>
      </c>
      <c r="T1192" t="s">
        <v>8219</v>
      </c>
      <c r="U1192">
        <v>50653.11</v>
      </c>
      <c r="V1192">
        <v>614</v>
      </c>
      <c r="X1192" t="s">
        <v>8221</v>
      </c>
      <c r="Y1192">
        <v>0</v>
      </c>
      <c r="Z1192">
        <v>0</v>
      </c>
    </row>
    <row r="1193" spans="1:26" x14ac:dyDescent="0.2">
      <c r="A1193" t="s">
        <v>8219</v>
      </c>
      <c r="B1193">
        <v>107</v>
      </c>
      <c r="D1193" t="s">
        <v>8221</v>
      </c>
      <c r="E1193">
        <v>1</v>
      </c>
      <c r="T1193" t="s">
        <v>8219</v>
      </c>
      <c r="U1193">
        <v>6400.47</v>
      </c>
      <c r="V1193">
        <v>107</v>
      </c>
      <c r="X1193" t="s">
        <v>8221</v>
      </c>
      <c r="Y1193">
        <v>300</v>
      </c>
      <c r="Z1193">
        <v>1</v>
      </c>
    </row>
    <row r="1194" spans="1:26" x14ac:dyDescent="0.2">
      <c r="A1194" t="s">
        <v>8219</v>
      </c>
      <c r="B1194">
        <v>1224</v>
      </c>
      <c r="D1194" t="s">
        <v>8221</v>
      </c>
      <c r="E1194">
        <v>10</v>
      </c>
      <c r="T1194" t="s">
        <v>8219</v>
      </c>
      <c r="U1194">
        <v>79335.360000000001</v>
      </c>
      <c r="V1194">
        <v>1224</v>
      </c>
      <c r="X1194" t="s">
        <v>8221</v>
      </c>
      <c r="Y1194">
        <v>430</v>
      </c>
      <c r="Z1194">
        <v>10</v>
      </c>
    </row>
    <row r="1195" spans="1:26" x14ac:dyDescent="0.2">
      <c r="A1195" t="s">
        <v>8219</v>
      </c>
      <c r="B1195">
        <v>104</v>
      </c>
      <c r="D1195" t="s">
        <v>8221</v>
      </c>
      <c r="E1195">
        <v>1</v>
      </c>
      <c r="T1195" t="s">
        <v>8219</v>
      </c>
      <c r="U1195">
        <v>9370</v>
      </c>
      <c r="V1195">
        <v>104</v>
      </c>
      <c r="X1195" t="s">
        <v>8221</v>
      </c>
      <c r="Y1195">
        <v>1</v>
      </c>
      <c r="Z1195">
        <v>1</v>
      </c>
    </row>
    <row r="1196" spans="1:26" x14ac:dyDescent="0.2">
      <c r="A1196" t="s">
        <v>8219</v>
      </c>
      <c r="B1196">
        <v>79</v>
      </c>
      <c r="D1196" t="s">
        <v>8221</v>
      </c>
      <c r="E1196">
        <v>2</v>
      </c>
      <c r="T1196" t="s">
        <v>8219</v>
      </c>
      <c r="U1196">
        <v>3236</v>
      </c>
      <c r="V1196">
        <v>79</v>
      </c>
      <c r="X1196" t="s">
        <v>8221</v>
      </c>
      <c r="Y1196">
        <v>1550</v>
      </c>
      <c r="Z1196">
        <v>2</v>
      </c>
    </row>
    <row r="1197" spans="1:26" x14ac:dyDescent="0.2">
      <c r="A1197" t="s">
        <v>8219</v>
      </c>
      <c r="B1197">
        <v>157</v>
      </c>
      <c r="D1197" t="s">
        <v>8221</v>
      </c>
      <c r="E1197">
        <v>1</v>
      </c>
      <c r="T1197" t="s">
        <v>8219</v>
      </c>
      <c r="U1197">
        <v>8792.02</v>
      </c>
      <c r="V1197">
        <v>157</v>
      </c>
      <c r="X1197" t="s">
        <v>8221</v>
      </c>
      <c r="Y1197">
        <v>5</v>
      </c>
      <c r="Z1197">
        <v>1</v>
      </c>
    </row>
    <row r="1198" spans="1:26" x14ac:dyDescent="0.2">
      <c r="A1198" t="s">
        <v>8219</v>
      </c>
      <c r="B1198">
        <v>50</v>
      </c>
      <c r="D1198" t="s">
        <v>8221</v>
      </c>
      <c r="E1198">
        <v>10</v>
      </c>
      <c r="T1198" t="s">
        <v>8219</v>
      </c>
      <c r="U1198">
        <v>1883.64</v>
      </c>
      <c r="V1198">
        <v>50</v>
      </c>
      <c r="X1198" t="s">
        <v>8221</v>
      </c>
      <c r="Y1198">
        <v>128</v>
      </c>
      <c r="Z1198">
        <v>10</v>
      </c>
    </row>
    <row r="1199" spans="1:26" x14ac:dyDescent="0.2">
      <c r="A1199" t="s">
        <v>8219</v>
      </c>
      <c r="B1199">
        <v>64</v>
      </c>
      <c r="D1199" t="s">
        <v>8221</v>
      </c>
      <c r="E1199">
        <v>9</v>
      </c>
      <c r="T1199" t="s">
        <v>8219</v>
      </c>
      <c r="U1199">
        <v>2565</v>
      </c>
      <c r="V1199">
        <v>64</v>
      </c>
      <c r="X1199" t="s">
        <v>8221</v>
      </c>
      <c r="Y1199">
        <v>130</v>
      </c>
      <c r="Z1199">
        <v>9</v>
      </c>
    </row>
    <row r="1200" spans="1:26" x14ac:dyDescent="0.2">
      <c r="A1200" t="s">
        <v>8219</v>
      </c>
      <c r="B1200">
        <v>200</v>
      </c>
      <c r="D1200" t="s">
        <v>8221</v>
      </c>
      <c r="E1200">
        <v>19</v>
      </c>
      <c r="T1200" t="s">
        <v>8219</v>
      </c>
      <c r="U1200">
        <v>15606.4</v>
      </c>
      <c r="V1200">
        <v>200</v>
      </c>
      <c r="X1200" t="s">
        <v>8221</v>
      </c>
      <c r="Y1200">
        <v>6780</v>
      </c>
      <c r="Z1200">
        <v>19</v>
      </c>
    </row>
    <row r="1201" spans="1:26" x14ac:dyDescent="0.2">
      <c r="A1201" t="s">
        <v>8219</v>
      </c>
      <c r="B1201">
        <v>22</v>
      </c>
      <c r="D1201" t="s">
        <v>8221</v>
      </c>
      <c r="E1201">
        <v>0</v>
      </c>
      <c r="T1201" t="s">
        <v>8219</v>
      </c>
      <c r="U1201">
        <v>416</v>
      </c>
      <c r="V1201">
        <v>22</v>
      </c>
      <c r="X1201" t="s">
        <v>8221</v>
      </c>
      <c r="Y1201">
        <v>0</v>
      </c>
      <c r="Z1201">
        <v>0</v>
      </c>
    </row>
    <row r="1202" spans="1:26" x14ac:dyDescent="0.2">
      <c r="A1202" t="s">
        <v>8219</v>
      </c>
      <c r="B1202">
        <v>163</v>
      </c>
      <c r="D1202" t="s">
        <v>8221</v>
      </c>
      <c r="E1202">
        <v>4</v>
      </c>
      <c r="T1202" t="s">
        <v>8219</v>
      </c>
      <c r="U1202">
        <v>6053</v>
      </c>
      <c r="V1202">
        <v>163</v>
      </c>
      <c r="X1202" t="s">
        <v>8221</v>
      </c>
      <c r="Y1202">
        <v>151</v>
      </c>
      <c r="Z1202">
        <v>4</v>
      </c>
    </row>
    <row r="1203" spans="1:26" x14ac:dyDescent="0.2">
      <c r="A1203" t="s">
        <v>8219</v>
      </c>
      <c r="B1203">
        <v>77</v>
      </c>
      <c r="D1203" t="s">
        <v>8221</v>
      </c>
      <c r="E1203">
        <v>8</v>
      </c>
      <c r="T1203" t="s">
        <v>8219</v>
      </c>
      <c r="U1203">
        <v>3231</v>
      </c>
      <c r="V1203">
        <v>77</v>
      </c>
      <c r="X1203" t="s">
        <v>8221</v>
      </c>
      <c r="Y1203">
        <v>102</v>
      </c>
      <c r="Z1203">
        <v>8</v>
      </c>
    </row>
    <row r="1204" spans="1:26" x14ac:dyDescent="0.2">
      <c r="A1204" t="s">
        <v>8219</v>
      </c>
      <c r="B1204">
        <v>89</v>
      </c>
      <c r="D1204" t="s">
        <v>8221</v>
      </c>
      <c r="E1204">
        <v>24</v>
      </c>
      <c r="T1204" t="s">
        <v>8219</v>
      </c>
      <c r="U1204">
        <v>5433</v>
      </c>
      <c r="V1204">
        <v>89</v>
      </c>
      <c r="X1204" t="s">
        <v>8221</v>
      </c>
      <c r="Y1204">
        <v>587</v>
      </c>
      <c r="Z1204">
        <v>24</v>
      </c>
    </row>
    <row r="1205" spans="1:26" x14ac:dyDescent="0.2">
      <c r="A1205" t="s">
        <v>8219</v>
      </c>
      <c r="B1205">
        <v>3355</v>
      </c>
      <c r="D1205" t="s">
        <v>8221</v>
      </c>
      <c r="E1205">
        <v>0</v>
      </c>
      <c r="T1205" t="s">
        <v>8219</v>
      </c>
      <c r="U1205">
        <v>184133.01</v>
      </c>
      <c r="V1205">
        <v>3355</v>
      </c>
      <c r="X1205" t="s">
        <v>8221</v>
      </c>
      <c r="Y1205">
        <v>0</v>
      </c>
      <c r="Z1205">
        <v>0</v>
      </c>
    </row>
    <row r="1206" spans="1:26" x14ac:dyDescent="0.2">
      <c r="A1206" t="s">
        <v>8219</v>
      </c>
      <c r="B1206">
        <v>537</v>
      </c>
      <c r="D1206" t="s">
        <v>8221</v>
      </c>
      <c r="E1206">
        <v>39</v>
      </c>
      <c r="T1206" t="s">
        <v>8219</v>
      </c>
      <c r="U1206">
        <v>25445</v>
      </c>
      <c r="V1206">
        <v>537</v>
      </c>
      <c r="X1206" t="s">
        <v>8221</v>
      </c>
      <c r="Y1206">
        <v>2070</v>
      </c>
      <c r="Z1206">
        <v>39</v>
      </c>
    </row>
    <row r="1207" spans="1:26" x14ac:dyDescent="0.2">
      <c r="A1207" t="s">
        <v>8219</v>
      </c>
      <c r="B1207">
        <v>125</v>
      </c>
      <c r="D1207" t="s">
        <v>8221</v>
      </c>
      <c r="E1207">
        <v>6</v>
      </c>
      <c r="T1207" t="s">
        <v>8219</v>
      </c>
      <c r="U1207">
        <v>26480</v>
      </c>
      <c r="V1207">
        <v>125</v>
      </c>
      <c r="X1207" t="s">
        <v>8221</v>
      </c>
      <c r="Y1207">
        <v>1800</v>
      </c>
      <c r="Z1207">
        <v>6</v>
      </c>
    </row>
    <row r="1208" spans="1:26" x14ac:dyDescent="0.2">
      <c r="A1208" t="s">
        <v>8219</v>
      </c>
      <c r="B1208">
        <v>163</v>
      </c>
      <c r="D1208" t="s">
        <v>8221</v>
      </c>
      <c r="E1208">
        <v>4</v>
      </c>
      <c r="T1208" t="s">
        <v>8219</v>
      </c>
      <c r="U1208">
        <v>35848</v>
      </c>
      <c r="V1208">
        <v>163</v>
      </c>
      <c r="X1208" t="s">
        <v>8221</v>
      </c>
      <c r="Y1208">
        <v>1145</v>
      </c>
      <c r="Z1208">
        <v>4</v>
      </c>
    </row>
    <row r="1209" spans="1:26" x14ac:dyDescent="0.2">
      <c r="A1209" t="s">
        <v>8219</v>
      </c>
      <c r="B1209">
        <v>283</v>
      </c>
      <c r="D1209" t="s">
        <v>8221</v>
      </c>
      <c r="E1209">
        <v>3</v>
      </c>
      <c r="T1209" t="s">
        <v>8219</v>
      </c>
      <c r="U1209">
        <v>11545.1</v>
      </c>
      <c r="V1209">
        <v>283</v>
      </c>
      <c r="X1209" t="s">
        <v>8221</v>
      </c>
      <c r="Y1209">
        <v>110</v>
      </c>
      <c r="Z1209">
        <v>3</v>
      </c>
    </row>
    <row r="1210" spans="1:26" x14ac:dyDescent="0.2">
      <c r="A1210" t="s">
        <v>8219</v>
      </c>
      <c r="B1210">
        <v>352</v>
      </c>
      <c r="D1210" t="s">
        <v>8221</v>
      </c>
      <c r="E1210">
        <v>53</v>
      </c>
      <c r="T1210" t="s">
        <v>8219</v>
      </c>
      <c r="U1210">
        <v>26577</v>
      </c>
      <c r="V1210">
        <v>352</v>
      </c>
      <c r="X1210" t="s">
        <v>8221</v>
      </c>
      <c r="Y1210">
        <v>2608</v>
      </c>
      <c r="Z1210">
        <v>53</v>
      </c>
    </row>
    <row r="1211" spans="1:26" x14ac:dyDescent="0.2">
      <c r="A1211" t="s">
        <v>8219</v>
      </c>
      <c r="B1211">
        <v>94</v>
      </c>
      <c r="D1211" t="s">
        <v>8221</v>
      </c>
      <c r="E1211">
        <v>1</v>
      </c>
      <c r="T1211" t="s">
        <v>8219</v>
      </c>
      <c r="U1211">
        <v>1273</v>
      </c>
      <c r="V1211">
        <v>94</v>
      </c>
      <c r="X1211" t="s">
        <v>8221</v>
      </c>
      <c r="Y1211">
        <v>1</v>
      </c>
      <c r="Z1211">
        <v>1</v>
      </c>
    </row>
    <row r="1212" spans="1:26" x14ac:dyDescent="0.2">
      <c r="A1212" t="s">
        <v>8219</v>
      </c>
      <c r="B1212">
        <v>67</v>
      </c>
      <c r="D1212" t="s">
        <v>8221</v>
      </c>
      <c r="E1212">
        <v>2</v>
      </c>
      <c r="T1212" t="s">
        <v>8219</v>
      </c>
      <c r="U1212">
        <v>4078</v>
      </c>
      <c r="V1212">
        <v>67</v>
      </c>
      <c r="X1212" t="s">
        <v>8221</v>
      </c>
      <c r="Y1212">
        <v>25</v>
      </c>
      <c r="Z1212">
        <v>2</v>
      </c>
    </row>
    <row r="1213" spans="1:26" x14ac:dyDescent="0.2">
      <c r="A1213" t="s">
        <v>8219</v>
      </c>
      <c r="B1213">
        <v>221</v>
      </c>
      <c r="D1213" t="s">
        <v>8221</v>
      </c>
      <c r="E1213">
        <v>25</v>
      </c>
      <c r="T1213" t="s">
        <v>8219</v>
      </c>
      <c r="U1213">
        <v>25568</v>
      </c>
      <c r="V1213">
        <v>221</v>
      </c>
      <c r="X1213" t="s">
        <v>8221</v>
      </c>
      <c r="Y1213">
        <v>2726</v>
      </c>
      <c r="Z1213">
        <v>25</v>
      </c>
    </row>
    <row r="1214" spans="1:26" x14ac:dyDescent="0.2">
      <c r="A1214" t="s">
        <v>8219</v>
      </c>
      <c r="B1214">
        <v>2165</v>
      </c>
      <c r="D1214" t="s">
        <v>8221</v>
      </c>
      <c r="E1214">
        <v>6</v>
      </c>
      <c r="T1214" t="s">
        <v>8219</v>
      </c>
      <c r="U1214">
        <v>104146.51</v>
      </c>
      <c r="V1214">
        <v>2165</v>
      </c>
      <c r="X1214" t="s">
        <v>8221</v>
      </c>
      <c r="Y1214">
        <v>250</v>
      </c>
      <c r="Z1214">
        <v>6</v>
      </c>
    </row>
    <row r="1215" spans="1:26" x14ac:dyDescent="0.2">
      <c r="A1215" t="s">
        <v>8219</v>
      </c>
      <c r="B1215">
        <v>179</v>
      </c>
      <c r="D1215" t="s">
        <v>8221</v>
      </c>
      <c r="E1215">
        <v>0</v>
      </c>
      <c r="T1215" t="s">
        <v>8219</v>
      </c>
      <c r="U1215">
        <v>13279</v>
      </c>
      <c r="V1215">
        <v>179</v>
      </c>
      <c r="X1215" t="s">
        <v>8221</v>
      </c>
      <c r="Y1215">
        <v>0</v>
      </c>
      <c r="Z1215">
        <v>0</v>
      </c>
    </row>
    <row r="1216" spans="1:26" x14ac:dyDescent="0.2">
      <c r="A1216" t="s">
        <v>8219</v>
      </c>
      <c r="B1216">
        <v>123</v>
      </c>
      <c r="D1216" t="s">
        <v>8221</v>
      </c>
      <c r="E1216">
        <v>12</v>
      </c>
      <c r="T1216" t="s">
        <v>8219</v>
      </c>
      <c r="U1216">
        <v>15171.5</v>
      </c>
      <c r="V1216">
        <v>123</v>
      </c>
      <c r="X1216" t="s">
        <v>8221</v>
      </c>
      <c r="Y1216">
        <v>273</v>
      </c>
      <c r="Z1216">
        <v>12</v>
      </c>
    </row>
    <row r="1217" spans="1:26" x14ac:dyDescent="0.2">
      <c r="A1217" t="s">
        <v>8219</v>
      </c>
      <c r="B1217">
        <v>1104</v>
      </c>
      <c r="D1217" t="s">
        <v>8221</v>
      </c>
      <c r="E1217">
        <v>0</v>
      </c>
      <c r="T1217" t="s">
        <v>8219</v>
      </c>
      <c r="U1217">
        <v>73552</v>
      </c>
      <c r="V1217">
        <v>1104</v>
      </c>
      <c r="X1217" t="s">
        <v>8221</v>
      </c>
      <c r="Y1217">
        <v>0</v>
      </c>
      <c r="Z1217">
        <v>0</v>
      </c>
    </row>
    <row r="1218" spans="1:26" x14ac:dyDescent="0.2">
      <c r="A1218" t="s">
        <v>8219</v>
      </c>
      <c r="B1218">
        <v>403</v>
      </c>
      <c r="D1218" t="s">
        <v>8221</v>
      </c>
      <c r="E1218">
        <v>36</v>
      </c>
      <c r="T1218" t="s">
        <v>8219</v>
      </c>
      <c r="U1218">
        <v>42311</v>
      </c>
      <c r="V1218">
        <v>403</v>
      </c>
      <c r="X1218" t="s">
        <v>8221</v>
      </c>
      <c r="Y1218">
        <v>2550</v>
      </c>
      <c r="Z1218">
        <v>36</v>
      </c>
    </row>
    <row r="1219" spans="1:26" x14ac:dyDescent="0.2">
      <c r="A1219" t="s">
        <v>8219</v>
      </c>
      <c r="B1219">
        <v>109</v>
      </c>
      <c r="D1219" t="s">
        <v>8221</v>
      </c>
      <c r="E1219">
        <v>0</v>
      </c>
      <c r="T1219" t="s">
        <v>8219</v>
      </c>
      <c r="U1219">
        <v>8091</v>
      </c>
      <c r="V1219">
        <v>109</v>
      </c>
      <c r="X1219" t="s">
        <v>8221</v>
      </c>
      <c r="Y1219">
        <v>0</v>
      </c>
      <c r="Z1219">
        <v>0</v>
      </c>
    </row>
    <row r="1220" spans="1:26" x14ac:dyDescent="0.2">
      <c r="A1220" t="s">
        <v>8219</v>
      </c>
      <c r="B1220">
        <v>372</v>
      </c>
      <c r="D1220" t="s">
        <v>8221</v>
      </c>
      <c r="E1220">
        <v>2</v>
      </c>
      <c r="T1220" t="s">
        <v>8219</v>
      </c>
      <c r="U1220">
        <v>30226</v>
      </c>
      <c r="V1220">
        <v>372</v>
      </c>
      <c r="X1220" t="s">
        <v>8221</v>
      </c>
      <c r="Y1220">
        <v>2</v>
      </c>
      <c r="Z1220">
        <v>2</v>
      </c>
    </row>
    <row r="1221" spans="1:26" x14ac:dyDescent="0.2">
      <c r="A1221" t="s">
        <v>8219</v>
      </c>
      <c r="B1221">
        <v>311</v>
      </c>
      <c r="D1221" t="s">
        <v>8221</v>
      </c>
      <c r="E1221">
        <v>1</v>
      </c>
      <c r="T1221" t="s">
        <v>8219</v>
      </c>
      <c r="U1221">
        <v>40502.99</v>
      </c>
      <c r="V1221">
        <v>311</v>
      </c>
      <c r="X1221" t="s">
        <v>8221</v>
      </c>
      <c r="Y1221">
        <v>1</v>
      </c>
      <c r="Z1221">
        <v>1</v>
      </c>
    </row>
    <row r="1222" spans="1:26" x14ac:dyDescent="0.2">
      <c r="A1222" t="s">
        <v>8219</v>
      </c>
      <c r="B1222">
        <v>61</v>
      </c>
      <c r="D1222" t="s">
        <v>8221</v>
      </c>
      <c r="E1222">
        <v>59</v>
      </c>
      <c r="T1222" t="s">
        <v>8219</v>
      </c>
      <c r="U1222">
        <v>3258</v>
      </c>
      <c r="V1222">
        <v>61</v>
      </c>
      <c r="X1222" t="s">
        <v>8221</v>
      </c>
      <c r="Y1222">
        <v>8725</v>
      </c>
      <c r="Z1222">
        <v>59</v>
      </c>
    </row>
    <row r="1223" spans="1:26" x14ac:dyDescent="0.2">
      <c r="A1223" t="s">
        <v>8219</v>
      </c>
      <c r="B1223">
        <v>115</v>
      </c>
      <c r="D1223" t="s">
        <v>8221</v>
      </c>
      <c r="E1223">
        <v>1</v>
      </c>
      <c r="T1223" t="s">
        <v>8219</v>
      </c>
      <c r="U1223">
        <v>8640</v>
      </c>
      <c r="V1223">
        <v>115</v>
      </c>
      <c r="X1223" t="s">
        <v>8221</v>
      </c>
      <c r="Y1223">
        <v>100</v>
      </c>
      <c r="Z1223">
        <v>1</v>
      </c>
    </row>
    <row r="1224" spans="1:26" x14ac:dyDescent="0.2">
      <c r="A1224" t="s">
        <v>8219</v>
      </c>
      <c r="B1224">
        <v>111</v>
      </c>
      <c r="D1224" t="s">
        <v>8221</v>
      </c>
      <c r="E1224">
        <v>31</v>
      </c>
      <c r="T1224" t="s">
        <v>8219</v>
      </c>
      <c r="U1224">
        <v>8399</v>
      </c>
      <c r="V1224">
        <v>111</v>
      </c>
      <c r="X1224" t="s">
        <v>8221</v>
      </c>
      <c r="Y1224">
        <v>1762</v>
      </c>
      <c r="Z1224">
        <v>31</v>
      </c>
    </row>
    <row r="1225" spans="1:26" x14ac:dyDescent="0.2">
      <c r="A1225" t="s">
        <v>8219</v>
      </c>
      <c r="B1225">
        <v>337</v>
      </c>
      <c r="D1225" t="s">
        <v>8221</v>
      </c>
      <c r="E1225">
        <v>18</v>
      </c>
      <c r="T1225" t="s">
        <v>8219</v>
      </c>
      <c r="U1225">
        <v>10680</v>
      </c>
      <c r="V1225">
        <v>337</v>
      </c>
      <c r="X1225" t="s">
        <v>8221</v>
      </c>
      <c r="Y1225">
        <v>3185</v>
      </c>
      <c r="Z1225">
        <v>18</v>
      </c>
    </row>
    <row r="1226" spans="1:26" x14ac:dyDescent="0.2">
      <c r="A1226" t="s">
        <v>8219</v>
      </c>
      <c r="B1226">
        <v>9</v>
      </c>
      <c r="D1226" t="s">
        <v>8221</v>
      </c>
      <c r="E1226">
        <v>10</v>
      </c>
      <c r="T1226" t="s">
        <v>8219</v>
      </c>
      <c r="U1226">
        <v>430</v>
      </c>
      <c r="V1226">
        <v>9</v>
      </c>
      <c r="X1226" t="s">
        <v>8221</v>
      </c>
      <c r="Y1226">
        <v>1276</v>
      </c>
      <c r="Z1226">
        <v>10</v>
      </c>
    </row>
    <row r="1227" spans="1:26" x14ac:dyDescent="0.2">
      <c r="A1227" t="s">
        <v>8219</v>
      </c>
      <c r="B1227">
        <v>120</v>
      </c>
      <c r="D1227" t="s">
        <v>8221</v>
      </c>
      <c r="E1227">
        <v>0</v>
      </c>
      <c r="T1227" t="s">
        <v>8219</v>
      </c>
      <c r="U1227">
        <v>10800</v>
      </c>
      <c r="V1227">
        <v>120</v>
      </c>
      <c r="X1227" t="s">
        <v>8221</v>
      </c>
      <c r="Y1227">
        <v>0</v>
      </c>
      <c r="Z1227">
        <v>0</v>
      </c>
    </row>
    <row r="1228" spans="1:26" x14ac:dyDescent="0.2">
      <c r="A1228" t="s">
        <v>8219</v>
      </c>
      <c r="B1228">
        <v>102</v>
      </c>
      <c r="D1228" t="s">
        <v>8221</v>
      </c>
      <c r="E1228">
        <v>14</v>
      </c>
      <c r="T1228" t="s">
        <v>8219</v>
      </c>
      <c r="U1228">
        <v>15230.03</v>
      </c>
      <c r="V1228">
        <v>102</v>
      </c>
      <c r="X1228" t="s">
        <v>8221</v>
      </c>
      <c r="Y1228">
        <v>926</v>
      </c>
      <c r="Z1228">
        <v>14</v>
      </c>
    </row>
    <row r="1229" spans="1:26" x14ac:dyDescent="0.2">
      <c r="A1229" t="s">
        <v>8219</v>
      </c>
      <c r="B1229">
        <v>186</v>
      </c>
      <c r="D1229" t="s">
        <v>8221</v>
      </c>
      <c r="E1229">
        <v>2</v>
      </c>
      <c r="T1229" t="s">
        <v>8219</v>
      </c>
      <c r="U1229">
        <v>11545</v>
      </c>
      <c r="V1229">
        <v>186</v>
      </c>
      <c r="X1229" t="s">
        <v>8221</v>
      </c>
      <c r="Y1229">
        <v>216</v>
      </c>
      <c r="Z1229">
        <v>2</v>
      </c>
    </row>
    <row r="1230" spans="1:26" x14ac:dyDescent="0.2">
      <c r="A1230" t="s">
        <v>8219</v>
      </c>
      <c r="B1230">
        <v>15</v>
      </c>
      <c r="D1230" t="s">
        <v>8221</v>
      </c>
      <c r="E1230">
        <v>1</v>
      </c>
      <c r="T1230" t="s">
        <v>8219</v>
      </c>
      <c r="U1230">
        <v>801</v>
      </c>
      <c r="V1230">
        <v>15</v>
      </c>
      <c r="X1230" t="s">
        <v>8221</v>
      </c>
      <c r="Y1230">
        <v>1</v>
      </c>
      <c r="Z1230">
        <v>1</v>
      </c>
    </row>
    <row r="1231" spans="1:26" x14ac:dyDescent="0.2">
      <c r="A1231" t="s">
        <v>8219</v>
      </c>
      <c r="B1231">
        <v>67</v>
      </c>
      <c r="D1231" t="s">
        <v>8221</v>
      </c>
      <c r="E1231">
        <v>3</v>
      </c>
      <c r="T1231" t="s">
        <v>8219</v>
      </c>
      <c r="U1231">
        <v>4641</v>
      </c>
      <c r="V1231">
        <v>67</v>
      </c>
      <c r="X1231" t="s">
        <v>8221</v>
      </c>
      <c r="Y1231">
        <v>55</v>
      </c>
      <c r="Z1231">
        <v>3</v>
      </c>
    </row>
    <row r="1232" spans="1:26" x14ac:dyDescent="0.2">
      <c r="A1232" t="s">
        <v>8219</v>
      </c>
      <c r="B1232">
        <v>130</v>
      </c>
      <c r="D1232" t="s">
        <v>8221</v>
      </c>
      <c r="E1232">
        <v>0</v>
      </c>
      <c r="T1232" t="s">
        <v>8219</v>
      </c>
      <c r="U1232">
        <v>35296</v>
      </c>
      <c r="V1232">
        <v>130</v>
      </c>
      <c r="X1232" t="s">
        <v>8221</v>
      </c>
      <c r="Y1232">
        <v>0</v>
      </c>
      <c r="Z1232">
        <v>0</v>
      </c>
    </row>
    <row r="1233" spans="1:26" x14ac:dyDescent="0.2">
      <c r="A1233" t="s">
        <v>8219</v>
      </c>
      <c r="B1233">
        <v>16</v>
      </c>
      <c r="D1233" t="s">
        <v>8221</v>
      </c>
      <c r="E1233">
        <v>2</v>
      </c>
      <c r="T1233" t="s">
        <v>8219</v>
      </c>
      <c r="U1233">
        <v>546</v>
      </c>
      <c r="V1233">
        <v>16</v>
      </c>
      <c r="X1233" t="s">
        <v>8221</v>
      </c>
      <c r="Y1233">
        <v>15</v>
      </c>
      <c r="Z1233">
        <v>2</v>
      </c>
    </row>
    <row r="1234" spans="1:26" x14ac:dyDescent="0.2">
      <c r="A1234" t="s">
        <v>8219</v>
      </c>
      <c r="B1234">
        <v>67</v>
      </c>
      <c r="D1234" t="s">
        <v>8221</v>
      </c>
      <c r="E1234">
        <v>0</v>
      </c>
      <c r="T1234" t="s">
        <v>8219</v>
      </c>
      <c r="U1234">
        <v>2713</v>
      </c>
      <c r="V1234">
        <v>67</v>
      </c>
      <c r="X1234" t="s">
        <v>8221</v>
      </c>
      <c r="Y1234">
        <v>0</v>
      </c>
      <c r="Z1234">
        <v>0</v>
      </c>
    </row>
    <row r="1235" spans="1:26" x14ac:dyDescent="0.2">
      <c r="A1235" t="s">
        <v>8219</v>
      </c>
      <c r="B1235">
        <v>124</v>
      </c>
      <c r="D1235" t="s">
        <v>8221</v>
      </c>
      <c r="E1235">
        <v>12</v>
      </c>
      <c r="T1235" t="s">
        <v>8219</v>
      </c>
      <c r="U1235">
        <v>23530</v>
      </c>
      <c r="V1235">
        <v>124</v>
      </c>
      <c r="X1235" t="s">
        <v>8221</v>
      </c>
      <c r="Y1235">
        <v>821</v>
      </c>
      <c r="Z1235">
        <v>12</v>
      </c>
    </row>
    <row r="1236" spans="1:26" x14ac:dyDescent="0.2">
      <c r="A1236" t="s">
        <v>8219</v>
      </c>
      <c r="B1236">
        <v>80</v>
      </c>
      <c r="D1236" t="s">
        <v>8221</v>
      </c>
      <c r="E1236">
        <v>1</v>
      </c>
      <c r="T1236" t="s">
        <v>8219</v>
      </c>
      <c r="U1236">
        <v>5509</v>
      </c>
      <c r="V1236">
        <v>80</v>
      </c>
      <c r="X1236" t="s">
        <v>8221</v>
      </c>
      <c r="Y1236">
        <v>1</v>
      </c>
      <c r="Z1236">
        <v>1</v>
      </c>
    </row>
    <row r="1237" spans="1:26" x14ac:dyDescent="0.2">
      <c r="A1237" t="s">
        <v>8219</v>
      </c>
      <c r="B1237">
        <v>282</v>
      </c>
      <c r="D1237" t="s">
        <v>8221</v>
      </c>
      <c r="E1237">
        <v>8</v>
      </c>
      <c r="T1237" t="s">
        <v>8219</v>
      </c>
      <c r="U1237">
        <v>30675</v>
      </c>
      <c r="V1237">
        <v>282</v>
      </c>
      <c r="X1237" t="s">
        <v>8221</v>
      </c>
      <c r="Y1237">
        <v>481</v>
      </c>
      <c r="Z1237">
        <v>8</v>
      </c>
    </row>
    <row r="1238" spans="1:26" x14ac:dyDescent="0.2">
      <c r="A1238" t="s">
        <v>8219</v>
      </c>
      <c r="B1238">
        <v>68</v>
      </c>
      <c r="D1238" t="s">
        <v>8221</v>
      </c>
      <c r="E1238">
        <v>2</v>
      </c>
      <c r="T1238" t="s">
        <v>8219</v>
      </c>
      <c r="U1238">
        <v>8567</v>
      </c>
      <c r="V1238">
        <v>68</v>
      </c>
      <c r="X1238" t="s">
        <v>8221</v>
      </c>
      <c r="Y1238">
        <v>30</v>
      </c>
      <c r="Z1238">
        <v>2</v>
      </c>
    </row>
    <row r="1239" spans="1:26" x14ac:dyDescent="0.2">
      <c r="A1239" t="s">
        <v>8219</v>
      </c>
      <c r="B1239">
        <v>86</v>
      </c>
      <c r="D1239" t="s">
        <v>8221</v>
      </c>
      <c r="E1239">
        <v>31</v>
      </c>
      <c r="T1239" t="s">
        <v>8219</v>
      </c>
      <c r="U1239">
        <v>7785</v>
      </c>
      <c r="V1239">
        <v>86</v>
      </c>
      <c r="X1239" t="s">
        <v>8221</v>
      </c>
      <c r="Y1239">
        <v>1862</v>
      </c>
      <c r="Z1239">
        <v>31</v>
      </c>
    </row>
    <row r="1240" spans="1:26" x14ac:dyDescent="0.2">
      <c r="A1240" t="s">
        <v>8219</v>
      </c>
      <c r="B1240">
        <v>115</v>
      </c>
      <c r="D1240" t="s">
        <v>8221</v>
      </c>
      <c r="E1240">
        <v>5</v>
      </c>
      <c r="T1240" t="s">
        <v>8219</v>
      </c>
      <c r="U1240">
        <v>3321.25</v>
      </c>
      <c r="V1240">
        <v>115</v>
      </c>
      <c r="X1240" t="s">
        <v>8221</v>
      </c>
      <c r="Y1240">
        <v>362</v>
      </c>
      <c r="Z1240">
        <v>5</v>
      </c>
    </row>
    <row r="1241" spans="1:26" x14ac:dyDescent="0.2">
      <c r="A1241" t="s">
        <v>8219</v>
      </c>
      <c r="B1241">
        <v>75</v>
      </c>
      <c r="D1241" t="s">
        <v>8221</v>
      </c>
      <c r="E1241">
        <v>1</v>
      </c>
      <c r="T1241" t="s">
        <v>8219</v>
      </c>
      <c r="U1241">
        <v>2325</v>
      </c>
      <c r="V1241">
        <v>75</v>
      </c>
      <c r="X1241" t="s">
        <v>8221</v>
      </c>
      <c r="Y1241">
        <v>100</v>
      </c>
      <c r="Z1241">
        <v>1</v>
      </c>
    </row>
    <row r="1242" spans="1:26" x14ac:dyDescent="0.2">
      <c r="A1242" t="s">
        <v>8219</v>
      </c>
      <c r="B1242">
        <v>43</v>
      </c>
      <c r="D1242" t="s">
        <v>8221</v>
      </c>
      <c r="E1242">
        <v>12</v>
      </c>
      <c r="T1242" t="s">
        <v>8219</v>
      </c>
      <c r="U1242">
        <v>2222</v>
      </c>
      <c r="V1242">
        <v>43</v>
      </c>
      <c r="X1242" t="s">
        <v>8221</v>
      </c>
      <c r="Y1242">
        <v>620</v>
      </c>
      <c r="Z1242">
        <v>12</v>
      </c>
    </row>
    <row r="1243" spans="1:26" x14ac:dyDescent="0.2">
      <c r="A1243" t="s">
        <v>8219</v>
      </c>
      <c r="B1243">
        <v>48</v>
      </c>
      <c r="D1243" t="s">
        <v>8221</v>
      </c>
      <c r="E1243">
        <v>4</v>
      </c>
      <c r="T1243" t="s">
        <v>8219</v>
      </c>
      <c r="U1243">
        <v>1261</v>
      </c>
      <c r="V1243">
        <v>48</v>
      </c>
      <c r="X1243" t="s">
        <v>8221</v>
      </c>
      <c r="Y1243">
        <v>131</v>
      </c>
      <c r="Z1243">
        <v>4</v>
      </c>
    </row>
    <row r="1244" spans="1:26" x14ac:dyDescent="0.2">
      <c r="A1244" t="s">
        <v>8219</v>
      </c>
      <c r="B1244">
        <v>52</v>
      </c>
      <c r="D1244" t="s">
        <v>8221</v>
      </c>
      <c r="E1244">
        <v>0</v>
      </c>
      <c r="T1244" t="s">
        <v>8219</v>
      </c>
      <c r="U1244">
        <v>2500</v>
      </c>
      <c r="V1244">
        <v>52</v>
      </c>
      <c r="X1244" t="s">
        <v>8221</v>
      </c>
      <c r="Y1244">
        <v>0</v>
      </c>
      <c r="Z1244">
        <v>0</v>
      </c>
    </row>
    <row r="1245" spans="1:26" x14ac:dyDescent="0.2">
      <c r="A1245" t="s">
        <v>8219</v>
      </c>
      <c r="B1245">
        <v>43</v>
      </c>
      <c r="D1245" t="s">
        <v>8221</v>
      </c>
      <c r="E1245">
        <v>7</v>
      </c>
      <c r="T1245" t="s">
        <v>8219</v>
      </c>
      <c r="U1245">
        <v>1185</v>
      </c>
      <c r="V1245">
        <v>43</v>
      </c>
      <c r="X1245" t="s">
        <v>8221</v>
      </c>
      <c r="Y1245">
        <v>427</v>
      </c>
      <c r="Z1245">
        <v>7</v>
      </c>
    </row>
    <row r="1246" spans="1:26" x14ac:dyDescent="0.2">
      <c r="A1246" t="s">
        <v>8219</v>
      </c>
      <c r="B1246">
        <v>58</v>
      </c>
      <c r="D1246" t="s">
        <v>8221</v>
      </c>
      <c r="E1246">
        <v>2</v>
      </c>
      <c r="T1246" t="s">
        <v>8219</v>
      </c>
      <c r="U1246">
        <v>2144.34</v>
      </c>
      <c r="V1246">
        <v>58</v>
      </c>
      <c r="X1246" t="s">
        <v>8221</v>
      </c>
      <c r="Y1246">
        <v>20</v>
      </c>
      <c r="Z1246">
        <v>2</v>
      </c>
    </row>
    <row r="1247" spans="1:26" x14ac:dyDescent="0.2">
      <c r="A1247" t="s">
        <v>8219</v>
      </c>
      <c r="B1247">
        <v>47</v>
      </c>
      <c r="D1247" t="s">
        <v>8221</v>
      </c>
      <c r="E1247">
        <v>1</v>
      </c>
      <c r="T1247" t="s">
        <v>8219</v>
      </c>
      <c r="U1247">
        <v>1364</v>
      </c>
      <c r="V1247">
        <v>47</v>
      </c>
      <c r="X1247" t="s">
        <v>8221</v>
      </c>
      <c r="Y1247">
        <v>10</v>
      </c>
      <c r="Z1247">
        <v>1</v>
      </c>
    </row>
    <row r="1248" spans="1:26" x14ac:dyDescent="0.2">
      <c r="A1248" t="s">
        <v>8219</v>
      </c>
      <c r="B1248">
        <v>36</v>
      </c>
      <c r="D1248" t="s">
        <v>8221</v>
      </c>
      <c r="E1248">
        <v>4</v>
      </c>
      <c r="T1248" t="s">
        <v>8219</v>
      </c>
      <c r="U1248">
        <v>1031.6400000000001</v>
      </c>
      <c r="V1248">
        <v>36</v>
      </c>
      <c r="X1248" t="s">
        <v>8221</v>
      </c>
      <c r="Y1248">
        <v>150</v>
      </c>
      <c r="Z1248">
        <v>4</v>
      </c>
    </row>
    <row r="1249" spans="1:26" x14ac:dyDescent="0.2">
      <c r="A1249" t="s">
        <v>8219</v>
      </c>
      <c r="B1249">
        <v>17</v>
      </c>
      <c r="D1249" t="s">
        <v>8221</v>
      </c>
      <c r="E1249">
        <v>6</v>
      </c>
      <c r="T1249" t="s">
        <v>8219</v>
      </c>
      <c r="U1249">
        <v>640</v>
      </c>
      <c r="V1249">
        <v>17</v>
      </c>
      <c r="X1249" t="s">
        <v>8221</v>
      </c>
      <c r="Y1249">
        <v>270</v>
      </c>
      <c r="Z1249">
        <v>6</v>
      </c>
    </row>
    <row r="1250" spans="1:26" x14ac:dyDescent="0.2">
      <c r="A1250" t="s">
        <v>8219</v>
      </c>
      <c r="B1250">
        <v>104</v>
      </c>
      <c r="D1250" t="s">
        <v>8221</v>
      </c>
      <c r="E1250">
        <v>8</v>
      </c>
      <c r="T1250" t="s">
        <v>8219</v>
      </c>
      <c r="U1250">
        <v>10182.02</v>
      </c>
      <c r="V1250">
        <v>104</v>
      </c>
      <c r="X1250" t="s">
        <v>8221</v>
      </c>
      <c r="Y1250">
        <v>805</v>
      </c>
      <c r="Z1250">
        <v>8</v>
      </c>
    </row>
    <row r="1251" spans="1:26" x14ac:dyDescent="0.2">
      <c r="A1251" t="s">
        <v>8219</v>
      </c>
      <c r="B1251">
        <v>47</v>
      </c>
      <c r="D1251" t="s">
        <v>8221</v>
      </c>
      <c r="E1251">
        <v>14</v>
      </c>
      <c r="T1251" t="s">
        <v>8219</v>
      </c>
      <c r="U1251">
        <v>2000</v>
      </c>
      <c r="V1251">
        <v>47</v>
      </c>
      <c r="X1251" t="s">
        <v>8221</v>
      </c>
      <c r="Y1251">
        <v>358</v>
      </c>
      <c r="Z1251">
        <v>14</v>
      </c>
    </row>
    <row r="1252" spans="1:26" x14ac:dyDescent="0.2">
      <c r="A1252" t="s">
        <v>8219</v>
      </c>
      <c r="B1252">
        <v>38</v>
      </c>
      <c r="D1252" t="s">
        <v>8221</v>
      </c>
      <c r="E1252">
        <v>0</v>
      </c>
      <c r="T1252" t="s">
        <v>8219</v>
      </c>
      <c r="U1252">
        <v>5000.18</v>
      </c>
      <c r="V1252">
        <v>38</v>
      </c>
      <c r="X1252" t="s">
        <v>8221</v>
      </c>
      <c r="Y1252">
        <v>0</v>
      </c>
      <c r="Z1252">
        <v>0</v>
      </c>
    </row>
    <row r="1253" spans="1:26" x14ac:dyDescent="0.2">
      <c r="A1253" t="s">
        <v>8219</v>
      </c>
      <c r="B1253">
        <v>81</v>
      </c>
      <c r="D1253" t="s">
        <v>8221</v>
      </c>
      <c r="E1253">
        <v>4</v>
      </c>
      <c r="T1253" t="s">
        <v>8219</v>
      </c>
      <c r="U1253">
        <v>2618</v>
      </c>
      <c r="V1253">
        <v>81</v>
      </c>
      <c r="X1253" t="s">
        <v>8221</v>
      </c>
      <c r="Y1253">
        <v>100</v>
      </c>
      <c r="Z1253">
        <v>4</v>
      </c>
    </row>
    <row r="1254" spans="1:26" x14ac:dyDescent="0.2">
      <c r="A1254" t="s">
        <v>8219</v>
      </c>
      <c r="B1254">
        <v>55</v>
      </c>
      <c r="D1254" t="s">
        <v>8221</v>
      </c>
      <c r="E1254">
        <v>0</v>
      </c>
      <c r="T1254" t="s">
        <v>8219</v>
      </c>
      <c r="U1254">
        <v>3360.72</v>
      </c>
      <c r="V1254">
        <v>55</v>
      </c>
      <c r="X1254" t="s">
        <v>8221</v>
      </c>
      <c r="Y1254">
        <v>0</v>
      </c>
      <c r="Z1254">
        <v>0</v>
      </c>
    </row>
    <row r="1255" spans="1:26" x14ac:dyDescent="0.2">
      <c r="A1255" t="s">
        <v>8219</v>
      </c>
      <c r="B1255">
        <v>41</v>
      </c>
      <c r="D1255" t="s">
        <v>8221</v>
      </c>
      <c r="E1255">
        <v>0</v>
      </c>
      <c r="T1255" t="s">
        <v>8219</v>
      </c>
      <c r="U1255">
        <v>1285</v>
      </c>
      <c r="V1255">
        <v>41</v>
      </c>
      <c r="X1255" t="s">
        <v>8221</v>
      </c>
      <c r="Y1255">
        <v>0</v>
      </c>
      <c r="Z1255">
        <v>0</v>
      </c>
    </row>
    <row r="1256" spans="1:26" x14ac:dyDescent="0.2">
      <c r="A1256" t="s">
        <v>8219</v>
      </c>
      <c r="B1256">
        <v>79</v>
      </c>
      <c r="D1256" t="s">
        <v>8221</v>
      </c>
      <c r="E1256">
        <v>1</v>
      </c>
      <c r="T1256" t="s">
        <v>8219</v>
      </c>
      <c r="U1256">
        <v>10200</v>
      </c>
      <c r="V1256">
        <v>79</v>
      </c>
      <c r="X1256" t="s">
        <v>8221</v>
      </c>
      <c r="Y1256">
        <v>10</v>
      </c>
      <c r="Z1256">
        <v>1</v>
      </c>
    </row>
    <row r="1257" spans="1:26" x14ac:dyDescent="0.2">
      <c r="A1257" t="s">
        <v>8219</v>
      </c>
      <c r="B1257">
        <v>16</v>
      </c>
      <c r="D1257" t="s">
        <v>8221</v>
      </c>
      <c r="E1257">
        <v>1</v>
      </c>
      <c r="T1257" t="s">
        <v>8219</v>
      </c>
      <c r="U1257">
        <v>400.33</v>
      </c>
      <c r="V1257">
        <v>16</v>
      </c>
      <c r="X1257" t="s">
        <v>8221</v>
      </c>
      <c r="Y1257">
        <v>202</v>
      </c>
      <c r="Z1257">
        <v>1</v>
      </c>
    </row>
    <row r="1258" spans="1:26" x14ac:dyDescent="0.2">
      <c r="A1258" t="s">
        <v>8219</v>
      </c>
      <c r="B1258">
        <v>8</v>
      </c>
      <c r="D1258" t="s">
        <v>8221</v>
      </c>
      <c r="E1258">
        <v>1</v>
      </c>
      <c r="T1258" t="s">
        <v>8219</v>
      </c>
      <c r="U1258">
        <v>2000</v>
      </c>
      <c r="V1258">
        <v>8</v>
      </c>
      <c r="X1258" t="s">
        <v>8221</v>
      </c>
      <c r="Y1258">
        <v>25</v>
      </c>
      <c r="Z1258">
        <v>1</v>
      </c>
    </row>
    <row r="1259" spans="1:26" x14ac:dyDescent="0.2">
      <c r="A1259" t="s">
        <v>8219</v>
      </c>
      <c r="B1259">
        <v>95</v>
      </c>
      <c r="D1259" t="s">
        <v>8221</v>
      </c>
      <c r="E1259">
        <v>1</v>
      </c>
      <c r="T1259" t="s">
        <v>8219</v>
      </c>
      <c r="U1259">
        <v>4516.4399999999996</v>
      </c>
      <c r="V1259">
        <v>95</v>
      </c>
      <c r="X1259" t="s">
        <v>8221</v>
      </c>
      <c r="Y1259">
        <v>500</v>
      </c>
      <c r="Z1259">
        <v>1</v>
      </c>
    </row>
    <row r="1260" spans="1:26" x14ac:dyDescent="0.2">
      <c r="A1260" t="s">
        <v>8219</v>
      </c>
      <c r="B1260">
        <v>25</v>
      </c>
      <c r="D1260" t="s">
        <v>8221</v>
      </c>
      <c r="E1260">
        <v>4</v>
      </c>
      <c r="T1260" t="s">
        <v>8219</v>
      </c>
      <c r="U1260">
        <v>1001</v>
      </c>
      <c r="V1260">
        <v>25</v>
      </c>
      <c r="X1260" t="s">
        <v>8221</v>
      </c>
      <c r="Y1260">
        <v>116</v>
      </c>
      <c r="Z1260">
        <v>4</v>
      </c>
    </row>
    <row r="1261" spans="1:26" x14ac:dyDescent="0.2">
      <c r="A1261" t="s">
        <v>8219</v>
      </c>
      <c r="B1261">
        <v>19</v>
      </c>
      <c r="D1261" t="s">
        <v>8221</v>
      </c>
      <c r="E1261">
        <v>0</v>
      </c>
      <c r="T1261" t="s">
        <v>8219</v>
      </c>
      <c r="U1261">
        <v>1251</v>
      </c>
      <c r="V1261">
        <v>19</v>
      </c>
      <c r="X1261" t="s">
        <v>8221</v>
      </c>
      <c r="Y1261">
        <v>0</v>
      </c>
      <c r="Z1261">
        <v>0</v>
      </c>
    </row>
    <row r="1262" spans="1:26" x14ac:dyDescent="0.2">
      <c r="A1262" t="s">
        <v>8219</v>
      </c>
      <c r="B1262">
        <v>90</v>
      </c>
      <c r="D1262" t="s">
        <v>8221</v>
      </c>
      <c r="E1262">
        <v>0</v>
      </c>
      <c r="T1262" t="s">
        <v>8219</v>
      </c>
      <c r="U1262">
        <v>4176.1099999999997</v>
      </c>
      <c r="V1262">
        <v>90</v>
      </c>
      <c r="X1262" t="s">
        <v>8221</v>
      </c>
      <c r="Y1262">
        <v>0</v>
      </c>
      <c r="Z1262">
        <v>0</v>
      </c>
    </row>
    <row r="1263" spans="1:26" x14ac:dyDescent="0.2">
      <c r="A1263" t="s">
        <v>8219</v>
      </c>
      <c r="B1263">
        <v>41</v>
      </c>
      <c r="D1263" t="s">
        <v>8221</v>
      </c>
      <c r="E1263">
        <v>2</v>
      </c>
      <c r="T1263" t="s">
        <v>8219</v>
      </c>
      <c r="U1263">
        <v>2065</v>
      </c>
      <c r="V1263">
        <v>41</v>
      </c>
      <c r="X1263" t="s">
        <v>8221</v>
      </c>
      <c r="Y1263">
        <v>35</v>
      </c>
      <c r="Z1263">
        <v>2</v>
      </c>
    </row>
    <row r="1264" spans="1:26" x14ac:dyDescent="0.2">
      <c r="A1264" t="s">
        <v>8219</v>
      </c>
      <c r="B1264">
        <v>30</v>
      </c>
      <c r="D1264" t="s">
        <v>8221</v>
      </c>
      <c r="E1264">
        <v>24</v>
      </c>
      <c r="T1264" t="s">
        <v>8219</v>
      </c>
      <c r="U1264">
        <v>797</v>
      </c>
      <c r="V1264">
        <v>30</v>
      </c>
      <c r="X1264" t="s">
        <v>8221</v>
      </c>
      <c r="Y1264">
        <v>4176</v>
      </c>
      <c r="Z1264">
        <v>24</v>
      </c>
    </row>
    <row r="1265" spans="1:26" x14ac:dyDescent="0.2">
      <c r="A1265" t="s">
        <v>8219</v>
      </c>
      <c r="B1265">
        <v>38</v>
      </c>
      <c r="D1265" t="s">
        <v>8221</v>
      </c>
      <c r="E1265">
        <v>1</v>
      </c>
      <c r="T1265" t="s">
        <v>8219</v>
      </c>
      <c r="U1265">
        <v>1500.76</v>
      </c>
      <c r="V1265">
        <v>38</v>
      </c>
      <c r="X1265" t="s">
        <v>8221</v>
      </c>
      <c r="Y1265">
        <v>50</v>
      </c>
      <c r="Z1265">
        <v>1</v>
      </c>
    </row>
    <row r="1266" spans="1:26" x14ac:dyDescent="0.2">
      <c r="A1266" t="s">
        <v>8219</v>
      </c>
      <c r="B1266">
        <v>65</v>
      </c>
      <c r="D1266" t="s">
        <v>8221</v>
      </c>
      <c r="E1266">
        <v>2</v>
      </c>
      <c r="T1266" t="s">
        <v>8219</v>
      </c>
      <c r="U1266">
        <v>3201</v>
      </c>
      <c r="V1266">
        <v>65</v>
      </c>
      <c r="X1266" t="s">
        <v>8221</v>
      </c>
      <c r="Y1266">
        <v>10</v>
      </c>
      <c r="Z1266">
        <v>2</v>
      </c>
    </row>
    <row r="1267" spans="1:26" x14ac:dyDescent="0.2">
      <c r="A1267" t="s">
        <v>8219</v>
      </c>
      <c r="B1267">
        <v>75</v>
      </c>
      <c r="D1267" t="s">
        <v>8221</v>
      </c>
      <c r="E1267">
        <v>1</v>
      </c>
      <c r="T1267" t="s">
        <v>8219</v>
      </c>
      <c r="U1267">
        <v>4678.5</v>
      </c>
      <c r="V1267">
        <v>75</v>
      </c>
      <c r="X1267" t="s">
        <v>8221</v>
      </c>
      <c r="Y1267">
        <v>1</v>
      </c>
      <c r="Z1267">
        <v>1</v>
      </c>
    </row>
    <row r="1268" spans="1:26" x14ac:dyDescent="0.2">
      <c r="A1268" t="s">
        <v>8219</v>
      </c>
      <c r="B1268">
        <v>16</v>
      </c>
      <c r="D1268" t="s">
        <v>8221</v>
      </c>
      <c r="E1268">
        <v>37</v>
      </c>
      <c r="T1268" t="s">
        <v>8219</v>
      </c>
      <c r="U1268">
        <v>607</v>
      </c>
      <c r="V1268">
        <v>16</v>
      </c>
      <c r="X1268" t="s">
        <v>8221</v>
      </c>
      <c r="Y1268">
        <v>5380</v>
      </c>
      <c r="Z1268">
        <v>37</v>
      </c>
    </row>
    <row r="1269" spans="1:26" x14ac:dyDescent="0.2">
      <c r="A1269" t="s">
        <v>8219</v>
      </c>
      <c r="B1269">
        <v>10</v>
      </c>
      <c r="D1269" t="s">
        <v>8221</v>
      </c>
      <c r="E1269">
        <v>5</v>
      </c>
      <c r="T1269" t="s">
        <v>8219</v>
      </c>
      <c r="U1269">
        <v>516</v>
      </c>
      <c r="V1269">
        <v>10</v>
      </c>
      <c r="X1269" t="s">
        <v>8221</v>
      </c>
      <c r="Y1269">
        <v>1025</v>
      </c>
      <c r="Z1269">
        <v>5</v>
      </c>
    </row>
    <row r="1270" spans="1:26" x14ac:dyDescent="0.2">
      <c r="A1270" t="s">
        <v>8219</v>
      </c>
      <c r="B1270">
        <v>27</v>
      </c>
      <c r="D1270" t="s">
        <v>8221</v>
      </c>
      <c r="E1270">
        <v>4</v>
      </c>
      <c r="T1270" t="s">
        <v>8219</v>
      </c>
      <c r="U1270">
        <v>750</v>
      </c>
      <c r="V1270">
        <v>27</v>
      </c>
      <c r="X1270" t="s">
        <v>8221</v>
      </c>
      <c r="Y1270">
        <v>402</v>
      </c>
      <c r="Z1270">
        <v>4</v>
      </c>
    </row>
    <row r="1271" spans="1:26" x14ac:dyDescent="0.2">
      <c r="A1271" t="s">
        <v>8219</v>
      </c>
      <c r="B1271">
        <v>259</v>
      </c>
      <c r="D1271" t="s">
        <v>8221</v>
      </c>
      <c r="E1271">
        <v>16</v>
      </c>
      <c r="T1271" t="s">
        <v>8219</v>
      </c>
      <c r="U1271">
        <v>25740</v>
      </c>
      <c r="V1271">
        <v>259</v>
      </c>
      <c r="X1271" t="s">
        <v>8221</v>
      </c>
      <c r="Y1271">
        <v>881</v>
      </c>
      <c r="Z1271">
        <v>16</v>
      </c>
    </row>
    <row r="1272" spans="1:26" x14ac:dyDescent="0.2">
      <c r="A1272" t="s">
        <v>8219</v>
      </c>
      <c r="B1272">
        <v>39</v>
      </c>
      <c r="D1272" t="s">
        <v>8221</v>
      </c>
      <c r="E1272">
        <v>9</v>
      </c>
      <c r="T1272" t="s">
        <v>8219</v>
      </c>
      <c r="U1272">
        <v>1515.08</v>
      </c>
      <c r="V1272">
        <v>39</v>
      </c>
      <c r="X1272" t="s">
        <v>8221</v>
      </c>
      <c r="Y1272">
        <v>426</v>
      </c>
      <c r="Z1272">
        <v>9</v>
      </c>
    </row>
    <row r="1273" spans="1:26" x14ac:dyDescent="0.2">
      <c r="A1273" t="s">
        <v>8219</v>
      </c>
      <c r="B1273">
        <v>42</v>
      </c>
      <c r="D1273" t="s">
        <v>8221</v>
      </c>
      <c r="E1273">
        <v>0</v>
      </c>
      <c r="T1273" t="s">
        <v>8219</v>
      </c>
      <c r="U1273">
        <v>1913.05</v>
      </c>
      <c r="V1273">
        <v>42</v>
      </c>
      <c r="X1273" t="s">
        <v>8221</v>
      </c>
      <c r="Y1273">
        <v>0</v>
      </c>
      <c r="Z1273">
        <v>0</v>
      </c>
    </row>
    <row r="1274" spans="1:26" x14ac:dyDescent="0.2">
      <c r="A1274" t="s">
        <v>8219</v>
      </c>
      <c r="B1274">
        <v>10</v>
      </c>
      <c r="D1274" t="s">
        <v>8221</v>
      </c>
      <c r="E1274">
        <v>40</v>
      </c>
      <c r="T1274" t="s">
        <v>8219</v>
      </c>
      <c r="U1274">
        <v>6000</v>
      </c>
      <c r="V1274">
        <v>10</v>
      </c>
      <c r="X1274" t="s">
        <v>8221</v>
      </c>
      <c r="Y1274">
        <v>2358</v>
      </c>
      <c r="Z1274">
        <v>40</v>
      </c>
    </row>
    <row r="1275" spans="1:26" x14ac:dyDescent="0.2">
      <c r="A1275" t="s">
        <v>8219</v>
      </c>
      <c r="B1275">
        <v>56</v>
      </c>
      <c r="D1275" t="s">
        <v>8221</v>
      </c>
      <c r="E1275">
        <v>0</v>
      </c>
      <c r="T1275" t="s">
        <v>8219</v>
      </c>
      <c r="U1275">
        <v>4510.8599999999997</v>
      </c>
      <c r="V1275">
        <v>56</v>
      </c>
      <c r="X1275" t="s">
        <v>8221</v>
      </c>
      <c r="Y1275">
        <v>0</v>
      </c>
      <c r="Z1275">
        <v>0</v>
      </c>
    </row>
    <row r="1276" spans="1:26" x14ac:dyDescent="0.2">
      <c r="A1276" t="s">
        <v>8219</v>
      </c>
      <c r="B1276">
        <v>20</v>
      </c>
      <c r="D1276" t="s">
        <v>8221</v>
      </c>
      <c r="E1276">
        <v>2</v>
      </c>
      <c r="T1276" t="s">
        <v>8219</v>
      </c>
      <c r="U1276">
        <v>1056</v>
      </c>
      <c r="V1276">
        <v>20</v>
      </c>
      <c r="X1276" t="s">
        <v>8221</v>
      </c>
      <c r="Y1276">
        <v>3</v>
      </c>
      <c r="Z1276">
        <v>2</v>
      </c>
    </row>
    <row r="1277" spans="1:26" x14ac:dyDescent="0.2">
      <c r="A1277" t="s">
        <v>8219</v>
      </c>
      <c r="B1277">
        <v>170</v>
      </c>
      <c r="D1277" t="s">
        <v>8221</v>
      </c>
      <c r="E1277">
        <v>1</v>
      </c>
      <c r="T1277" t="s">
        <v>8219</v>
      </c>
      <c r="U1277">
        <v>8105</v>
      </c>
      <c r="V1277">
        <v>170</v>
      </c>
      <c r="X1277" t="s">
        <v>8221</v>
      </c>
      <c r="Y1277">
        <v>5</v>
      </c>
      <c r="Z1277">
        <v>1</v>
      </c>
    </row>
    <row r="1278" spans="1:26" x14ac:dyDescent="0.2">
      <c r="A1278" t="s">
        <v>8219</v>
      </c>
      <c r="B1278">
        <v>29</v>
      </c>
      <c r="D1278" t="s">
        <v>8221</v>
      </c>
      <c r="E1278">
        <v>9</v>
      </c>
      <c r="T1278" t="s">
        <v>8219</v>
      </c>
      <c r="U1278">
        <v>680</v>
      </c>
      <c r="V1278">
        <v>29</v>
      </c>
      <c r="X1278" t="s">
        <v>8221</v>
      </c>
      <c r="Y1278">
        <v>455</v>
      </c>
      <c r="Z1278">
        <v>9</v>
      </c>
    </row>
    <row r="1279" spans="1:26" x14ac:dyDescent="0.2">
      <c r="A1279" t="s">
        <v>8219</v>
      </c>
      <c r="B1279">
        <v>132</v>
      </c>
      <c r="D1279" t="s">
        <v>8221</v>
      </c>
      <c r="E1279">
        <v>34</v>
      </c>
      <c r="T1279" t="s">
        <v>8219</v>
      </c>
      <c r="U1279">
        <v>13685.99</v>
      </c>
      <c r="V1279">
        <v>132</v>
      </c>
      <c r="X1279" t="s">
        <v>8221</v>
      </c>
      <c r="Y1279">
        <v>872</v>
      </c>
      <c r="Z1279">
        <v>34</v>
      </c>
    </row>
    <row r="1280" spans="1:26" x14ac:dyDescent="0.2">
      <c r="A1280" t="s">
        <v>8219</v>
      </c>
      <c r="B1280">
        <v>27</v>
      </c>
      <c r="D1280" t="s">
        <v>8221</v>
      </c>
      <c r="E1280">
        <v>23</v>
      </c>
      <c r="T1280" t="s">
        <v>8219</v>
      </c>
      <c r="U1280">
        <v>5000</v>
      </c>
      <c r="V1280">
        <v>27</v>
      </c>
      <c r="X1280" t="s">
        <v>8221</v>
      </c>
      <c r="Y1280">
        <v>1097</v>
      </c>
      <c r="Z1280">
        <v>23</v>
      </c>
    </row>
    <row r="1281" spans="1:26" x14ac:dyDescent="0.2">
      <c r="A1281" t="s">
        <v>8219</v>
      </c>
      <c r="B1281">
        <v>26</v>
      </c>
      <c r="D1281" t="s">
        <v>8221</v>
      </c>
      <c r="E1281">
        <v>19</v>
      </c>
      <c r="T1281" t="s">
        <v>8219</v>
      </c>
      <c r="U1281">
        <v>1408</v>
      </c>
      <c r="V1281">
        <v>26</v>
      </c>
      <c r="X1281" t="s">
        <v>8221</v>
      </c>
      <c r="Y1281">
        <v>1065</v>
      </c>
      <c r="Z1281">
        <v>19</v>
      </c>
    </row>
    <row r="1282" spans="1:26" x14ac:dyDescent="0.2">
      <c r="A1282" t="s">
        <v>8219</v>
      </c>
      <c r="B1282">
        <v>43</v>
      </c>
      <c r="D1282" t="s">
        <v>8221</v>
      </c>
      <c r="E1282">
        <v>50</v>
      </c>
      <c r="T1282" t="s">
        <v>8219</v>
      </c>
      <c r="U1282">
        <v>7620</v>
      </c>
      <c r="V1282">
        <v>43</v>
      </c>
      <c r="X1282" t="s">
        <v>8221</v>
      </c>
      <c r="Y1282">
        <v>4066</v>
      </c>
      <c r="Z1282">
        <v>50</v>
      </c>
    </row>
    <row r="1283" spans="1:26" x14ac:dyDescent="0.2">
      <c r="A1283" t="s">
        <v>8219</v>
      </c>
      <c r="B1283">
        <v>80</v>
      </c>
      <c r="D1283" t="s">
        <v>8221</v>
      </c>
      <c r="E1283">
        <v>12</v>
      </c>
      <c r="T1283" t="s">
        <v>8219</v>
      </c>
      <c r="U1283">
        <v>8026</v>
      </c>
      <c r="V1283">
        <v>80</v>
      </c>
      <c r="X1283" t="s">
        <v>8221</v>
      </c>
      <c r="Y1283">
        <v>842</v>
      </c>
      <c r="Z1283">
        <v>12</v>
      </c>
    </row>
    <row r="1284" spans="1:26" x14ac:dyDescent="0.2">
      <c r="A1284" t="s">
        <v>8219</v>
      </c>
      <c r="B1284">
        <v>33</v>
      </c>
      <c r="D1284" t="s">
        <v>8221</v>
      </c>
      <c r="E1284">
        <v>8</v>
      </c>
      <c r="T1284" t="s">
        <v>8219</v>
      </c>
      <c r="U1284">
        <v>4518</v>
      </c>
      <c r="V1284">
        <v>33</v>
      </c>
      <c r="X1284" t="s">
        <v>8221</v>
      </c>
      <c r="Y1284">
        <v>189</v>
      </c>
      <c r="Z1284">
        <v>8</v>
      </c>
    </row>
    <row r="1285" spans="1:26" x14ac:dyDescent="0.2">
      <c r="A1285" t="s">
        <v>8219</v>
      </c>
      <c r="B1285">
        <v>71</v>
      </c>
      <c r="D1285" t="s">
        <v>8221</v>
      </c>
      <c r="E1285">
        <v>9</v>
      </c>
      <c r="T1285" t="s">
        <v>8219</v>
      </c>
      <c r="U1285">
        <v>4085</v>
      </c>
      <c r="V1285">
        <v>71</v>
      </c>
      <c r="X1285" t="s">
        <v>8221</v>
      </c>
      <c r="Y1285">
        <v>1697</v>
      </c>
      <c r="Z1285">
        <v>9</v>
      </c>
    </row>
    <row r="1286" spans="1:26" x14ac:dyDescent="0.2">
      <c r="A1286" t="s">
        <v>8219</v>
      </c>
      <c r="B1286">
        <v>81</v>
      </c>
      <c r="D1286" t="s">
        <v>8221</v>
      </c>
      <c r="E1286">
        <v>43</v>
      </c>
      <c r="T1286" t="s">
        <v>8219</v>
      </c>
      <c r="U1286">
        <v>4289.99</v>
      </c>
      <c r="V1286">
        <v>81</v>
      </c>
      <c r="X1286" t="s">
        <v>8221</v>
      </c>
      <c r="Y1286">
        <v>2129</v>
      </c>
      <c r="Z1286">
        <v>43</v>
      </c>
    </row>
    <row r="1287" spans="1:26" x14ac:dyDescent="0.2">
      <c r="A1287" t="s">
        <v>8219</v>
      </c>
      <c r="B1287">
        <v>76</v>
      </c>
      <c r="D1287" t="s">
        <v>8221</v>
      </c>
      <c r="E1287">
        <v>28</v>
      </c>
      <c r="T1287" t="s">
        <v>8219</v>
      </c>
      <c r="U1287">
        <v>6257</v>
      </c>
      <c r="V1287">
        <v>76</v>
      </c>
      <c r="X1287" t="s">
        <v>8221</v>
      </c>
      <c r="Y1287">
        <v>2113</v>
      </c>
      <c r="Z1287">
        <v>28</v>
      </c>
    </row>
    <row r="1288" spans="1:26" x14ac:dyDescent="0.2">
      <c r="A1288" t="s">
        <v>8219</v>
      </c>
      <c r="B1288">
        <v>48</v>
      </c>
      <c r="D1288" t="s">
        <v>8221</v>
      </c>
      <c r="E1288">
        <v>4</v>
      </c>
      <c r="T1288" t="s">
        <v>8219</v>
      </c>
      <c r="U1288">
        <v>6500</v>
      </c>
      <c r="V1288">
        <v>48</v>
      </c>
      <c r="X1288" t="s">
        <v>8221</v>
      </c>
      <c r="Y1288">
        <v>38</v>
      </c>
      <c r="Z1288">
        <v>4</v>
      </c>
    </row>
    <row r="1289" spans="1:26" x14ac:dyDescent="0.2">
      <c r="A1289" t="s">
        <v>8219</v>
      </c>
      <c r="B1289">
        <v>61</v>
      </c>
      <c r="D1289" t="s">
        <v>8221</v>
      </c>
      <c r="E1289">
        <v>24</v>
      </c>
      <c r="T1289" t="s">
        <v>8219</v>
      </c>
      <c r="U1289">
        <v>4518</v>
      </c>
      <c r="V1289">
        <v>61</v>
      </c>
      <c r="X1289" t="s">
        <v>8221</v>
      </c>
      <c r="Y1289">
        <v>852</v>
      </c>
      <c r="Z1289">
        <v>24</v>
      </c>
    </row>
    <row r="1290" spans="1:26" x14ac:dyDescent="0.2">
      <c r="A1290" t="s">
        <v>8219</v>
      </c>
      <c r="B1290">
        <v>60</v>
      </c>
      <c r="D1290" t="s">
        <v>8221</v>
      </c>
      <c r="E1290">
        <v>2</v>
      </c>
      <c r="T1290" t="s">
        <v>8219</v>
      </c>
      <c r="U1290">
        <v>5045</v>
      </c>
      <c r="V1290">
        <v>60</v>
      </c>
      <c r="X1290" t="s">
        <v>8221</v>
      </c>
      <c r="Y1290">
        <v>20</v>
      </c>
      <c r="Z1290">
        <v>2</v>
      </c>
    </row>
    <row r="1291" spans="1:26" x14ac:dyDescent="0.2">
      <c r="A1291" t="s">
        <v>8219</v>
      </c>
      <c r="B1291">
        <v>136</v>
      </c>
      <c r="D1291" t="s">
        <v>8221</v>
      </c>
      <c r="E1291">
        <v>2</v>
      </c>
      <c r="T1291" t="s">
        <v>8219</v>
      </c>
      <c r="U1291">
        <v>8300</v>
      </c>
      <c r="V1291">
        <v>136</v>
      </c>
      <c r="X1291" t="s">
        <v>8221</v>
      </c>
      <c r="Y1291">
        <v>26</v>
      </c>
      <c r="Z1291">
        <v>2</v>
      </c>
    </row>
    <row r="1292" spans="1:26" x14ac:dyDescent="0.2">
      <c r="A1292" t="s">
        <v>8219</v>
      </c>
      <c r="B1292">
        <v>14</v>
      </c>
      <c r="D1292" t="s">
        <v>8221</v>
      </c>
      <c r="E1292">
        <v>20</v>
      </c>
      <c r="T1292" t="s">
        <v>8219</v>
      </c>
      <c r="U1292">
        <v>2100</v>
      </c>
      <c r="V1292">
        <v>14</v>
      </c>
      <c r="X1292" t="s">
        <v>8221</v>
      </c>
      <c r="Y1292">
        <v>1788</v>
      </c>
      <c r="Z1292">
        <v>20</v>
      </c>
    </row>
    <row r="1293" spans="1:26" x14ac:dyDescent="0.2">
      <c r="A1293" t="s">
        <v>8219</v>
      </c>
      <c r="B1293">
        <v>78</v>
      </c>
      <c r="D1293" t="s">
        <v>8221</v>
      </c>
      <c r="E1293">
        <v>1</v>
      </c>
      <c r="T1293" t="s">
        <v>8219</v>
      </c>
      <c r="U1293">
        <v>20755</v>
      </c>
      <c r="V1293">
        <v>78</v>
      </c>
      <c r="X1293" t="s">
        <v>8221</v>
      </c>
      <c r="Y1293">
        <v>25</v>
      </c>
      <c r="Z1293">
        <v>1</v>
      </c>
    </row>
    <row r="1294" spans="1:26" x14ac:dyDescent="0.2">
      <c r="A1294" t="s">
        <v>8219</v>
      </c>
      <c r="B1294">
        <v>4</v>
      </c>
      <c r="D1294" t="s">
        <v>8221</v>
      </c>
      <c r="E1294">
        <v>1</v>
      </c>
      <c r="T1294" t="s">
        <v>8219</v>
      </c>
      <c r="U1294">
        <v>29</v>
      </c>
      <c r="V1294">
        <v>4</v>
      </c>
      <c r="X1294" t="s">
        <v>8221</v>
      </c>
      <c r="Y1294">
        <v>1</v>
      </c>
      <c r="Z1294">
        <v>1</v>
      </c>
    </row>
    <row r="1295" spans="1:26" x14ac:dyDescent="0.2">
      <c r="A1295" t="s">
        <v>8219</v>
      </c>
      <c r="B1295">
        <v>11</v>
      </c>
      <c r="D1295" t="s">
        <v>8221</v>
      </c>
      <c r="E1295">
        <v>4</v>
      </c>
      <c r="T1295" t="s">
        <v>8219</v>
      </c>
      <c r="U1295">
        <v>1100</v>
      </c>
      <c r="V1295">
        <v>11</v>
      </c>
      <c r="X1295" t="s">
        <v>8221</v>
      </c>
      <c r="Y1295">
        <v>260</v>
      </c>
      <c r="Z1295">
        <v>4</v>
      </c>
    </row>
    <row r="1296" spans="1:26" x14ac:dyDescent="0.2">
      <c r="A1296" t="s">
        <v>8219</v>
      </c>
      <c r="B1296">
        <v>185</v>
      </c>
      <c r="D1296" t="s">
        <v>8221</v>
      </c>
      <c r="E1296">
        <v>1</v>
      </c>
      <c r="T1296" t="s">
        <v>8219</v>
      </c>
      <c r="U1296">
        <v>20343.169999999998</v>
      </c>
      <c r="V1296">
        <v>185</v>
      </c>
      <c r="X1296" t="s">
        <v>8221</v>
      </c>
      <c r="Y1296">
        <v>10</v>
      </c>
      <c r="Z1296">
        <v>1</v>
      </c>
    </row>
    <row r="1297" spans="1:26" x14ac:dyDescent="0.2">
      <c r="A1297" t="s">
        <v>8219</v>
      </c>
      <c r="B1297">
        <v>59</v>
      </c>
      <c r="D1297" t="s">
        <v>8221</v>
      </c>
      <c r="E1297">
        <v>1</v>
      </c>
      <c r="T1297" t="s">
        <v>8219</v>
      </c>
      <c r="U1297">
        <v>10025</v>
      </c>
      <c r="V1297">
        <v>59</v>
      </c>
      <c r="X1297" t="s">
        <v>8221</v>
      </c>
      <c r="Y1297">
        <v>1</v>
      </c>
      <c r="Z1297">
        <v>1</v>
      </c>
    </row>
    <row r="1298" spans="1:26" x14ac:dyDescent="0.2">
      <c r="A1298" t="s">
        <v>8219</v>
      </c>
      <c r="B1298">
        <v>27</v>
      </c>
      <c r="D1298" t="s">
        <v>8221</v>
      </c>
      <c r="E1298">
        <v>13</v>
      </c>
      <c r="T1298" t="s">
        <v>8219</v>
      </c>
      <c r="U1298">
        <v>2585</v>
      </c>
      <c r="V1298">
        <v>27</v>
      </c>
      <c r="X1298" t="s">
        <v>8221</v>
      </c>
      <c r="Y1298">
        <v>1060</v>
      </c>
      <c r="Z1298">
        <v>13</v>
      </c>
    </row>
    <row r="1299" spans="1:26" x14ac:dyDescent="0.2">
      <c r="A1299" t="s">
        <v>8219</v>
      </c>
      <c r="B1299">
        <v>63</v>
      </c>
      <c r="D1299" t="s">
        <v>8221</v>
      </c>
      <c r="E1299">
        <v>1</v>
      </c>
      <c r="T1299" t="s">
        <v>8219</v>
      </c>
      <c r="U1299">
        <v>3746</v>
      </c>
      <c r="V1299">
        <v>63</v>
      </c>
      <c r="X1299" t="s">
        <v>8221</v>
      </c>
      <c r="Y1299">
        <v>100</v>
      </c>
      <c r="Z1299">
        <v>1</v>
      </c>
    </row>
    <row r="1300" spans="1:26" x14ac:dyDescent="0.2">
      <c r="A1300" t="s">
        <v>8219</v>
      </c>
      <c r="B1300">
        <v>13</v>
      </c>
      <c r="D1300" t="s">
        <v>8221</v>
      </c>
      <c r="E1300">
        <v>1</v>
      </c>
      <c r="T1300" t="s">
        <v>8219</v>
      </c>
      <c r="U1300">
        <v>725</v>
      </c>
      <c r="V1300">
        <v>13</v>
      </c>
      <c r="X1300" t="s">
        <v>8221</v>
      </c>
      <c r="Y1300">
        <v>1</v>
      </c>
      <c r="Z1300">
        <v>1</v>
      </c>
    </row>
    <row r="1301" spans="1:26" x14ac:dyDescent="0.2">
      <c r="A1301" t="s">
        <v>8219</v>
      </c>
      <c r="B1301">
        <v>13</v>
      </c>
      <c r="D1301" t="s">
        <v>8221</v>
      </c>
      <c r="E1301">
        <v>0</v>
      </c>
      <c r="T1301" t="s">
        <v>8219</v>
      </c>
      <c r="U1301">
        <v>391</v>
      </c>
      <c r="V1301">
        <v>13</v>
      </c>
      <c r="X1301" t="s">
        <v>8221</v>
      </c>
      <c r="Y1301">
        <v>0</v>
      </c>
      <c r="Z1301">
        <v>0</v>
      </c>
    </row>
    <row r="1302" spans="1:26" x14ac:dyDescent="0.2">
      <c r="A1302" t="s">
        <v>8219</v>
      </c>
      <c r="B1302">
        <v>57</v>
      </c>
      <c r="D1302" t="s">
        <v>8221</v>
      </c>
      <c r="E1302">
        <v>3</v>
      </c>
      <c r="T1302" t="s">
        <v>8219</v>
      </c>
      <c r="U1302">
        <v>5041</v>
      </c>
      <c r="V1302">
        <v>57</v>
      </c>
      <c r="X1302" t="s">
        <v>8221</v>
      </c>
      <c r="Y1302">
        <v>60</v>
      </c>
      <c r="Z1302">
        <v>3</v>
      </c>
    </row>
    <row r="1303" spans="1:26" x14ac:dyDescent="0.2">
      <c r="A1303" t="s">
        <v>8219</v>
      </c>
      <c r="B1303">
        <v>61</v>
      </c>
      <c r="D1303" t="s">
        <v>8221</v>
      </c>
      <c r="E1303">
        <v>14</v>
      </c>
      <c r="T1303" t="s">
        <v>8219</v>
      </c>
      <c r="U1303">
        <v>3906</v>
      </c>
      <c r="V1303">
        <v>61</v>
      </c>
      <c r="X1303" t="s">
        <v>8221</v>
      </c>
      <c r="Y1303">
        <v>650</v>
      </c>
      <c r="Z1303">
        <v>14</v>
      </c>
    </row>
    <row r="1304" spans="1:26" x14ac:dyDescent="0.2">
      <c r="A1304" t="s">
        <v>8219</v>
      </c>
      <c r="B1304">
        <v>65</v>
      </c>
      <c r="D1304" t="s">
        <v>8221</v>
      </c>
      <c r="E1304">
        <v>2</v>
      </c>
      <c r="T1304" t="s">
        <v>8219</v>
      </c>
      <c r="U1304">
        <v>3910</v>
      </c>
      <c r="V1304">
        <v>65</v>
      </c>
      <c r="X1304" t="s">
        <v>8221</v>
      </c>
      <c r="Y1304">
        <v>11</v>
      </c>
      <c r="Z1304">
        <v>2</v>
      </c>
    </row>
    <row r="1305" spans="1:26" x14ac:dyDescent="0.2">
      <c r="A1305" t="s">
        <v>8219</v>
      </c>
      <c r="B1305">
        <v>134</v>
      </c>
      <c r="D1305" t="s">
        <v>8221</v>
      </c>
      <c r="E1305">
        <v>5</v>
      </c>
      <c r="T1305" t="s">
        <v>8219</v>
      </c>
      <c r="U1305">
        <v>6592</v>
      </c>
      <c r="V1305">
        <v>134</v>
      </c>
      <c r="X1305" t="s">
        <v>8221</v>
      </c>
      <c r="Y1305">
        <v>251</v>
      </c>
      <c r="Z1305">
        <v>5</v>
      </c>
    </row>
    <row r="1306" spans="1:26" x14ac:dyDescent="0.2">
      <c r="A1306" t="s">
        <v>8219</v>
      </c>
      <c r="B1306">
        <v>37</v>
      </c>
      <c r="D1306" t="s">
        <v>8221</v>
      </c>
      <c r="E1306">
        <v>14</v>
      </c>
      <c r="T1306" t="s">
        <v>8219</v>
      </c>
      <c r="U1306">
        <v>6111</v>
      </c>
      <c r="V1306">
        <v>37</v>
      </c>
      <c r="X1306" t="s">
        <v>8221</v>
      </c>
      <c r="Y1306">
        <v>542</v>
      </c>
      <c r="Z1306">
        <v>14</v>
      </c>
    </row>
    <row r="1307" spans="1:26" x14ac:dyDescent="0.2">
      <c r="A1307" t="s">
        <v>8219</v>
      </c>
      <c r="B1307">
        <v>37</v>
      </c>
      <c r="D1307" t="s">
        <v>8221</v>
      </c>
      <c r="E1307">
        <v>9</v>
      </c>
      <c r="T1307" t="s">
        <v>8219</v>
      </c>
      <c r="U1307">
        <v>1614</v>
      </c>
      <c r="V1307">
        <v>37</v>
      </c>
      <c r="X1307" t="s">
        <v>8221</v>
      </c>
      <c r="Y1307">
        <v>118</v>
      </c>
      <c r="Z1307">
        <v>9</v>
      </c>
    </row>
    <row r="1308" spans="1:26" x14ac:dyDescent="0.2">
      <c r="A1308" t="s">
        <v>8219</v>
      </c>
      <c r="B1308">
        <v>150</v>
      </c>
      <c r="D1308" t="s">
        <v>8221</v>
      </c>
      <c r="E1308">
        <v>8</v>
      </c>
      <c r="T1308" t="s">
        <v>8219</v>
      </c>
      <c r="U1308">
        <v>6555</v>
      </c>
      <c r="V1308">
        <v>150</v>
      </c>
      <c r="X1308" t="s">
        <v>8221</v>
      </c>
      <c r="Y1308">
        <v>2524</v>
      </c>
      <c r="Z1308">
        <v>8</v>
      </c>
    </row>
    <row r="1309" spans="1:26" x14ac:dyDescent="0.2">
      <c r="A1309" t="s">
        <v>8219</v>
      </c>
      <c r="B1309">
        <v>56</v>
      </c>
      <c r="D1309" t="s">
        <v>8221</v>
      </c>
      <c r="E1309">
        <v>7</v>
      </c>
      <c r="T1309" t="s">
        <v>8219</v>
      </c>
      <c r="U1309">
        <v>3775.5</v>
      </c>
      <c r="V1309">
        <v>56</v>
      </c>
      <c r="X1309" t="s">
        <v>8221</v>
      </c>
      <c r="Y1309">
        <v>260</v>
      </c>
      <c r="Z1309">
        <v>7</v>
      </c>
    </row>
    <row r="1310" spans="1:26" x14ac:dyDescent="0.2">
      <c r="A1310" t="s">
        <v>8219</v>
      </c>
      <c r="B1310">
        <v>18</v>
      </c>
      <c r="D1310" t="s">
        <v>8221</v>
      </c>
      <c r="E1310">
        <v>0</v>
      </c>
      <c r="T1310" t="s">
        <v>8219</v>
      </c>
      <c r="U1310">
        <v>3195</v>
      </c>
      <c r="V1310">
        <v>18</v>
      </c>
      <c r="X1310" t="s">
        <v>8221</v>
      </c>
      <c r="Y1310">
        <v>0</v>
      </c>
      <c r="Z1310">
        <v>0</v>
      </c>
    </row>
    <row r="1311" spans="1:26" x14ac:dyDescent="0.2">
      <c r="A1311" t="s">
        <v>8219</v>
      </c>
      <c r="B1311">
        <v>60</v>
      </c>
      <c r="D1311" t="s">
        <v>8221</v>
      </c>
      <c r="E1311">
        <v>84</v>
      </c>
      <c r="T1311" t="s">
        <v>8219</v>
      </c>
      <c r="U1311">
        <v>2333</v>
      </c>
      <c r="V1311">
        <v>60</v>
      </c>
      <c r="X1311" t="s">
        <v>8221</v>
      </c>
      <c r="Y1311">
        <v>10775</v>
      </c>
      <c r="Z1311">
        <v>84</v>
      </c>
    </row>
    <row r="1312" spans="1:26" x14ac:dyDescent="0.2">
      <c r="A1312" t="s">
        <v>8219</v>
      </c>
      <c r="B1312">
        <v>67</v>
      </c>
      <c r="D1312" t="s">
        <v>8221</v>
      </c>
      <c r="E1312">
        <v>11</v>
      </c>
      <c r="T1312" t="s">
        <v>8219</v>
      </c>
      <c r="U1312">
        <v>3684</v>
      </c>
      <c r="V1312">
        <v>67</v>
      </c>
      <c r="X1312" t="s">
        <v>8221</v>
      </c>
      <c r="Y1312">
        <v>520</v>
      </c>
      <c r="Z1312">
        <v>11</v>
      </c>
    </row>
    <row r="1313" spans="1:26" x14ac:dyDescent="0.2">
      <c r="A1313" t="s">
        <v>8219</v>
      </c>
      <c r="B1313">
        <v>35</v>
      </c>
      <c r="D1313" t="s">
        <v>8221</v>
      </c>
      <c r="E1313">
        <v>1</v>
      </c>
      <c r="T1313" t="s">
        <v>8219</v>
      </c>
      <c r="U1313">
        <v>2147</v>
      </c>
      <c r="V1313">
        <v>35</v>
      </c>
      <c r="X1313" t="s">
        <v>8221</v>
      </c>
      <c r="Y1313">
        <v>50</v>
      </c>
      <c r="Z1313">
        <v>1</v>
      </c>
    </row>
    <row r="1314" spans="1:26" x14ac:dyDescent="0.2">
      <c r="A1314" t="s">
        <v>8219</v>
      </c>
      <c r="B1314">
        <v>34</v>
      </c>
      <c r="D1314" t="s">
        <v>8221</v>
      </c>
      <c r="E1314">
        <v>4</v>
      </c>
      <c r="T1314" t="s">
        <v>8219</v>
      </c>
      <c r="U1314">
        <v>786</v>
      </c>
      <c r="V1314">
        <v>34</v>
      </c>
      <c r="X1314" t="s">
        <v>8221</v>
      </c>
      <c r="Y1314">
        <v>170</v>
      </c>
      <c r="Z1314">
        <v>4</v>
      </c>
    </row>
    <row r="1315" spans="1:26" x14ac:dyDescent="0.2">
      <c r="A1315" t="s">
        <v>8219</v>
      </c>
      <c r="B1315">
        <v>36</v>
      </c>
      <c r="D1315" t="s">
        <v>8221</v>
      </c>
      <c r="E1315">
        <v>10</v>
      </c>
      <c r="T1315" t="s">
        <v>8219</v>
      </c>
      <c r="U1315">
        <v>1066</v>
      </c>
      <c r="V1315">
        <v>36</v>
      </c>
      <c r="X1315" t="s">
        <v>8221</v>
      </c>
      <c r="Y1315">
        <v>440</v>
      </c>
      <c r="Z1315">
        <v>10</v>
      </c>
    </row>
    <row r="1316" spans="1:26" x14ac:dyDescent="0.2">
      <c r="A1316" t="s">
        <v>8219</v>
      </c>
      <c r="B1316">
        <v>18</v>
      </c>
      <c r="D1316" t="s">
        <v>8221</v>
      </c>
      <c r="E1316">
        <v>16</v>
      </c>
      <c r="T1316" t="s">
        <v>8219</v>
      </c>
      <c r="U1316">
        <v>1361</v>
      </c>
      <c r="V1316">
        <v>18</v>
      </c>
      <c r="X1316" t="s">
        <v>8221</v>
      </c>
      <c r="Y1316">
        <v>814</v>
      </c>
      <c r="Z1316">
        <v>16</v>
      </c>
    </row>
    <row r="1317" spans="1:26" x14ac:dyDescent="0.2">
      <c r="A1317" t="s">
        <v>8219</v>
      </c>
      <c r="B1317">
        <v>25</v>
      </c>
      <c r="D1317" t="s">
        <v>8221</v>
      </c>
      <c r="E1317">
        <v>2</v>
      </c>
      <c r="T1317" t="s">
        <v>8219</v>
      </c>
      <c r="U1317">
        <v>890</v>
      </c>
      <c r="V1317">
        <v>25</v>
      </c>
      <c r="X1317" t="s">
        <v>8221</v>
      </c>
      <c r="Y1317">
        <v>125</v>
      </c>
      <c r="Z1317">
        <v>2</v>
      </c>
    </row>
    <row r="1318" spans="1:26" x14ac:dyDescent="0.2">
      <c r="A1318" t="s">
        <v>8219</v>
      </c>
      <c r="B1318">
        <v>21</v>
      </c>
      <c r="D1318" t="s">
        <v>8221</v>
      </c>
      <c r="E1318">
        <v>5</v>
      </c>
      <c r="T1318" t="s">
        <v>8219</v>
      </c>
      <c r="U1318">
        <v>3003</v>
      </c>
      <c r="V1318">
        <v>21</v>
      </c>
      <c r="X1318" t="s">
        <v>8221</v>
      </c>
      <c r="Y1318">
        <v>135</v>
      </c>
      <c r="Z1318">
        <v>5</v>
      </c>
    </row>
    <row r="1319" spans="1:26" x14ac:dyDescent="0.2">
      <c r="A1319" t="s">
        <v>8219</v>
      </c>
      <c r="B1319">
        <v>151</v>
      </c>
      <c r="D1319" t="s">
        <v>8221</v>
      </c>
      <c r="E1319">
        <v>1</v>
      </c>
      <c r="T1319" t="s">
        <v>8219</v>
      </c>
      <c r="U1319">
        <v>3307</v>
      </c>
      <c r="V1319">
        <v>151</v>
      </c>
      <c r="X1319" t="s">
        <v>8221</v>
      </c>
      <c r="Y1319">
        <v>25</v>
      </c>
      <c r="Z1319">
        <v>1</v>
      </c>
    </row>
    <row r="1320" spans="1:26" x14ac:dyDescent="0.2">
      <c r="A1320" t="s">
        <v>8219</v>
      </c>
      <c r="B1320">
        <v>489</v>
      </c>
      <c r="D1320" t="s">
        <v>8221</v>
      </c>
      <c r="E1320">
        <v>31</v>
      </c>
      <c r="T1320" t="s">
        <v>8219</v>
      </c>
      <c r="U1320">
        <v>39131</v>
      </c>
      <c r="V1320">
        <v>489</v>
      </c>
      <c r="X1320" t="s">
        <v>8221</v>
      </c>
      <c r="Y1320">
        <v>1465</v>
      </c>
      <c r="Z1320">
        <v>31</v>
      </c>
    </row>
    <row r="1321" spans="1:26" x14ac:dyDescent="0.2">
      <c r="A1321" t="s">
        <v>8219</v>
      </c>
      <c r="B1321">
        <v>50</v>
      </c>
      <c r="D1321" t="s">
        <v>8221</v>
      </c>
      <c r="E1321">
        <v>0</v>
      </c>
      <c r="T1321" t="s">
        <v>8219</v>
      </c>
      <c r="U1321">
        <v>1776</v>
      </c>
      <c r="V1321">
        <v>50</v>
      </c>
      <c r="X1321" t="s">
        <v>8221</v>
      </c>
      <c r="Y1321">
        <v>0</v>
      </c>
      <c r="Z1321">
        <v>0</v>
      </c>
    </row>
    <row r="1322" spans="1:26" x14ac:dyDescent="0.2">
      <c r="A1322" t="s">
        <v>8219</v>
      </c>
      <c r="B1322">
        <v>321</v>
      </c>
      <c r="D1322" t="s">
        <v>8221</v>
      </c>
      <c r="E1322">
        <v>2</v>
      </c>
      <c r="T1322" t="s">
        <v>8219</v>
      </c>
      <c r="U1322">
        <v>20843.599999999999</v>
      </c>
      <c r="V1322">
        <v>321</v>
      </c>
      <c r="X1322" t="s">
        <v>8221</v>
      </c>
      <c r="Y1322">
        <v>3</v>
      </c>
      <c r="Z1322">
        <v>2</v>
      </c>
    </row>
    <row r="1323" spans="1:26" x14ac:dyDescent="0.2">
      <c r="A1323" t="s">
        <v>8219</v>
      </c>
      <c r="B1323">
        <v>1762</v>
      </c>
      <c r="D1323" t="s">
        <v>8221</v>
      </c>
      <c r="E1323">
        <v>7</v>
      </c>
      <c r="T1323" t="s">
        <v>8219</v>
      </c>
      <c r="U1323">
        <v>107421.57</v>
      </c>
      <c r="V1323">
        <v>1762</v>
      </c>
      <c r="X1323" t="s">
        <v>8221</v>
      </c>
      <c r="Y1323">
        <v>173</v>
      </c>
      <c r="Z1323">
        <v>7</v>
      </c>
    </row>
    <row r="1324" spans="1:26" x14ac:dyDescent="0.2">
      <c r="A1324" t="s">
        <v>8219</v>
      </c>
      <c r="B1324">
        <v>385</v>
      </c>
      <c r="D1324" t="s">
        <v>8221</v>
      </c>
      <c r="E1324">
        <v>16</v>
      </c>
      <c r="T1324" t="s">
        <v>8219</v>
      </c>
      <c r="U1324">
        <v>12106</v>
      </c>
      <c r="V1324">
        <v>385</v>
      </c>
      <c r="X1324" t="s">
        <v>8221</v>
      </c>
      <c r="Y1324">
        <v>1010</v>
      </c>
      <c r="Z1324">
        <v>16</v>
      </c>
    </row>
    <row r="1325" spans="1:26" x14ac:dyDescent="0.2">
      <c r="A1325" t="s">
        <v>8219</v>
      </c>
      <c r="B1325">
        <v>398</v>
      </c>
      <c r="D1325" t="s">
        <v>8221</v>
      </c>
      <c r="E1325">
        <v>4</v>
      </c>
      <c r="T1325" t="s">
        <v>8219</v>
      </c>
      <c r="U1325">
        <v>32616</v>
      </c>
      <c r="V1325">
        <v>398</v>
      </c>
      <c r="X1325" t="s">
        <v>8221</v>
      </c>
      <c r="Y1325">
        <v>153</v>
      </c>
      <c r="Z1325">
        <v>4</v>
      </c>
    </row>
    <row r="1326" spans="1:26" x14ac:dyDescent="0.2">
      <c r="A1326" t="s">
        <v>8219</v>
      </c>
      <c r="B1326">
        <v>304</v>
      </c>
      <c r="D1326" t="s">
        <v>8221</v>
      </c>
      <c r="E1326">
        <v>4</v>
      </c>
      <c r="T1326" t="s">
        <v>8219</v>
      </c>
      <c r="U1326">
        <v>17914</v>
      </c>
      <c r="V1326">
        <v>304</v>
      </c>
      <c r="X1326" t="s">
        <v>8221</v>
      </c>
      <c r="Y1326">
        <v>65</v>
      </c>
      <c r="Z1326">
        <v>4</v>
      </c>
    </row>
    <row r="1327" spans="1:26" x14ac:dyDescent="0.2">
      <c r="A1327" t="s">
        <v>8219</v>
      </c>
      <c r="B1327">
        <v>676</v>
      </c>
      <c r="D1327" t="s">
        <v>8221</v>
      </c>
      <c r="E1327">
        <v>4</v>
      </c>
      <c r="T1327" t="s">
        <v>8219</v>
      </c>
      <c r="U1327">
        <v>106330.39</v>
      </c>
      <c r="V1327">
        <v>676</v>
      </c>
      <c r="X1327" t="s">
        <v>8221</v>
      </c>
      <c r="Y1327">
        <v>135</v>
      </c>
      <c r="Z1327">
        <v>4</v>
      </c>
    </row>
    <row r="1328" spans="1:26" x14ac:dyDescent="0.2">
      <c r="A1328" t="s">
        <v>8219</v>
      </c>
      <c r="B1328">
        <v>577</v>
      </c>
      <c r="D1328" t="s">
        <v>8221</v>
      </c>
      <c r="E1328">
        <v>3</v>
      </c>
      <c r="T1328" t="s">
        <v>8219</v>
      </c>
      <c r="U1328">
        <v>32172.66</v>
      </c>
      <c r="V1328">
        <v>577</v>
      </c>
      <c r="X1328" t="s">
        <v>8221</v>
      </c>
      <c r="Y1328">
        <v>185</v>
      </c>
      <c r="Z1328">
        <v>3</v>
      </c>
    </row>
    <row r="1329" spans="1:26" x14ac:dyDescent="0.2">
      <c r="A1329" t="s">
        <v>8219</v>
      </c>
      <c r="B1329">
        <v>3663</v>
      </c>
      <c r="D1329" t="s">
        <v>8221</v>
      </c>
      <c r="E1329">
        <v>36</v>
      </c>
      <c r="T1329" t="s">
        <v>8219</v>
      </c>
      <c r="U1329">
        <v>306970</v>
      </c>
      <c r="V1329">
        <v>3663</v>
      </c>
      <c r="X1329" t="s">
        <v>8221</v>
      </c>
      <c r="Y1329">
        <v>2993</v>
      </c>
      <c r="Z1329">
        <v>36</v>
      </c>
    </row>
    <row r="1330" spans="1:26" x14ac:dyDescent="0.2">
      <c r="A1330" t="s">
        <v>8219</v>
      </c>
      <c r="B1330">
        <v>294</v>
      </c>
      <c r="D1330" t="s">
        <v>8221</v>
      </c>
      <c r="E1330">
        <v>1</v>
      </c>
      <c r="T1330" t="s">
        <v>8219</v>
      </c>
      <c r="U1330">
        <v>17176.13</v>
      </c>
      <c r="V1330">
        <v>294</v>
      </c>
      <c r="X1330" t="s">
        <v>8221</v>
      </c>
      <c r="Y1330">
        <v>1</v>
      </c>
      <c r="Z1330">
        <v>1</v>
      </c>
    </row>
    <row r="1331" spans="1:26" x14ac:dyDescent="0.2">
      <c r="A1331" t="s">
        <v>8219</v>
      </c>
      <c r="B1331">
        <v>28</v>
      </c>
      <c r="D1331" t="s">
        <v>8221</v>
      </c>
      <c r="E1331">
        <v>7</v>
      </c>
      <c r="T1331" t="s">
        <v>8219</v>
      </c>
      <c r="U1331">
        <v>7576</v>
      </c>
      <c r="V1331">
        <v>28</v>
      </c>
      <c r="X1331" t="s">
        <v>8221</v>
      </c>
      <c r="Y1331">
        <v>1000</v>
      </c>
      <c r="Z1331">
        <v>7</v>
      </c>
    </row>
    <row r="1332" spans="1:26" x14ac:dyDescent="0.2">
      <c r="A1332" t="s">
        <v>8219</v>
      </c>
      <c r="B1332">
        <v>100</v>
      </c>
      <c r="D1332" t="s">
        <v>8221</v>
      </c>
      <c r="E1332">
        <v>27</v>
      </c>
      <c r="T1332" t="s">
        <v>8219</v>
      </c>
      <c r="U1332">
        <v>10710</v>
      </c>
      <c r="V1332">
        <v>100</v>
      </c>
      <c r="X1332" t="s">
        <v>8221</v>
      </c>
      <c r="Y1332">
        <v>909</v>
      </c>
      <c r="Z1332">
        <v>27</v>
      </c>
    </row>
    <row r="1333" spans="1:26" x14ac:dyDescent="0.2">
      <c r="A1333" t="s">
        <v>8219</v>
      </c>
      <c r="B1333">
        <v>72</v>
      </c>
      <c r="D1333" t="s">
        <v>8221</v>
      </c>
      <c r="E1333">
        <v>1</v>
      </c>
      <c r="T1333" t="s">
        <v>8219</v>
      </c>
      <c r="U1333">
        <v>3397</v>
      </c>
      <c r="V1333">
        <v>72</v>
      </c>
      <c r="X1333" t="s">
        <v>8221</v>
      </c>
      <c r="Y1333">
        <v>5</v>
      </c>
      <c r="Z1333">
        <v>1</v>
      </c>
    </row>
    <row r="1334" spans="1:26" x14ac:dyDescent="0.2">
      <c r="A1334" t="s">
        <v>8219</v>
      </c>
      <c r="B1334">
        <v>238</v>
      </c>
      <c r="D1334" t="s">
        <v>8221</v>
      </c>
      <c r="E1334">
        <v>0</v>
      </c>
      <c r="T1334" t="s">
        <v>8219</v>
      </c>
      <c r="U1334">
        <v>28633.5</v>
      </c>
      <c r="V1334">
        <v>238</v>
      </c>
      <c r="X1334" t="s">
        <v>8221</v>
      </c>
      <c r="Y1334">
        <v>0</v>
      </c>
      <c r="Z1334">
        <v>0</v>
      </c>
    </row>
    <row r="1335" spans="1:26" x14ac:dyDescent="0.2">
      <c r="A1335" t="s">
        <v>8219</v>
      </c>
      <c r="B1335">
        <v>159</v>
      </c>
      <c r="D1335" t="s">
        <v>8221</v>
      </c>
      <c r="E1335">
        <v>1</v>
      </c>
      <c r="T1335" t="s">
        <v>8219</v>
      </c>
      <c r="U1335">
        <v>4388</v>
      </c>
      <c r="V1335">
        <v>159</v>
      </c>
      <c r="X1335" t="s">
        <v>8221</v>
      </c>
      <c r="Y1335">
        <v>10</v>
      </c>
      <c r="Z1335">
        <v>1</v>
      </c>
    </row>
    <row r="1336" spans="1:26" x14ac:dyDescent="0.2">
      <c r="A1336" t="s">
        <v>8219</v>
      </c>
      <c r="B1336">
        <v>77</v>
      </c>
      <c r="D1336" t="s">
        <v>8221</v>
      </c>
      <c r="E1336">
        <v>3</v>
      </c>
      <c r="T1336" t="s">
        <v>8219</v>
      </c>
      <c r="U1336">
        <v>15808</v>
      </c>
      <c r="V1336">
        <v>77</v>
      </c>
      <c r="X1336" t="s">
        <v>8221</v>
      </c>
      <c r="Y1336">
        <v>120</v>
      </c>
      <c r="Z1336">
        <v>3</v>
      </c>
    </row>
    <row r="1337" spans="1:26" x14ac:dyDescent="0.2">
      <c r="A1337" t="s">
        <v>8219</v>
      </c>
      <c r="B1337">
        <v>53</v>
      </c>
      <c r="D1337" t="s">
        <v>8221</v>
      </c>
      <c r="E1337">
        <v>3</v>
      </c>
      <c r="T1337" t="s">
        <v>8219</v>
      </c>
      <c r="U1337">
        <v>1884</v>
      </c>
      <c r="V1337">
        <v>53</v>
      </c>
      <c r="X1337" t="s">
        <v>8221</v>
      </c>
      <c r="Y1337">
        <v>90</v>
      </c>
      <c r="Z1337">
        <v>3</v>
      </c>
    </row>
    <row r="1338" spans="1:26" x14ac:dyDescent="0.2">
      <c r="A1338" t="s">
        <v>8219</v>
      </c>
      <c r="B1338">
        <v>1251</v>
      </c>
      <c r="D1338" t="s">
        <v>8221</v>
      </c>
      <c r="E1338">
        <v>3</v>
      </c>
      <c r="T1338" t="s">
        <v>8219</v>
      </c>
      <c r="U1338">
        <v>93374</v>
      </c>
      <c r="V1338">
        <v>1251</v>
      </c>
      <c r="X1338" t="s">
        <v>8221</v>
      </c>
      <c r="Y1338">
        <v>135</v>
      </c>
      <c r="Z1338">
        <v>3</v>
      </c>
    </row>
    <row r="1339" spans="1:26" x14ac:dyDescent="0.2">
      <c r="A1339" t="s">
        <v>8219</v>
      </c>
      <c r="B1339">
        <v>465</v>
      </c>
      <c r="D1339" t="s">
        <v>8221</v>
      </c>
      <c r="E1339">
        <v>0</v>
      </c>
      <c r="T1339" t="s">
        <v>8219</v>
      </c>
      <c r="U1339">
        <v>21882</v>
      </c>
      <c r="V1339">
        <v>465</v>
      </c>
      <c r="X1339" t="s">
        <v>8221</v>
      </c>
      <c r="Y1339">
        <v>0</v>
      </c>
      <c r="Z1339">
        <v>0</v>
      </c>
    </row>
    <row r="1340" spans="1:26" x14ac:dyDescent="0.2">
      <c r="A1340" t="s">
        <v>8219</v>
      </c>
      <c r="B1340">
        <v>74</v>
      </c>
      <c r="D1340" t="s">
        <v>8221</v>
      </c>
      <c r="E1340">
        <v>6</v>
      </c>
      <c r="T1340" t="s">
        <v>8219</v>
      </c>
      <c r="U1340">
        <v>1967.76</v>
      </c>
      <c r="V1340">
        <v>74</v>
      </c>
      <c r="X1340" t="s">
        <v>8221</v>
      </c>
      <c r="Y1340">
        <v>61</v>
      </c>
      <c r="Z1340">
        <v>6</v>
      </c>
    </row>
    <row r="1341" spans="1:26" x14ac:dyDescent="0.2">
      <c r="A1341" t="s">
        <v>8219</v>
      </c>
      <c r="B1341">
        <v>62</v>
      </c>
      <c r="D1341" t="s">
        <v>8221</v>
      </c>
      <c r="E1341">
        <v>17</v>
      </c>
      <c r="T1341" t="s">
        <v>8219</v>
      </c>
      <c r="U1341">
        <v>2280</v>
      </c>
      <c r="V1341">
        <v>62</v>
      </c>
      <c r="X1341" t="s">
        <v>8221</v>
      </c>
      <c r="Y1341">
        <v>1384</v>
      </c>
      <c r="Z1341">
        <v>17</v>
      </c>
    </row>
    <row r="1342" spans="1:26" x14ac:dyDescent="0.2">
      <c r="A1342" t="s">
        <v>8219</v>
      </c>
      <c r="B1342">
        <v>3468</v>
      </c>
      <c r="D1342" t="s">
        <v>8221</v>
      </c>
      <c r="E1342">
        <v>40</v>
      </c>
      <c r="T1342" t="s">
        <v>8219</v>
      </c>
      <c r="U1342">
        <v>110353.65</v>
      </c>
      <c r="V1342">
        <v>3468</v>
      </c>
      <c r="X1342" t="s">
        <v>8221</v>
      </c>
      <c r="Y1342">
        <v>2290</v>
      </c>
      <c r="Z1342">
        <v>40</v>
      </c>
    </row>
    <row r="1343" spans="1:26" x14ac:dyDescent="0.2">
      <c r="A1343" t="s">
        <v>8219</v>
      </c>
      <c r="B1343">
        <v>52</v>
      </c>
      <c r="D1343" t="s">
        <v>8221</v>
      </c>
      <c r="E1343">
        <v>3</v>
      </c>
      <c r="T1343" t="s">
        <v>8219</v>
      </c>
      <c r="U1343">
        <v>1434</v>
      </c>
      <c r="V1343">
        <v>52</v>
      </c>
      <c r="X1343" t="s">
        <v>8221</v>
      </c>
      <c r="Y1343">
        <v>15</v>
      </c>
      <c r="Z1343">
        <v>3</v>
      </c>
    </row>
    <row r="1344" spans="1:26" x14ac:dyDescent="0.2">
      <c r="A1344" t="s">
        <v>8219</v>
      </c>
      <c r="B1344">
        <v>50</v>
      </c>
      <c r="D1344" t="s">
        <v>8221</v>
      </c>
      <c r="E1344">
        <v>1</v>
      </c>
      <c r="T1344" t="s">
        <v>8219</v>
      </c>
      <c r="U1344">
        <v>2800</v>
      </c>
      <c r="V1344">
        <v>50</v>
      </c>
      <c r="X1344" t="s">
        <v>8221</v>
      </c>
      <c r="Y1344">
        <v>15</v>
      </c>
      <c r="Z1344">
        <v>1</v>
      </c>
    </row>
    <row r="1345" spans="1:26" x14ac:dyDescent="0.2">
      <c r="A1345" t="s">
        <v>8219</v>
      </c>
      <c r="B1345">
        <v>45</v>
      </c>
      <c r="D1345" t="s">
        <v>8221</v>
      </c>
      <c r="E1345">
        <v>2</v>
      </c>
      <c r="T1345" t="s">
        <v>8219</v>
      </c>
      <c r="U1345">
        <v>970</v>
      </c>
      <c r="V1345">
        <v>45</v>
      </c>
      <c r="X1345" t="s">
        <v>8221</v>
      </c>
      <c r="Y1345">
        <v>25</v>
      </c>
      <c r="Z1345">
        <v>2</v>
      </c>
    </row>
    <row r="1346" spans="1:26" x14ac:dyDescent="0.2">
      <c r="A1346" t="s">
        <v>8219</v>
      </c>
      <c r="B1346">
        <v>21</v>
      </c>
      <c r="D1346" t="s">
        <v>8221</v>
      </c>
      <c r="E1346">
        <v>7</v>
      </c>
      <c r="T1346" t="s">
        <v>8219</v>
      </c>
      <c r="U1346">
        <v>926</v>
      </c>
      <c r="V1346">
        <v>21</v>
      </c>
      <c r="X1346" t="s">
        <v>8221</v>
      </c>
      <c r="Y1346">
        <v>651</v>
      </c>
      <c r="Z1346">
        <v>7</v>
      </c>
    </row>
    <row r="1347" spans="1:26" x14ac:dyDescent="0.2">
      <c r="A1347" t="s">
        <v>8219</v>
      </c>
      <c r="B1347">
        <v>100</v>
      </c>
      <c r="D1347" t="s">
        <v>8221</v>
      </c>
      <c r="E1347">
        <v>14</v>
      </c>
      <c r="T1347" t="s">
        <v>8219</v>
      </c>
      <c r="U1347">
        <v>6387</v>
      </c>
      <c r="V1347">
        <v>100</v>
      </c>
      <c r="X1347" t="s">
        <v>8221</v>
      </c>
      <c r="Y1347">
        <v>453</v>
      </c>
      <c r="Z1347">
        <v>14</v>
      </c>
    </row>
    <row r="1348" spans="1:26" x14ac:dyDescent="0.2">
      <c r="A1348" t="s">
        <v>8219</v>
      </c>
      <c r="B1348">
        <v>81</v>
      </c>
      <c r="D1348" t="s">
        <v>8221</v>
      </c>
      <c r="E1348">
        <v>0</v>
      </c>
      <c r="T1348" t="s">
        <v>8219</v>
      </c>
      <c r="U1348">
        <v>3158</v>
      </c>
      <c r="V1348">
        <v>81</v>
      </c>
      <c r="X1348" t="s">
        <v>8221</v>
      </c>
      <c r="Y1348">
        <v>0</v>
      </c>
      <c r="Z1348">
        <v>0</v>
      </c>
    </row>
    <row r="1349" spans="1:26" x14ac:dyDescent="0.2">
      <c r="A1349" t="s">
        <v>8219</v>
      </c>
      <c r="B1349">
        <v>286</v>
      </c>
      <c r="D1349" t="s">
        <v>8221</v>
      </c>
      <c r="E1349">
        <v>0</v>
      </c>
      <c r="T1349" t="s">
        <v>8219</v>
      </c>
      <c r="U1349">
        <v>22933.05</v>
      </c>
      <c r="V1349">
        <v>286</v>
      </c>
      <c r="X1349" t="s">
        <v>8221</v>
      </c>
      <c r="Y1349">
        <v>0</v>
      </c>
      <c r="Z1349">
        <v>0</v>
      </c>
    </row>
    <row r="1350" spans="1:26" x14ac:dyDescent="0.2">
      <c r="A1350" t="s">
        <v>8219</v>
      </c>
      <c r="B1350">
        <v>42</v>
      </c>
      <c r="D1350" t="s">
        <v>8221</v>
      </c>
      <c r="E1350">
        <v>1</v>
      </c>
      <c r="T1350" t="s">
        <v>8219</v>
      </c>
      <c r="U1350">
        <v>1466</v>
      </c>
      <c r="V1350">
        <v>42</v>
      </c>
      <c r="X1350" t="s">
        <v>8221</v>
      </c>
      <c r="Y1350">
        <v>1</v>
      </c>
      <c r="Z1350">
        <v>1</v>
      </c>
    </row>
    <row r="1351" spans="1:26" x14ac:dyDescent="0.2">
      <c r="A1351" t="s">
        <v>8219</v>
      </c>
      <c r="B1351">
        <v>199</v>
      </c>
      <c r="D1351" t="s">
        <v>8221</v>
      </c>
      <c r="E1351">
        <v>12</v>
      </c>
      <c r="T1351" t="s">
        <v>8219</v>
      </c>
      <c r="U1351">
        <v>17731</v>
      </c>
      <c r="V1351">
        <v>199</v>
      </c>
      <c r="X1351" t="s">
        <v>8221</v>
      </c>
      <c r="Y1351">
        <v>1102</v>
      </c>
      <c r="Z1351">
        <v>12</v>
      </c>
    </row>
    <row r="1352" spans="1:26" x14ac:dyDescent="0.2">
      <c r="A1352" t="s">
        <v>8219</v>
      </c>
      <c r="B1352">
        <v>25</v>
      </c>
      <c r="D1352" t="s">
        <v>8221</v>
      </c>
      <c r="E1352">
        <v>12</v>
      </c>
      <c r="T1352" t="s">
        <v>8219</v>
      </c>
      <c r="U1352">
        <v>986</v>
      </c>
      <c r="V1352">
        <v>25</v>
      </c>
      <c r="X1352" t="s">
        <v>8221</v>
      </c>
      <c r="Y1352">
        <v>550</v>
      </c>
      <c r="Z1352">
        <v>12</v>
      </c>
    </row>
    <row r="1353" spans="1:26" x14ac:dyDescent="0.2">
      <c r="A1353" t="s">
        <v>8219</v>
      </c>
      <c r="B1353">
        <v>84</v>
      </c>
      <c r="D1353" t="s">
        <v>8221</v>
      </c>
      <c r="E1353">
        <v>23</v>
      </c>
      <c r="T1353" t="s">
        <v>8219</v>
      </c>
      <c r="U1353">
        <v>11500</v>
      </c>
      <c r="V1353">
        <v>84</v>
      </c>
      <c r="X1353" t="s">
        <v>8221</v>
      </c>
      <c r="Y1353">
        <v>1315</v>
      </c>
      <c r="Z1353">
        <v>23</v>
      </c>
    </row>
    <row r="1354" spans="1:26" x14ac:dyDescent="0.2">
      <c r="A1354" t="s">
        <v>8219</v>
      </c>
      <c r="B1354">
        <v>50</v>
      </c>
      <c r="D1354" t="s">
        <v>8221</v>
      </c>
      <c r="E1354">
        <v>0</v>
      </c>
      <c r="T1354" t="s">
        <v>8219</v>
      </c>
      <c r="U1354">
        <v>1873</v>
      </c>
      <c r="V1354">
        <v>50</v>
      </c>
      <c r="X1354" t="s">
        <v>8221</v>
      </c>
      <c r="Y1354">
        <v>0</v>
      </c>
      <c r="Z1354">
        <v>0</v>
      </c>
    </row>
    <row r="1355" spans="1:26" x14ac:dyDescent="0.2">
      <c r="A1355" t="s">
        <v>8219</v>
      </c>
      <c r="B1355">
        <v>26</v>
      </c>
      <c r="D1355" t="s">
        <v>8221</v>
      </c>
      <c r="E1355">
        <v>10</v>
      </c>
      <c r="T1355" t="s">
        <v>8219</v>
      </c>
      <c r="U1355">
        <v>831</v>
      </c>
      <c r="V1355">
        <v>26</v>
      </c>
      <c r="X1355" t="s">
        <v>8221</v>
      </c>
      <c r="Y1355">
        <v>2485</v>
      </c>
      <c r="Z1355">
        <v>10</v>
      </c>
    </row>
    <row r="1356" spans="1:26" x14ac:dyDescent="0.2">
      <c r="A1356" t="s">
        <v>8219</v>
      </c>
      <c r="B1356">
        <v>14</v>
      </c>
      <c r="D1356" t="s">
        <v>8221</v>
      </c>
      <c r="E1356">
        <v>5</v>
      </c>
      <c r="T1356" t="s">
        <v>8219</v>
      </c>
      <c r="U1356">
        <v>353</v>
      </c>
      <c r="V1356">
        <v>14</v>
      </c>
      <c r="X1356" t="s">
        <v>8221</v>
      </c>
      <c r="Y1356">
        <v>397</v>
      </c>
      <c r="Z1356">
        <v>5</v>
      </c>
    </row>
    <row r="1357" spans="1:26" x14ac:dyDescent="0.2">
      <c r="A1357" t="s">
        <v>8219</v>
      </c>
      <c r="B1357">
        <v>49</v>
      </c>
      <c r="D1357" t="s">
        <v>8221</v>
      </c>
      <c r="E1357">
        <v>1</v>
      </c>
      <c r="T1357" t="s">
        <v>8219</v>
      </c>
      <c r="U1357">
        <v>492</v>
      </c>
      <c r="V1357">
        <v>49</v>
      </c>
      <c r="X1357" t="s">
        <v>8221</v>
      </c>
      <c r="Y1357">
        <v>5</v>
      </c>
      <c r="Z1357">
        <v>1</v>
      </c>
    </row>
    <row r="1358" spans="1:26" x14ac:dyDescent="0.2">
      <c r="A1358" t="s">
        <v>8219</v>
      </c>
      <c r="B1358">
        <v>69</v>
      </c>
      <c r="D1358" t="s">
        <v>8221</v>
      </c>
      <c r="E1358">
        <v>2</v>
      </c>
      <c r="T1358" t="s">
        <v>8219</v>
      </c>
      <c r="U1358">
        <v>3170</v>
      </c>
      <c r="V1358">
        <v>69</v>
      </c>
      <c r="X1358" t="s">
        <v>8221</v>
      </c>
      <c r="Y1358">
        <v>11</v>
      </c>
      <c r="Z1358">
        <v>2</v>
      </c>
    </row>
    <row r="1359" spans="1:26" x14ac:dyDescent="0.2">
      <c r="A1359" t="s">
        <v>8219</v>
      </c>
      <c r="B1359">
        <v>60</v>
      </c>
      <c r="D1359" t="s">
        <v>8221</v>
      </c>
      <c r="E1359">
        <v>2</v>
      </c>
      <c r="T1359" t="s">
        <v>8219</v>
      </c>
      <c r="U1359">
        <v>5145</v>
      </c>
      <c r="V1359">
        <v>60</v>
      </c>
      <c r="X1359" t="s">
        <v>8221</v>
      </c>
      <c r="Y1359">
        <v>50</v>
      </c>
      <c r="Z1359">
        <v>2</v>
      </c>
    </row>
    <row r="1360" spans="1:26" x14ac:dyDescent="0.2">
      <c r="A1360" t="s">
        <v>8219</v>
      </c>
      <c r="B1360">
        <v>80</v>
      </c>
      <c r="D1360" t="s">
        <v>8221</v>
      </c>
      <c r="E1360">
        <v>0</v>
      </c>
      <c r="T1360" t="s">
        <v>8219</v>
      </c>
      <c r="U1360">
        <v>21360</v>
      </c>
      <c r="V1360">
        <v>80</v>
      </c>
      <c r="X1360" t="s">
        <v>8221</v>
      </c>
      <c r="Y1360">
        <v>0</v>
      </c>
      <c r="Z1360">
        <v>0</v>
      </c>
    </row>
    <row r="1361" spans="1:26" x14ac:dyDescent="0.2">
      <c r="A1361" t="s">
        <v>8219</v>
      </c>
      <c r="B1361">
        <v>56</v>
      </c>
      <c r="D1361" t="s">
        <v>8221</v>
      </c>
      <c r="E1361">
        <v>13</v>
      </c>
      <c r="T1361" t="s">
        <v>8219</v>
      </c>
      <c r="U1361">
        <v>20919.25</v>
      </c>
      <c r="V1361">
        <v>56</v>
      </c>
      <c r="X1361" t="s">
        <v>8221</v>
      </c>
      <c r="Y1361">
        <v>1782</v>
      </c>
      <c r="Z1361">
        <v>13</v>
      </c>
    </row>
    <row r="1362" spans="1:26" x14ac:dyDescent="0.2">
      <c r="A1362" t="s">
        <v>8219</v>
      </c>
      <c r="B1362">
        <v>104</v>
      </c>
      <c r="D1362" t="s">
        <v>8221</v>
      </c>
      <c r="E1362">
        <v>0</v>
      </c>
      <c r="T1362" t="s">
        <v>8219</v>
      </c>
      <c r="U1362">
        <v>18100</v>
      </c>
      <c r="V1362">
        <v>104</v>
      </c>
      <c r="X1362" t="s">
        <v>8221</v>
      </c>
      <c r="Y1362">
        <v>0</v>
      </c>
      <c r="Z1362">
        <v>0</v>
      </c>
    </row>
    <row r="1363" spans="1:26" x14ac:dyDescent="0.2">
      <c r="A1363" t="s">
        <v>8219</v>
      </c>
      <c r="B1363">
        <v>46</v>
      </c>
      <c r="D1363" t="s">
        <v>8221</v>
      </c>
      <c r="E1363">
        <v>1</v>
      </c>
      <c r="T1363" t="s">
        <v>8219</v>
      </c>
      <c r="U1363">
        <v>4310</v>
      </c>
      <c r="V1363">
        <v>46</v>
      </c>
      <c r="X1363" t="s">
        <v>8221</v>
      </c>
      <c r="Y1363">
        <v>5</v>
      </c>
      <c r="Z1363">
        <v>1</v>
      </c>
    </row>
    <row r="1364" spans="1:26" x14ac:dyDescent="0.2">
      <c r="A1364" t="s">
        <v>8219</v>
      </c>
      <c r="B1364">
        <v>206</v>
      </c>
      <c r="D1364" t="s">
        <v>8221</v>
      </c>
      <c r="E1364">
        <v>5</v>
      </c>
      <c r="T1364" t="s">
        <v>8219</v>
      </c>
      <c r="U1364">
        <v>15929.51</v>
      </c>
      <c r="V1364">
        <v>206</v>
      </c>
      <c r="X1364" t="s">
        <v>8221</v>
      </c>
      <c r="Y1364">
        <v>195</v>
      </c>
      <c r="Z1364">
        <v>5</v>
      </c>
    </row>
    <row r="1365" spans="1:26" x14ac:dyDescent="0.2">
      <c r="A1365" t="s">
        <v>8219</v>
      </c>
      <c r="B1365">
        <v>18</v>
      </c>
      <c r="D1365" t="s">
        <v>8221</v>
      </c>
      <c r="E1365">
        <v>2</v>
      </c>
      <c r="T1365" t="s">
        <v>8219</v>
      </c>
      <c r="U1365">
        <v>1660</v>
      </c>
      <c r="V1365">
        <v>18</v>
      </c>
      <c r="X1365" t="s">
        <v>8221</v>
      </c>
      <c r="Y1365">
        <v>101</v>
      </c>
      <c r="Z1365">
        <v>2</v>
      </c>
    </row>
    <row r="1366" spans="1:26" x14ac:dyDescent="0.2">
      <c r="A1366" t="s">
        <v>8219</v>
      </c>
      <c r="B1366">
        <v>28</v>
      </c>
      <c r="D1366" t="s">
        <v>8221</v>
      </c>
      <c r="E1366">
        <v>0</v>
      </c>
      <c r="T1366" t="s">
        <v>8219</v>
      </c>
      <c r="U1366">
        <v>1707</v>
      </c>
      <c r="V1366">
        <v>28</v>
      </c>
      <c r="X1366" t="s">
        <v>8221</v>
      </c>
      <c r="Y1366">
        <v>0</v>
      </c>
      <c r="Z1366">
        <v>0</v>
      </c>
    </row>
    <row r="1367" spans="1:26" x14ac:dyDescent="0.2">
      <c r="A1367" t="s">
        <v>8219</v>
      </c>
      <c r="B1367">
        <v>11</v>
      </c>
      <c r="D1367" t="s">
        <v>8221</v>
      </c>
      <c r="E1367">
        <v>32</v>
      </c>
      <c r="T1367" t="s">
        <v>8219</v>
      </c>
      <c r="U1367">
        <v>1001</v>
      </c>
      <c r="V1367">
        <v>11</v>
      </c>
      <c r="X1367" t="s">
        <v>8221</v>
      </c>
      <c r="Y1367">
        <v>1577</v>
      </c>
      <c r="Z1367">
        <v>32</v>
      </c>
    </row>
    <row r="1368" spans="1:26" x14ac:dyDescent="0.2">
      <c r="A1368" t="s">
        <v>8219</v>
      </c>
      <c r="B1368">
        <v>263</v>
      </c>
      <c r="D1368" t="s">
        <v>8221</v>
      </c>
      <c r="E1368">
        <v>1</v>
      </c>
      <c r="T1368" t="s">
        <v>8219</v>
      </c>
      <c r="U1368">
        <v>39304</v>
      </c>
      <c r="V1368">
        <v>263</v>
      </c>
      <c r="X1368" t="s">
        <v>8221</v>
      </c>
      <c r="Y1368">
        <v>25</v>
      </c>
      <c r="Z1368">
        <v>1</v>
      </c>
    </row>
    <row r="1369" spans="1:26" x14ac:dyDescent="0.2">
      <c r="A1369" t="s">
        <v>8219</v>
      </c>
      <c r="B1369">
        <v>394</v>
      </c>
      <c r="D1369" t="s">
        <v>8221</v>
      </c>
      <c r="E1369">
        <v>1</v>
      </c>
      <c r="T1369" t="s">
        <v>8219</v>
      </c>
      <c r="U1369">
        <v>28067.57</v>
      </c>
      <c r="V1369">
        <v>394</v>
      </c>
      <c r="X1369" t="s">
        <v>8221</v>
      </c>
      <c r="Y1369">
        <v>1</v>
      </c>
      <c r="Z1369">
        <v>1</v>
      </c>
    </row>
    <row r="1370" spans="1:26" x14ac:dyDescent="0.2">
      <c r="A1370" t="s">
        <v>8219</v>
      </c>
      <c r="B1370">
        <v>1049</v>
      </c>
      <c r="D1370" t="s">
        <v>8221</v>
      </c>
      <c r="E1370">
        <v>1</v>
      </c>
      <c r="T1370" t="s">
        <v>8219</v>
      </c>
      <c r="U1370">
        <v>46643.07</v>
      </c>
      <c r="V1370">
        <v>1049</v>
      </c>
      <c r="X1370" t="s">
        <v>8221</v>
      </c>
      <c r="Y1370">
        <v>25</v>
      </c>
      <c r="Z1370">
        <v>1</v>
      </c>
    </row>
    <row r="1371" spans="1:26" x14ac:dyDescent="0.2">
      <c r="A1371" t="s">
        <v>8219</v>
      </c>
      <c r="B1371">
        <v>308</v>
      </c>
      <c r="D1371" t="s">
        <v>8221</v>
      </c>
      <c r="E1371">
        <v>0</v>
      </c>
      <c r="T1371" t="s">
        <v>8219</v>
      </c>
      <c r="U1371">
        <v>50803</v>
      </c>
      <c r="V1371">
        <v>308</v>
      </c>
      <c r="X1371" t="s">
        <v>8221</v>
      </c>
      <c r="Y1371">
        <v>0</v>
      </c>
      <c r="Z1371">
        <v>0</v>
      </c>
    </row>
    <row r="1372" spans="1:26" x14ac:dyDescent="0.2">
      <c r="A1372" t="s">
        <v>8219</v>
      </c>
      <c r="B1372">
        <v>1088</v>
      </c>
      <c r="D1372" t="s">
        <v>8221</v>
      </c>
      <c r="E1372">
        <v>0</v>
      </c>
      <c r="T1372" t="s">
        <v>8219</v>
      </c>
      <c r="U1372">
        <v>92340.21</v>
      </c>
      <c r="V1372">
        <v>1088</v>
      </c>
      <c r="X1372" t="s">
        <v>8221</v>
      </c>
      <c r="Y1372">
        <v>0</v>
      </c>
      <c r="Z1372">
        <v>0</v>
      </c>
    </row>
    <row r="1373" spans="1:26" x14ac:dyDescent="0.2">
      <c r="A1373" t="s">
        <v>8219</v>
      </c>
      <c r="B1373">
        <v>73</v>
      </c>
      <c r="D1373" t="s">
        <v>8221</v>
      </c>
      <c r="E1373">
        <v>8</v>
      </c>
      <c r="T1373" t="s">
        <v>8219</v>
      </c>
      <c r="U1373">
        <v>3938</v>
      </c>
      <c r="V1373">
        <v>73</v>
      </c>
      <c r="X1373" t="s">
        <v>8221</v>
      </c>
      <c r="Y1373">
        <v>425</v>
      </c>
      <c r="Z1373">
        <v>8</v>
      </c>
    </row>
    <row r="1374" spans="1:26" x14ac:dyDescent="0.2">
      <c r="A1374" t="s">
        <v>8219</v>
      </c>
      <c r="B1374">
        <v>143</v>
      </c>
      <c r="D1374" t="s">
        <v>8221</v>
      </c>
      <c r="E1374">
        <v>0</v>
      </c>
      <c r="T1374" t="s">
        <v>8219</v>
      </c>
      <c r="U1374">
        <v>7226</v>
      </c>
      <c r="V1374">
        <v>143</v>
      </c>
      <c r="X1374" t="s">
        <v>8221</v>
      </c>
      <c r="Y1374">
        <v>0</v>
      </c>
      <c r="Z1374">
        <v>0</v>
      </c>
    </row>
    <row r="1375" spans="1:26" x14ac:dyDescent="0.2">
      <c r="A1375" t="s">
        <v>8219</v>
      </c>
      <c r="B1375">
        <v>1420</v>
      </c>
      <c r="D1375" t="s">
        <v>8221</v>
      </c>
      <c r="E1375">
        <v>1</v>
      </c>
      <c r="T1375" t="s">
        <v>8219</v>
      </c>
      <c r="U1375">
        <v>153362</v>
      </c>
      <c r="V1375">
        <v>1420</v>
      </c>
      <c r="X1375" t="s">
        <v>8221</v>
      </c>
      <c r="Y1375">
        <v>7</v>
      </c>
      <c r="Z1375">
        <v>1</v>
      </c>
    </row>
    <row r="1376" spans="1:26" x14ac:dyDescent="0.2">
      <c r="A1376" t="s">
        <v>8219</v>
      </c>
      <c r="B1376">
        <v>305</v>
      </c>
      <c r="D1376" t="s">
        <v>8221</v>
      </c>
      <c r="E1376">
        <v>16</v>
      </c>
      <c r="T1376" t="s">
        <v>8219</v>
      </c>
      <c r="U1376">
        <v>29089</v>
      </c>
      <c r="V1376">
        <v>305</v>
      </c>
      <c r="X1376" t="s">
        <v>8221</v>
      </c>
      <c r="Y1376">
        <v>641</v>
      </c>
      <c r="Z1376">
        <v>16</v>
      </c>
    </row>
    <row r="1377" spans="1:26" x14ac:dyDescent="0.2">
      <c r="A1377" t="s">
        <v>8219</v>
      </c>
      <c r="B1377">
        <v>551</v>
      </c>
      <c r="D1377" t="s">
        <v>8221</v>
      </c>
      <c r="E1377">
        <v>12</v>
      </c>
      <c r="T1377" t="s">
        <v>8219</v>
      </c>
      <c r="U1377">
        <v>31754.69</v>
      </c>
      <c r="V1377">
        <v>551</v>
      </c>
      <c r="X1377" t="s">
        <v>8221</v>
      </c>
      <c r="Y1377">
        <v>292</v>
      </c>
      <c r="Z1377">
        <v>12</v>
      </c>
    </row>
    <row r="1378" spans="1:26" x14ac:dyDescent="0.2">
      <c r="A1378" t="s">
        <v>8219</v>
      </c>
      <c r="B1378">
        <v>187</v>
      </c>
      <c r="D1378" t="s">
        <v>8221</v>
      </c>
      <c r="E1378">
        <v>4</v>
      </c>
      <c r="T1378" t="s">
        <v>8219</v>
      </c>
      <c r="U1378">
        <v>11998.01</v>
      </c>
      <c r="V1378">
        <v>187</v>
      </c>
      <c r="X1378" t="s">
        <v>8221</v>
      </c>
      <c r="Y1378">
        <v>45</v>
      </c>
      <c r="Z1378">
        <v>4</v>
      </c>
    </row>
    <row r="1379" spans="1:26" x14ac:dyDescent="0.2">
      <c r="A1379" t="s">
        <v>8219</v>
      </c>
      <c r="B1379">
        <v>325</v>
      </c>
      <c r="D1379" t="s">
        <v>8221</v>
      </c>
      <c r="E1379">
        <v>2</v>
      </c>
      <c r="T1379" t="s">
        <v>8219</v>
      </c>
      <c r="U1379">
        <v>30026</v>
      </c>
      <c r="V1379">
        <v>325</v>
      </c>
      <c r="X1379" t="s">
        <v>8221</v>
      </c>
      <c r="Y1379">
        <v>21</v>
      </c>
      <c r="Z1379">
        <v>2</v>
      </c>
    </row>
    <row r="1380" spans="1:26" x14ac:dyDescent="0.2">
      <c r="A1380" t="s">
        <v>8219</v>
      </c>
      <c r="B1380">
        <v>148</v>
      </c>
      <c r="D1380" t="s">
        <v>8221</v>
      </c>
      <c r="E1380">
        <v>3</v>
      </c>
      <c r="T1380" t="s">
        <v>8219</v>
      </c>
      <c r="U1380">
        <v>18645</v>
      </c>
      <c r="V1380">
        <v>148</v>
      </c>
      <c r="X1380" t="s">
        <v>8221</v>
      </c>
      <c r="Y1380">
        <v>45</v>
      </c>
      <c r="Z1380">
        <v>3</v>
      </c>
    </row>
    <row r="1381" spans="1:26" x14ac:dyDescent="0.2">
      <c r="A1381" t="s">
        <v>8219</v>
      </c>
      <c r="B1381">
        <v>69</v>
      </c>
      <c r="D1381" t="s">
        <v>8221</v>
      </c>
      <c r="E1381">
        <v>0</v>
      </c>
      <c r="T1381" t="s">
        <v>8219</v>
      </c>
      <c r="U1381">
        <v>6530</v>
      </c>
      <c r="V1381">
        <v>69</v>
      </c>
      <c r="X1381" t="s">
        <v>8221</v>
      </c>
      <c r="Y1381">
        <v>0</v>
      </c>
      <c r="Z1381">
        <v>0</v>
      </c>
    </row>
    <row r="1382" spans="1:26" x14ac:dyDescent="0.2">
      <c r="A1382" t="s">
        <v>8219</v>
      </c>
      <c r="B1382">
        <v>173</v>
      </c>
      <c r="D1382" t="s">
        <v>8221</v>
      </c>
      <c r="E1382">
        <v>3</v>
      </c>
      <c r="T1382" t="s">
        <v>8219</v>
      </c>
      <c r="U1382">
        <v>29531</v>
      </c>
      <c r="V1382">
        <v>173</v>
      </c>
      <c r="X1382" t="s">
        <v>8221</v>
      </c>
      <c r="Y1382">
        <v>126</v>
      </c>
      <c r="Z1382">
        <v>3</v>
      </c>
    </row>
    <row r="1383" spans="1:26" x14ac:dyDescent="0.2">
      <c r="A1383" t="s">
        <v>8219</v>
      </c>
      <c r="B1383">
        <v>269</v>
      </c>
      <c r="D1383" t="s">
        <v>8221</v>
      </c>
      <c r="E1383">
        <v>4</v>
      </c>
      <c r="T1383" t="s">
        <v>8219</v>
      </c>
      <c r="U1383">
        <v>10965</v>
      </c>
      <c r="V1383">
        <v>269</v>
      </c>
      <c r="X1383" t="s">
        <v>8221</v>
      </c>
      <c r="Y1383">
        <v>285</v>
      </c>
      <c r="Z1383">
        <v>4</v>
      </c>
    </row>
    <row r="1384" spans="1:26" x14ac:dyDescent="0.2">
      <c r="A1384" t="s">
        <v>8219</v>
      </c>
      <c r="B1384">
        <v>185</v>
      </c>
      <c r="D1384" t="s">
        <v>8221</v>
      </c>
      <c r="E1384">
        <v>2</v>
      </c>
      <c r="T1384" t="s">
        <v>8219</v>
      </c>
      <c r="U1384">
        <v>12627</v>
      </c>
      <c r="V1384">
        <v>185</v>
      </c>
      <c r="X1384" t="s">
        <v>8221</v>
      </c>
      <c r="Y1384">
        <v>45</v>
      </c>
      <c r="Z1384">
        <v>2</v>
      </c>
    </row>
    <row r="1385" spans="1:26" x14ac:dyDescent="0.2">
      <c r="A1385" t="s">
        <v>8219</v>
      </c>
      <c r="B1385">
        <v>176</v>
      </c>
      <c r="D1385" t="s">
        <v>8221</v>
      </c>
      <c r="E1385">
        <v>10</v>
      </c>
      <c r="T1385" t="s">
        <v>8219</v>
      </c>
      <c r="U1385">
        <v>16806</v>
      </c>
      <c r="V1385">
        <v>176</v>
      </c>
      <c r="X1385" t="s">
        <v>8221</v>
      </c>
      <c r="Y1385">
        <v>410</v>
      </c>
      <c r="Z1385">
        <v>10</v>
      </c>
    </row>
    <row r="1386" spans="1:26" x14ac:dyDescent="0.2">
      <c r="A1386" t="s">
        <v>8219</v>
      </c>
      <c r="B1386">
        <v>1019</v>
      </c>
      <c r="D1386" t="s">
        <v>8221</v>
      </c>
      <c r="E1386">
        <v>11</v>
      </c>
      <c r="T1386" t="s">
        <v>8219</v>
      </c>
      <c r="U1386">
        <v>7326.88</v>
      </c>
      <c r="V1386">
        <v>1019</v>
      </c>
      <c r="X1386" t="s">
        <v>8221</v>
      </c>
      <c r="Y1386">
        <v>527</v>
      </c>
      <c r="Z1386">
        <v>11</v>
      </c>
    </row>
    <row r="1387" spans="1:26" x14ac:dyDescent="0.2">
      <c r="A1387" t="s">
        <v>8219</v>
      </c>
      <c r="B1387">
        <v>113</v>
      </c>
      <c r="D1387" t="s">
        <v>8221</v>
      </c>
      <c r="E1387">
        <v>6</v>
      </c>
      <c r="T1387" t="s">
        <v>8219</v>
      </c>
      <c r="U1387">
        <v>57817</v>
      </c>
      <c r="V1387">
        <v>113</v>
      </c>
      <c r="X1387" t="s">
        <v>8221</v>
      </c>
      <c r="Y1387">
        <v>211</v>
      </c>
      <c r="Z1387">
        <v>6</v>
      </c>
    </row>
    <row r="1388" spans="1:26" x14ac:dyDescent="0.2">
      <c r="A1388" t="s">
        <v>8219</v>
      </c>
      <c r="B1388">
        <v>404</v>
      </c>
      <c r="D1388" t="s">
        <v>8221</v>
      </c>
      <c r="E1388">
        <v>2</v>
      </c>
      <c r="T1388" t="s">
        <v>8219</v>
      </c>
      <c r="U1388">
        <v>105745</v>
      </c>
      <c r="V1388">
        <v>404</v>
      </c>
      <c r="X1388" t="s">
        <v>8221</v>
      </c>
      <c r="Y1388">
        <v>11</v>
      </c>
      <c r="Z1388">
        <v>2</v>
      </c>
    </row>
    <row r="1389" spans="1:26" x14ac:dyDescent="0.2">
      <c r="A1389" t="s">
        <v>8219</v>
      </c>
      <c r="B1389">
        <v>707</v>
      </c>
      <c r="D1389" t="s">
        <v>8221</v>
      </c>
      <c r="E1389">
        <v>6</v>
      </c>
      <c r="T1389" t="s">
        <v>8219</v>
      </c>
      <c r="U1389">
        <v>49321</v>
      </c>
      <c r="V1389">
        <v>707</v>
      </c>
      <c r="X1389" t="s">
        <v>8221</v>
      </c>
      <c r="Y1389">
        <v>136</v>
      </c>
      <c r="Z1389">
        <v>6</v>
      </c>
    </row>
    <row r="1390" spans="1:26" x14ac:dyDescent="0.2">
      <c r="A1390" t="s">
        <v>8219</v>
      </c>
      <c r="B1390">
        <v>392</v>
      </c>
      <c r="D1390" t="s">
        <v>8221</v>
      </c>
      <c r="E1390">
        <v>8</v>
      </c>
      <c r="T1390" t="s">
        <v>8219</v>
      </c>
      <c r="U1390">
        <v>30274</v>
      </c>
      <c r="V1390">
        <v>392</v>
      </c>
      <c r="X1390" t="s">
        <v>8221</v>
      </c>
      <c r="Y1390">
        <v>211</v>
      </c>
      <c r="Z1390">
        <v>8</v>
      </c>
    </row>
    <row r="1391" spans="1:26" x14ac:dyDescent="0.2">
      <c r="A1391" t="s">
        <v>8219</v>
      </c>
      <c r="B1391">
        <v>23</v>
      </c>
      <c r="D1391" t="s">
        <v>8221</v>
      </c>
      <c r="E1391">
        <v>37</v>
      </c>
      <c r="T1391" t="s">
        <v>8219</v>
      </c>
      <c r="U1391">
        <v>7833</v>
      </c>
      <c r="V1391">
        <v>23</v>
      </c>
      <c r="X1391" t="s">
        <v>8221</v>
      </c>
      <c r="Y1391">
        <v>3905</v>
      </c>
      <c r="Z1391">
        <v>37</v>
      </c>
    </row>
    <row r="1392" spans="1:26" x14ac:dyDescent="0.2">
      <c r="A1392" t="s">
        <v>8219</v>
      </c>
      <c r="B1392">
        <v>682</v>
      </c>
      <c r="D1392" t="s">
        <v>8221</v>
      </c>
      <c r="E1392">
        <v>11</v>
      </c>
      <c r="T1392" t="s">
        <v>8219</v>
      </c>
      <c r="U1392">
        <v>45979.01</v>
      </c>
      <c r="V1392">
        <v>682</v>
      </c>
      <c r="X1392" t="s">
        <v>8221</v>
      </c>
      <c r="Y1392">
        <v>320</v>
      </c>
      <c r="Z1392">
        <v>11</v>
      </c>
    </row>
    <row r="1393" spans="1:26" x14ac:dyDescent="0.2">
      <c r="A1393" t="s">
        <v>8219</v>
      </c>
      <c r="B1393">
        <v>37</v>
      </c>
      <c r="D1393" t="s">
        <v>8221</v>
      </c>
      <c r="E1393">
        <v>0</v>
      </c>
      <c r="T1393" t="s">
        <v>8219</v>
      </c>
      <c r="U1393">
        <v>31291</v>
      </c>
      <c r="V1393">
        <v>37</v>
      </c>
      <c r="X1393" t="s">
        <v>8221</v>
      </c>
      <c r="Y1393">
        <v>0</v>
      </c>
      <c r="Z1393">
        <v>0</v>
      </c>
    </row>
    <row r="1394" spans="1:26" x14ac:dyDescent="0.2">
      <c r="A1394" t="s">
        <v>8219</v>
      </c>
      <c r="B1394">
        <v>146</v>
      </c>
      <c r="D1394" t="s">
        <v>8221</v>
      </c>
      <c r="E1394">
        <v>10</v>
      </c>
      <c r="T1394" t="s">
        <v>8219</v>
      </c>
      <c r="U1394">
        <v>14190</v>
      </c>
      <c r="V1394">
        <v>146</v>
      </c>
      <c r="X1394" t="s">
        <v>8221</v>
      </c>
      <c r="Y1394">
        <v>620</v>
      </c>
      <c r="Z1394">
        <v>10</v>
      </c>
    </row>
    <row r="1395" spans="1:26" x14ac:dyDescent="0.2">
      <c r="A1395" t="s">
        <v>8219</v>
      </c>
      <c r="B1395">
        <v>119</v>
      </c>
      <c r="D1395" t="s">
        <v>8221</v>
      </c>
      <c r="E1395">
        <v>6</v>
      </c>
      <c r="T1395" t="s">
        <v>8219</v>
      </c>
      <c r="U1395">
        <v>53769</v>
      </c>
      <c r="V1395">
        <v>119</v>
      </c>
      <c r="X1395" t="s">
        <v>8221</v>
      </c>
      <c r="Y1395">
        <v>1305</v>
      </c>
      <c r="Z1395">
        <v>6</v>
      </c>
    </row>
    <row r="1396" spans="1:26" x14ac:dyDescent="0.2">
      <c r="A1396" t="s">
        <v>8219</v>
      </c>
      <c r="B1396">
        <v>163</v>
      </c>
      <c r="D1396" t="s">
        <v>8221</v>
      </c>
      <c r="E1396">
        <v>8</v>
      </c>
      <c r="T1396" t="s">
        <v>8219</v>
      </c>
      <c r="U1396">
        <v>22603</v>
      </c>
      <c r="V1396">
        <v>163</v>
      </c>
      <c r="X1396" t="s">
        <v>8221</v>
      </c>
      <c r="Y1396">
        <v>214</v>
      </c>
      <c r="Z1396">
        <v>8</v>
      </c>
    </row>
    <row r="1397" spans="1:26" x14ac:dyDescent="0.2">
      <c r="A1397" t="s">
        <v>8219</v>
      </c>
      <c r="B1397">
        <v>339</v>
      </c>
      <c r="D1397" t="s">
        <v>8221</v>
      </c>
      <c r="E1397">
        <v>6</v>
      </c>
      <c r="T1397" t="s">
        <v>8219</v>
      </c>
      <c r="U1397">
        <v>7336.01</v>
      </c>
      <c r="V1397">
        <v>339</v>
      </c>
      <c r="X1397" t="s">
        <v>8221</v>
      </c>
      <c r="Y1397">
        <v>110</v>
      </c>
      <c r="Z1397">
        <v>6</v>
      </c>
    </row>
    <row r="1398" spans="1:26" x14ac:dyDescent="0.2">
      <c r="A1398" t="s">
        <v>8219</v>
      </c>
      <c r="B1398">
        <v>58</v>
      </c>
      <c r="D1398" t="s">
        <v>8221</v>
      </c>
      <c r="E1398">
        <v>7</v>
      </c>
      <c r="T1398" t="s">
        <v>8219</v>
      </c>
      <c r="U1398">
        <v>9832</v>
      </c>
      <c r="V1398">
        <v>58</v>
      </c>
      <c r="X1398" t="s">
        <v>8221</v>
      </c>
      <c r="Y1398">
        <v>450</v>
      </c>
      <c r="Z1398">
        <v>7</v>
      </c>
    </row>
    <row r="1399" spans="1:26" x14ac:dyDescent="0.2">
      <c r="A1399" t="s">
        <v>8219</v>
      </c>
      <c r="B1399">
        <v>456</v>
      </c>
      <c r="D1399" t="s">
        <v>8221</v>
      </c>
      <c r="E1399">
        <v>7</v>
      </c>
      <c r="T1399" t="s">
        <v>8219</v>
      </c>
      <c r="U1399">
        <v>73818.240000000005</v>
      </c>
      <c r="V1399">
        <v>456</v>
      </c>
      <c r="X1399" t="s">
        <v>8221</v>
      </c>
      <c r="Y1399">
        <v>1225</v>
      </c>
      <c r="Z1399">
        <v>7</v>
      </c>
    </row>
    <row r="1400" spans="1:26" x14ac:dyDescent="0.2">
      <c r="A1400" t="s">
        <v>8219</v>
      </c>
      <c r="B1400">
        <v>15</v>
      </c>
      <c r="D1400" t="s">
        <v>8221</v>
      </c>
      <c r="E1400">
        <v>5</v>
      </c>
      <c r="T1400" t="s">
        <v>8219</v>
      </c>
      <c r="U1400">
        <v>7397</v>
      </c>
      <c r="V1400">
        <v>15</v>
      </c>
      <c r="X1400" t="s">
        <v>8221</v>
      </c>
      <c r="Y1400">
        <v>170</v>
      </c>
      <c r="Z1400">
        <v>5</v>
      </c>
    </row>
    <row r="1401" spans="1:26" x14ac:dyDescent="0.2">
      <c r="A1401" t="s">
        <v>8219</v>
      </c>
      <c r="B1401">
        <v>191</v>
      </c>
      <c r="D1401" t="s">
        <v>8221</v>
      </c>
      <c r="E1401">
        <v>46</v>
      </c>
      <c r="T1401" t="s">
        <v>8219</v>
      </c>
      <c r="U1401">
        <v>4225</v>
      </c>
      <c r="V1401">
        <v>191</v>
      </c>
      <c r="X1401" t="s">
        <v>8221</v>
      </c>
      <c r="Y1401">
        <v>3877</v>
      </c>
      <c r="Z1401">
        <v>46</v>
      </c>
    </row>
    <row r="1402" spans="1:26" x14ac:dyDescent="0.2">
      <c r="A1402" t="s">
        <v>8219</v>
      </c>
      <c r="B1402">
        <v>17</v>
      </c>
      <c r="D1402" t="s">
        <v>8221</v>
      </c>
      <c r="E1402">
        <v>10</v>
      </c>
      <c r="T1402" t="s">
        <v>8219</v>
      </c>
      <c r="U1402">
        <v>310</v>
      </c>
      <c r="V1402">
        <v>17</v>
      </c>
      <c r="X1402" t="s">
        <v>8221</v>
      </c>
      <c r="Y1402">
        <v>95</v>
      </c>
      <c r="Z1402">
        <v>10</v>
      </c>
    </row>
    <row r="1403" spans="1:26" x14ac:dyDescent="0.2">
      <c r="A1403" t="s">
        <v>8219</v>
      </c>
      <c r="B1403">
        <v>28</v>
      </c>
      <c r="D1403" t="s">
        <v>8221</v>
      </c>
      <c r="E1403">
        <v>19</v>
      </c>
      <c r="T1403" t="s">
        <v>8219</v>
      </c>
      <c r="U1403">
        <v>1316</v>
      </c>
      <c r="V1403">
        <v>28</v>
      </c>
      <c r="X1403" t="s">
        <v>8221</v>
      </c>
      <c r="Y1403">
        <v>641</v>
      </c>
      <c r="Z1403">
        <v>19</v>
      </c>
    </row>
    <row r="1404" spans="1:26" x14ac:dyDescent="0.2">
      <c r="A1404" t="s">
        <v>8219</v>
      </c>
      <c r="B1404">
        <v>18</v>
      </c>
      <c r="D1404" t="s">
        <v>8221</v>
      </c>
      <c r="E1404">
        <v>13</v>
      </c>
      <c r="T1404" t="s">
        <v>8219</v>
      </c>
      <c r="U1404">
        <v>1200</v>
      </c>
      <c r="V1404">
        <v>18</v>
      </c>
      <c r="X1404" t="s">
        <v>8221</v>
      </c>
      <c r="Y1404">
        <v>488</v>
      </c>
      <c r="Z1404">
        <v>13</v>
      </c>
    </row>
    <row r="1405" spans="1:26" x14ac:dyDescent="0.2">
      <c r="A1405" t="s">
        <v>8219</v>
      </c>
      <c r="B1405">
        <v>61</v>
      </c>
      <c r="D1405" t="s">
        <v>8221</v>
      </c>
      <c r="E1405">
        <v>13</v>
      </c>
      <c r="T1405" t="s">
        <v>8219</v>
      </c>
      <c r="U1405">
        <v>1145</v>
      </c>
      <c r="V1405">
        <v>61</v>
      </c>
      <c r="X1405" t="s">
        <v>8221</v>
      </c>
      <c r="Y1405">
        <v>151</v>
      </c>
      <c r="Z1405">
        <v>13</v>
      </c>
    </row>
    <row r="1406" spans="1:26" x14ac:dyDescent="0.2">
      <c r="A1406" t="s">
        <v>8219</v>
      </c>
      <c r="B1406">
        <v>108</v>
      </c>
      <c r="D1406" t="s">
        <v>8221</v>
      </c>
      <c r="E1406">
        <v>4</v>
      </c>
      <c r="T1406" t="s">
        <v>8219</v>
      </c>
      <c r="U1406">
        <v>7140</v>
      </c>
      <c r="V1406">
        <v>108</v>
      </c>
      <c r="X1406" t="s">
        <v>8221</v>
      </c>
      <c r="Y1406">
        <v>32</v>
      </c>
      <c r="Z1406">
        <v>4</v>
      </c>
    </row>
    <row r="1407" spans="1:26" x14ac:dyDescent="0.2">
      <c r="A1407" t="s">
        <v>8219</v>
      </c>
      <c r="B1407">
        <v>142</v>
      </c>
      <c r="D1407" t="s">
        <v>8221</v>
      </c>
      <c r="E1407">
        <v>0</v>
      </c>
      <c r="T1407" t="s">
        <v>8219</v>
      </c>
      <c r="U1407">
        <v>5234</v>
      </c>
      <c r="V1407">
        <v>142</v>
      </c>
      <c r="X1407" t="s">
        <v>8221</v>
      </c>
      <c r="Y1407">
        <v>0</v>
      </c>
      <c r="Z1407">
        <v>0</v>
      </c>
    </row>
    <row r="1408" spans="1:26" x14ac:dyDescent="0.2">
      <c r="A1408" t="s">
        <v>8219</v>
      </c>
      <c r="B1408">
        <v>74</v>
      </c>
      <c r="D1408" t="s">
        <v>8221</v>
      </c>
      <c r="E1408">
        <v>3</v>
      </c>
      <c r="T1408" t="s">
        <v>8219</v>
      </c>
      <c r="U1408">
        <v>2946</v>
      </c>
      <c r="V1408">
        <v>74</v>
      </c>
      <c r="X1408" t="s">
        <v>8221</v>
      </c>
      <c r="Y1408">
        <v>69</v>
      </c>
      <c r="Z1408">
        <v>3</v>
      </c>
    </row>
    <row r="1409" spans="1:26" x14ac:dyDescent="0.2">
      <c r="A1409" t="s">
        <v>8219</v>
      </c>
      <c r="B1409">
        <v>38</v>
      </c>
      <c r="D1409" t="s">
        <v>8221</v>
      </c>
      <c r="E1409">
        <v>1</v>
      </c>
      <c r="T1409" t="s">
        <v>8219</v>
      </c>
      <c r="U1409">
        <v>1197</v>
      </c>
      <c r="V1409">
        <v>38</v>
      </c>
      <c r="X1409" t="s">
        <v>8221</v>
      </c>
      <c r="Y1409">
        <v>100</v>
      </c>
      <c r="Z1409">
        <v>1</v>
      </c>
    </row>
    <row r="1410" spans="1:26" x14ac:dyDescent="0.2">
      <c r="A1410" t="s">
        <v>8219</v>
      </c>
      <c r="B1410">
        <v>20</v>
      </c>
      <c r="D1410" t="s">
        <v>8221</v>
      </c>
      <c r="E1410">
        <v>9</v>
      </c>
      <c r="T1410" t="s">
        <v>8219</v>
      </c>
      <c r="U1410">
        <v>2050</v>
      </c>
      <c r="V1410">
        <v>20</v>
      </c>
      <c r="X1410" t="s">
        <v>8221</v>
      </c>
      <c r="Y1410">
        <v>541</v>
      </c>
      <c r="Z1410">
        <v>9</v>
      </c>
    </row>
    <row r="1411" spans="1:26" x14ac:dyDescent="0.2">
      <c r="A1411" t="s">
        <v>8219</v>
      </c>
      <c r="B1411">
        <v>24</v>
      </c>
      <c r="D1411" t="s">
        <v>8221</v>
      </c>
      <c r="E1411">
        <v>1</v>
      </c>
      <c r="T1411" t="s">
        <v>8219</v>
      </c>
      <c r="U1411">
        <v>3035</v>
      </c>
      <c r="V1411">
        <v>24</v>
      </c>
      <c r="X1411" t="s">
        <v>8221</v>
      </c>
      <c r="Y1411">
        <v>3</v>
      </c>
      <c r="Z1411">
        <v>1</v>
      </c>
    </row>
    <row r="1412" spans="1:26" x14ac:dyDescent="0.2">
      <c r="A1412" t="s">
        <v>8219</v>
      </c>
      <c r="B1412">
        <v>66</v>
      </c>
      <c r="D1412" t="s">
        <v>8221</v>
      </c>
      <c r="E1412">
        <v>1</v>
      </c>
      <c r="T1412" t="s">
        <v>8219</v>
      </c>
      <c r="U1412">
        <v>3160</v>
      </c>
      <c r="V1412">
        <v>66</v>
      </c>
      <c r="X1412" t="s">
        <v>8221</v>
      </c>
      <c r="Y1412">
        <v>5</v>
      </c>
      <c r="Z1412">
        <v>1</v>
      </c>
    </row>
    <row r="1413" spans="1:26" x14ac:dyDescent="0.2">
      <c r="A1413" t="s">
        <v>8219</v>
      </c>
      <c r="B1413">
        <v>28</v>
      </c>
      <c r="D1413" t="s">
        <v>8221</v>
      </c>
      <c r="E1413">
        <v>4</v>
      </c>
      <c r="T1413" t="s">
        <v>8219</v>
      </c>
      <c r="U1413">
        <v>2050</v>
      </c>
      <c r="V1413">
        <v>28</v>
      </c>
      <c r="X1413" t="s">
        <v>8221</v>
      </c>
      <c r="Y1413">
        <v>70</v>
      </c>
      <c r="Z1413">
        <v>4</v>
      </c>
    </row>
    <row r="1414" spans="1:26" x14ac:dyDescent="0.2">
      <c r="A1414" t="s">
        <v>8219</v>
      </c>
      <c r="B1414">
        <v>24</v>
      </c>
      <c r="D1414" t="s">
        <v>8221</v>
      </c>
      <c r="E1414">
        <v>17</v>
      </c>
      <c r="T1414" t="s">
        <v>8219</v>
      </c>
      <c r="U1414">
        <v>2152</v>
      </c>
      <c r="V1414">
        <v>24</v>
      </c>
      <c r="X1414" t="s">
        <v>8221</v>
      </c>
      <c r="Y1414">
        <v>497</v>
      </c>
      <c r="Z1414">
        <v>17</v>
      </c>
    </row>
    <row r="1415" spans="1:26" x14ac:dyDescent="0.2">
      <c r="A1415" t="s">
        <v>8219</v>
      </c>
      <c r="B1415">
        <v>73</v>
      </c>
      <c r="D1415" t="s">
        <v>8221</v>
      </c>
      <c r="E1415">
        <v>0</v>
      </c>
      <c r="T1415" t="s">
        <v>8219</v>
      </c>
      <c r="U1415">
        <v>11056.75</v>
      </c>
      <c r="V1415">
        <v>73</v>
      </c>
      <c r="X1415" t="s">
        <v>8221</v>
      </c>
      <c r="Y1415">
        <v>0</v>
      </c>
      <c r="Z1415">
        <v>0</v>
      </c>
    </row>
    <row r="1416" spans="1:26" x14ac:dyDescent="0.2">
      <c r="A1416" t="s">
        <v>8219</v>
      </c>
      <c r="B1416">
        <v>3</v>
      </c>
      <c r="D1416" t="s">
        <v>8221</v>
      </c>
      <c r="E1416">
        <v>12</v>
      </c>
      <c r="T1416" t="s">
        <v>8219</v>
      </c>
      <c r="U1416">
        <v>75</v>
      </c>
      <c r="V1416">
        <v>3</v>
      </c>
      <c r="X1416" t="s">
        <v>8221</v>
      </c>
      <c r="Y1416">
        <v>715</v>
      </c>
      <c r="Z1416">
        <v>12</v>
      </c>
    </row>
    <row r="1417" spans="1:26" x14ac:dyDescent="0.2">
      <c r="A1417" t="s">
        <v>8219</v>
      </c>
      <c r="B1417">
        <v>20</v>
      </c>
      <c r="D1417" t="s">
        <v>8221</v>
      </c>
      <c r="E1417">
        <v>14</v>
      </c>
      <c r="T1417" t="s">
        <v>8219</v>
      </c>
      <c r="U1417">
        <v>730</v>
      </c>
      <c r="V1417">
        <v>20</v>
      </c>
      <c r="X1417" t="s">
        <v>8221</v>
      </c>
      <c r="Y1417">
        <v>1156</v>
      </c>
      <c r="Z1417">
        <v>14</v>
      </c>
    </row>
    <row r="1418" spans="1:26" x14ac:dyDescent="0.2">
      <c r="A1418" t="s">
        <v>8219</v>
      </c>
      <c r="B1418">
        <v>21</v>
      </c>
      <c r="D1418" t="s">
        <v>8221</v>
      </c>
      <c r="E1418">
        <v>1</v>
      </c>
      <c r="T1418" t="s">
        <v>8219</v>
      </c>
      <c r="U1418">
        <v>924</v>
      </c>
      <c r="V1418">
        <v>21</v>
      </c>
      <c r="X1418" t="s">
        <v>8221</v>
      </c>
      <c r="Y1418">
        <v>10</v>
      </c>
      <c r="Z1418">
        <v>1</v>
      </c>
    </row>
    <row r="1419" spans="1:26" x14ac:dyDescent="0.2">
      <c r="A1419" t="s">
        <v>8219</v>
      </c>
      <c r="B1419">
        <v>94</v>
      </c>
      <c r="D1419" t="s">
        <v>8221</v>
      </c>
      <c r="E1419">
        <v>14</v>
      </c>
      <c r="T1419" t="s">
        <v>8219</v>
      </c>
      <c r="U1419">
        <v>8211.61</v>
      </c>
      <c r="V1419">
        <v>94</v>
      </c>
      <c r="X1419" t="s">
        <v>8221</v>
      </c>
      <c r="Y1419">
        <v>453</v>
      </c>
      <c r="Z1419">
        <v>14</v>
      </c>
    </row>
    <row r="1420" spans="1:26" x14ac:dyDescent="0.2">
      <c r="A1420" t="s">
        <v>8219</v>
      </c>
      <c r="B1420">
        <v>139</v>
      </c>
      <c r="D1420" t="s">
        <v>8221</v>
      </c>
      <c r="E1420">
        <v>4</v>
      </c>
      <c r="T1420" t="s">
        <v>8219</v>
      </c>
      <c r="U1420">
        <v>5070</v>
      </c>
      <c r="V1420">
        <v>139</v>
      </c>
      <c r="X1420" t="s">
        <v>8221</v>
      </c>
      <c r="Y1420">
        <v>23</v>
      </c>
      <c r="Z1420">
        <v>4</v>
      </c>
    </row>
    <row r="1421" spans="1:26" x14ac:dyDescent="0.2">
      <c r="A1421" t="s">
        <v>8219</v>
      </c>
      <c r="B1421">
        <v>130</v>
      </c>
      <c r="D1421" t="s">
        <v>8221</v>
      </c>
      <c r="E1421">
        <v>2</v>
      </c>
      <c r="T1421" t="s">
        <v>8219</v>
      </c>
      <c r="U1421">
        <v>5831.74</v>
      </c>
      <c r="V1421">
        <v>130</v>
      </c>
      <c r="X1421" t="s">
        <v>8221</v>
      </c>
      <c r="Y1421">
        <v>201</v>
      </c>
      <c r="Z1421">
        <v>2</v>
      </c>
    </row>
    <row r="1422" spans="1:26" x14ac:dyDescent="0.2">
      <c r="A1422" t="s">
        <v>8219</v>
      </c>
      <c r="B1422">
        <v>31</v>
      </c>
      <c r="D1422" t="s">
        <v>8221</v>
      </c>
      <c r="E1422">
        <v>1</v>
      </c>
      <c r="T1422" t="s">
        <v>8219</v>
      </c>
      <c r="U1422">
        <v>1330</v>
      </c>
      <c r="V1422">
        <v>31</v>
      </c>
      <c r="X1422" t="s">
        <v>8221</v>
      </c>
      <c r="Y1422">
        <v>1</v>
      </c>
      <c r="Z1422">
        <v>1</v>
      </c>
    </row>
    <row r="1423" spans="1:26" x14ac:dyDescent="0.2">
      <c r="A1423" t="s">
        <v>8219</v>
      </c>
      <c r="B1423">
        <v>13</v>
      </c>
      <c r="D1423" t="s">
        <v>8221</v>
      </c>
      <c r="E1423">
        <v>2</v>
      </c>
      <c r="T1423" t="s">
        <v>8219</v>
      </c>
      <c r="U1423">
        <v>666</v>
      </c>
      <c r="V1423">
        <v>13</v>
      </c>
      <c r="X1423" t="s">
        <v>8221</v>
      </c>
      <c r="Y1423">
        <v>40</v>
      </c>
      <c r="Z1423">
        <v>2</v>
      </c>
    </row>
    <row r="1424" spans="1:26" x14ac:dyDescent="0.2">
      <c r="A1424" t="s">
        <v>8219</v>
      </c>
      <c r="B1424">
        <v>90</v>
      </c>
      <c r="D1424" t="s">
        <v>8221</v>
      </c>
      <c r="E1424">
        <v>1</v>
      </c>
      <c r="T1424" t="s">
        <v>8219</v>
      </c>
      <c r="U1424">
        <v>3055</v>
      </c>
      <c r="V1424">
        <v>90</v>
      </c>
      <c r="X1424" t="s">
        <v>8221</v>
      </c>
      <c r="Y1424">
        <v>2</v>
      </c>
      <c r="Z1424">
        <v>1</v>
      </c>
    </row>
    <row r="1425" spans="1:26" x14ac:dyDescent="0.2">
      <c r="A1425" t="s">
        <v>8219</v>
      </c>
      <c r="B1425">
        <v>141</v>
      </c>
      <c r="D1425" t="s">
        <v>8221</v>
      </c>
      <c r="E1425">
        <v>1</v>
      </c>
      <c r="T1425" t="s">
        <v>8219</v>
      </c>
      <c r="U1425">
        <v>12795</v>
      </c>
      <c r="V1425">
        <v>141</v>
      </c>
      <c r="X1425" t="s">
        <v>8221</v>
      </c>
      <c r="Y1425">
        <v>5</v>
      </c>
      <c r="Z1425">
        <v>1</v>
      </c>
    </row>
    <row r="1426" spans="1:26" x14ac:dyDescent="0.2">
      <c r="A1426" t="s">
        <v>8219</v>
      </c>
      <c r="B1426">
        <v>23</v>
      </c>
      <c r="D1426" t="s">
        <v>8221</v>
      </c>
      <c r="E1426">
        <v>4</v>
      </c>
      <c r="T1426" t="s">
        <v>8219</v>
      </c>
      <c r="U1426">
        <v>1150</v>
      </c>
      <c r="V1426">
        <v>23</v>
      </c>
      <c r="X1426" t="s">
        <v>8221</v>
      </c>
      <c r="Y1426">
        <v>60</v>
      </c>
      <c r="Z1426">
        <v>4</v>
      </c>
    </row>
    <row r="1427" spans="1:26" x14ac:dyDescent="0.2">
      <c r="A1427" t="s">
        <v>8219</v>
      </c>
      <c r="B1427">
        <v>18</v>
      </c>
      <c r="D1427" t="s">
        <v>8221</v>
      </c>
      <c r="E1427">
        <v>3</v>
      </c>
      <c r="T1427" t="s">
        <v>8219</v>
      </c>
      <c r="U1427">
        <v>440</v>
      </c>
      <c r="V1427">
        <v>18</v>
      </c>
      <c r="X1427" t="s">
        <v>8221</v>
      </c>
      <c r="Y1427">
        <v>75</v>
      </c>
      <c r="Z1427">
        <v>3</v>
      </c>
    </row>
    <row r="1428" spans="1:26" x14ac:dyDescent="0.2">
      <c r="A1428" t="s">
        <v>8219</v>
      </c>
      <c r="B1428">
        <v>76</v>
      </c>
      <c r="D1428" t="s">
        <v>8221</v>
      </c>
      <c r="E1428">
        <v>38</v>
      </c>
      <c r="T1428" t="s">
        <v>8219</v>
      </c>
      <c r="U1428">
        <v>3363</v>
      </c>
      <c r="V1428">
        <v>76</v>
      </c>
      <c r="X1428" t="s">
        <v>8221</v>
      </c>
      <c r="Y1428">
        <v>1742</v>
      </c>
      <c r="Z1428">
        <v>38</v>
      </c>
    </row>
    <row r="1429" spans="1:26" x14ac:dyDescent="0.2">
      <c r="A1429" t="s">
        <v>8219</v>
      </c>
      <c r="B1429">
        <v>93</v>
      </c>
      <c r="D1429" t="s">
        <v>8221</v>
      </c>
      <c r="E1429">
        <v>4</v>
      </c>
      <c r="T1429" t="s">
        <v>8219</v>
      </c>
      <c r="U1429">
        <v>6300</v>
      </c>
      <c r="V1429">
        <v>93</v>
      </c>
      <c r="X1429" t="s">
        <v>8221</v>
      </c>
      <c r="Y1429">
        <v>19</v>
      </c>
      <c r="Z1429">
        <v>4</v>
      </c>
    </row>
    <row r="1430" spans="1:26" x14ac:dyDescent="0.2">
      <c r="A1430" t="s">
        <v>8219</v>
      </c>
      <c r="B1430">
        <v>69</v>
      </c>
      <c r="D1430" t="s">
        <v>8221</v>
      </c>
      <c r="E1430">
        <v>0</v>
      </c>
      <c r="T1430" t="s">
        <v>8219</v>
      </c>
      <c r="U1430">
        <v>4511</v>
      </c>
      <c r="V1430">
        <v>69</v>
      </c>
      <c r="X1430" t="s">
        <v>8221</v>
      </c>
      <c r="Y1430">
        <v>0</v>
      </c>
      <c r="Z1430">
        <v>0</v>
      </c>
    </row>
    <row r="1431" spans="1:26" x14ac:dyDescent="0.2">
      <c r="A1431" t="s">
        <v>8219</v>
      </c>
      <c r="B1431">
        <v>21</v>
      </c>
      <c r="D1431" t="s">
        <v>8221</v>
      </c>
      <c r="E1431">
        <v>2</v>
      </c>
      <c r="T1431" t="s">
        <v>8219</v>
      </c>
      <c r="U1431">
        <v>2560</v>
      </c>
      <c r="V1431">
        <v>21</v>
      </c>
      <c r="X1431" t="s">
        <v>8221</v>
      </c>
      <c r="Y1431">
        <v>26</v>
      </c>
      <c r="Z1431">
        <v>2</v>
      </c>
    </row>
    <row r="1432" spans="1:26" x14ac:dyDescent="0.2">
      <c r="A1432" t="s">
        <v>8219</v>
      </c>
      <c r="B1432">
        <v>57</v>
      </c>
      <c r="D1432" t="s">
        <v>8221</v>
      </c>
      <c r="E1432">
        <v>0</v>
      </c>
      <c r="T1432" t="s">
        <v>8219</v>
      </c>
      <c r="U1432">
        <v>2705</v>
      </c>
      <c r="V1432">
        <v>57</v>
      </c>
      <c r="X1432" t="s">
        <v>8221</v>
      </c>
      <c r="Y1432">
        <v>0</v>
      </c>
      <c r="Z1432">
        <v>0</v>
      </c>
    </row>
    <row r="1433" spans="1:26" x14ac:dyDescent="0.2">
      <c r="A1433" t="s">
        <v>8219</v>
      </c>
      <c r="B1433">
        <v>108</v>
      </c>
      <c r="D1433" t="s">
        <v>8221</v>
      </c>
      <c r="E1433">
        <v>1</v>
      </c>
      <c r="T1433" t="s">
        <v>8219</v>
      </c>
      <c r="U1433">
        <v>10027</v>
      </c>
      <c r="V1433">
        <v>108</v>
      </c>
      <c r="X1433" t="s">
        <v>8221</v>
      </c>
      <c r="Y1433">
        <v>1</v>
      </c>
      <c r="Z1433">
        <v>1</v>
      </c>
    </row>
    <row r="1434" spans="1:26" x14ac:dyDescent="0.2">
      <c r="A1434" t="s">
        <v>8219</v>
      </c>
      <c r="B1434">
        <v>83</v>
      </c>
      <c r="D1434" t="s">
        <v>8221</v>
      </c>
      <c r="E1434">
        <v>7</v>
      </c>
      <c r="T1434" t="s">
        <v>8219</v>
      </c>
      <c r="U1434">
        <v>5665</v>
      </c>
      <c r="V1434">
        <v>83</v>
      </c>
      <c r="X1434" t="s">
        <v>8221</v>
      </c>
      <c r="Y1434">
        <v>70</v>
      </c>
      <c r="Z1434">
        <v>7</v>
      </c>
    </row>
    <row r="1435" spans="1:26" x14ac:dyDescent="0.2">
      <c r="A1435" t="s">
        <v>8219</v>
      </c>
      <c r="B1435">
        <v>96</v>
      </c>
      <c r="D1435" t="s">
        <v>8221</v>
      </c>
      <c r="E1435">
        <v>2</v>
      </c>
      <c r="T1435" t="s">
        <v>8219</v>
      </c>
      <c r="U1435">
        <v>3572.12</v>
      </c>
      <c r="V1435">
        <v>96</v>
      </c>
      <c r="X1435" t="s">
        <v>8221</v>
      </c>
      <c r="Y1435">
        <v>105</v>
      </c>
      <c r="Z1435">
        <v>2</v>
      </c>
    </row>
    <row r="1436" spans="1:26" x14ac:dyDescent="0.2">
      <c r="A1436" t="s">
        <v>8219</v>
      </c>
      <c r="B1436">
        <v>64</v>
      </c>
      <c r="D1436" t="s">
        <v>8221</v>
      </c>
      <c r="E1436">
        <v>4</v>
      </c>
      <c r="T1436" t="s">
        <v>8219</v>
      </c>
      <c r="U1436">
        <v>1616</v>
      </c>
      <c r="V1436">
        <v>64</v>
      </c>
      <c r="X1436" t="s">
        <v>8221</v>
      </c>
      <c r="Y1436">
        <v>130</v>
      </c>
      <c r="Z1436">
        <v>4</v>
      </c>
    </row>
    <row r="1437" spans="1:26" x14ac:dyDescent="0.2">
      <c r="A1437" t="s">
        <v>8219</v>
      </c>
      <c r="B1437">
        <v>14</v>
      </c>
      <c r="D1437" t="s">
        <v>8221</v>
      </c>
      <c r="E1437">
        <v>4</v>
      </c>
      <c r="T1437" t="s">
        <v>8219</v>
      </c>
      <c r="U1437">
        <v>605</v>
      </c>
      <c r="V1437">
        <v>14</v>
      </c>
      <c r="X1437" t="s">
        <v>8221</v>
      </c>
      <c r="Y1437">
        <v>29</v>
      </c>
      <c r="Z1437">
        <v>4</v>
      </c>
    </row>
    <row r="1438" spans="1:26" x14ac:dyDescent="0.2">
      <c r="A1438" t="s">
        <v>8219</v>
      </c>
      <c r="B1438">
        <v>169</v>
      </c>
      <c r="D1438" t="s">
        <v>8221</v>
      </c>
      <c r="E1438">
        <v>3</v>
      </c>
      <c r="T1438" t="s">
        <v>8219</v>
      </c>
      <c r="U1438">
        <v>4247</v>
      </c>
      <c r="V1438">
        <v>169</v>
      </c>
      <c r="X1438" t="s">
        <v>8221</v>
      </c>
      <c r="Y1438">
        <v>100</v>
      </c>
      <c r="Z1438">
        <v>3</v>
      </c>
    </row>
    <row r="1439" spans="1:26" x14ac:dyDescent="0.2">
      <c r="A1439" t="s">
        <v>8219</v>
      </c>
      <c r="B1439">
        <v>33</v>
      </c>
      <c r="D1439" t="s">
        <v>8221</v>
      </c>
      <c r="E1439">
        <v>2</v>
      </c>
      <c r="T1439" t="s">
        <v>8219</v>
      </c>
      <c r="U1439">
        <v>780</v>
      </c>
      <c r="V1439">
        <v>33</v>
      </c>
      <c r="X1439" t="s">
        <v>8221</v>
      </c>
      <c r="Y1439">
        <v>125</v>
      </c>
      <c r="Z1439">
        <v>2</v>
      </c>
    </row>
    <row r="1440" spans="1:26" x14ac:dyDescent="0.2">
      <c r="A1440" t="s">
        <v>8219</v>
      </c>
      <c r="B1440">
        <v>102</v>
      </c>
      <c r="D1440" t="s">
        <v>8221</v>
      </c>
      <c r="E1440">
        <v>197</v>
      </c>
      <c r="T1440" t="s">
        <v>8219</v>
      </c>
      <c r="U1440">
        <v>10603</v>
      </c>
      <c r="V1440">
        <v>102</v>
      </c>
      <c r="X1440" t="s">
        <v>8221</v>
      </c>
      <c r="Y1440">
        <v>12521</v>
      </c>
      <c r="Z1440">
        <v>197</v>
      </c>
    </row>
    <row r="1441" spans="1:26" x14ac:dyDescent="0.2">
      <c r="A1441" t="s">
        <v>8219</v>
      </c>
      <c r="B1441">
        <v>104</v>
      </c>
      <c r="D1441" t="s">
        <v>8221</v>
      </c>
      <c r="E1441">
        <v>0</v>
      </c>
      <c r="T1441" t="s">
        <v>8219</v>
      </c>
      <c r="U1441">
        <v>5240</v>
      </c>
      <c r="V1441">
        <v>104</v>
      </c>
      <c r="X1441" t="s">
        <v>8221</v>
      </c>
      <c r="Y1441">
        <v>0</v>
      </c>
      <c r="Z1441">
        <v>0</v>
      </c>
    </row>
    <row r="1442" spans="1:26" x14ac:dyDescent="0.2">
      <c r="A1442" t="s">
        <v>8219</v>
      </c>
      <c r="B1442">
        <v>20</v>
      </c>
      <c r="D1442" t="s">
        <v>8221</v>
      </c>
      <c r="E1442">
        <v>1</v>
      </c>
      <c r="T1442" t="s">
        <v>8219</v>
      </c>
      <c r="U1442">
        <v>272</v>
      </c>
      <c r="V1442">
        <v>20</v>
      </c>
      <c r="X1442" t="s">
        <v>8221</v>
      </c>
      <c r="Y1442">
        <v>10</v>
      </c>
      <c r="Z1442">
        <v>1</v>
      </c>
    </row>
    <row r="1443" spans="1:26" x14ac:dyDescent="0.2">
      <c r="A1443" t="s">
        <v>8219</v>
      </c>
      <c r="B1443">
        <v>35</v>
      </c>
      <c r="D1443" t="s">
        <v>8221</v>
      </c>
      <c r="E1443">
        <v>4</v>
      </c>
      <c r="T1443" t="s">
        <v>8219</v>
      </c>
      <c r="U1443">
        <v>1000</v>
      </c>
      <c r="V1443">
        <v>35</v>
      </c>
      <c r="X1443" t="s">
        <v>8221</v>
      </c>
      <c r="Y1443">
        <v>250</v>
      </c>
      <c r="Z1443">
        <v>4</v>
      </c>
    </row>
    <row r="1444" spans="1:26" x14ac:dyDescent="0.2">
      <c r="A1444" t="s">
        <v>8219</v>
      </c>
      <c r="B1444">
        <v>94</v>
      </c>
      <c r="D1444" t="s">
        <v>8221</v>
      </c>
      <c r="E1444">
        <v>0</v>
      </c>
      <c r="T1444" t="s">
        <v>8219</v>
      </c>
      <c r="U1444">
        <v>6000</v>
      </c>
      <c r="V1444">
        <v>94</v>
      </c>
      <c r="X1444" t="s">
        <v>8221</v>
      </c>
      <c r="Y1444">
        <v>0</v>
      </c>
      <c r="Z1444">
        <v>0</v>
      </c>
    </row>
    <row r="1445" spans="1:26" x14ac:dyDescent="0.2">
      <c r="A1445" t="s">
        <v>8219</v>
      </c>
      <c r="B1445">
        <v>14</v>
      </c>
      <c r="D1445" t="s">
        <v>8221</v>
      </c>
      <c r="E1445">
        <v>7</v>
      </c>
      <c r="T1445" t="s">
        <v>8219</v>
      </c>
      <c r="U1445">
        <v>124</v>
      </c>
      <c r="V1445">
        <v>14</v>
      </c>
      <c r="X1445" t="s">
        <v>8221</v>
      </c>
      <c r="Y1445">
        <v>215</v>
      </c>
      <c r="Z1445">
        <v>7</v>
      </c>
    </row>
    <row r="1446" spans="1:26" x14ac:dyDescent="0.2">
      <c r="A1446" t="s">
        <v>8219</v>
      </c>
      <c r="B1446">
        <v>15</v>
      </c>
      <c r="D1446" t="s">
        <v>8221</v>
      </c>
      <c r="E1446">
        <v>11</v>
      </c>
      <c r="T1446" t="s">
        <v>8219</v>
      </c>
      <c r="U1446">
        <v>760</v>
      </c>
      <c r="V1446">
        <v>15</v>
      </c>
      <c r="X1446" t="s">
        <v>8221</v>
      </c>
      <c r="Y1446">
        <v>561</v>
      </c>
      <c r="Z1446">
        <v>11</v>
      </c>
    </row>
    <row r="1447" spans="1:26" x14ac:dyDescent="0.2">
      <c r="A1447" t="s">
        <v>8219</v>
      </c>
      <c r="B1447">
        <v>51</v>
      </c>
      <c r="D1447" t="s">
        <v>8221</v>
      </c>
      <c r="E1447">
        <v>0</v>
      </c>
      <c r="T1447" t="s">
        <v>8219</v>
      </c>
      <c r="U1447">
        <v>3100</v>
      </c>
      <c r="V1447">
        <v>51</v>
      </c>
      <c r="X1447" t="s">
        <v>8221</v>
      </c>
      <c r="Y1447">
        <v>0</v>
      </c>
      <c r="Z1447">
        <v>0</v>
      </c>
    </row>
    <row r="1448" spans="1:26" x14ac:dyDescent="0.2">
      <c r="A1448" t="s">
        <v>8219</v>
      </c>
      <c r="B1448">
        <v>19</v>
      </c>
      <c r="D1448" t="s">
        <v>8221</v>
      </c>
      <c r="E1448">
        <v>6</v>
      </c>
      <c r="T1448" t="s">
        <v>8219</v>
      </c>
      <c r="U1448">
        <v>2155</v>
      </c>
      <c r="V1448">
        <v>19</v>
      </c>
      <c r="X1448" t="s">
        <v>8221</v>
      </c>
      <c r="Y1448">
        <v>400</v>
      </c>
      <c r="Z1448">
        <v>6</v>
      </c>
    </row>
    <row r="1449" spans="1:26" x14ac:dyDescent="0.2">
      <c r="A1449" t="s">
        <v>8219</v>
      </c>
      <c r="B1449">
        <v>23</v>
      </c>
      <c r="D1449" t="s">
        <v>8221</v>
      </c>
      <c r="E1449">
        <v>0</v>
      </c>
      <c r="T1449" t="s">
        <v>8219</v>
      </c>
      <c r="U1449">
        <v>2405</v>
      </c>
      <c r="V1449">
        <v>23</v>
      </c>
      <c r="X1449" t="s">
        <v>8221</v>
      </c>
      <c r="Y1449">
        <v>0</v>
      </c>
      <c r="Z1449">
        <v>0</v>
      </c>
    </row>
    <row r="1450" spans="1:26" x14ac:dyDescent="0.2">
      <c r="A1450" t="s">
        <v>8219</v>
      </c>
      <c r="B1450">
        <v>97</v>
      </c>
      <c r="D1450" t="s">
        <v>8221</v>
      </c>
      <c r="E1450">
        <v>7</v>
      </c>
      <c r="T1450" t="s">
        <v>8219</v>
      </c>
      <c r="U1450">
        <v>9536</v>
      </c>
      <c r="V1450">
        <v>97</v>
      </c>
      <c r="X1450" t="s">
        <v>8221</v>
      </c>
      <c r="Y1450">
        <v>413</v>
      </c>
      <c r="Z1450">
        <v>7</v>
      </c>
    </row>
    <row r="1451" spans="1:26" x14ac:dyDescent="0.2">
      <c r="A1451" t="s">
        <v>8219</v>
      </c>
      <c r="B1451">
        <v>76</v>
      </c>
      <c r="D1451" t="s">
        <v>8221</v>
      </c>
      <c r="E1451">
        <v>94</v>
      </c>
      <c r="T1451" t="s">
        <v>8219</v>
      </c>
      <c r="U1451">
        <v>2663</v>
      </c>
      <c r="V1451">
        <v>76</v>
      </c>
      <c r="X1451" t="s">
        <v>8221</v>
      </c>
      <c r="Y1451">
        <v>6141.99</v>
      </c>
      <c r="Z1451">
        <v>94</v>
      </c>
    </row>
    <row r="1452" spans="1:26" x14ac:dyDescent="0.2">
      <c r="A1452" t="s">
        <v>8219</v>
      </c>
      <c r="B1452">
        <v>11</v>
      </c>
      <c r="D1452" t="s">
        <v>8221</v>
      </c>
      <c r="E1452">
        <v>2</v>
      </c>
      <c r="T1452" t="s">
        <v>8219</v>
      </c>
      <c r="U1452">
        <v>3000</v>
      </c>
      <c r="V1452">
        <v>11</v>
      </c>
      <c r="X1452" t="s">
        <v>8221</v>
      </c>
      <c r="Y1452">
        <v>200</v>
      </c>
      <c r="Z1452">
        <v>2</v>
      </c>
    </row>
    <row r="1453" spans="1:26" x14ac:dyDescent="0.2">
      <c r="A1453" t="s">
        <v>8219</v>
      </c>
      <c r="B1453">
        <v>52</v>
      </c>
      <c r="D1453" t="s">
        <v>8221</v>
      </c>
      <c r="E1453">
        <v>25</v>
      </c>
      <c r="T1453" t="s">
        <v>8219</v>
      </c>
      <c r="U1453">
        <v>3320</v>
      </c>
      <c r="V1453">
        <v>52</v>
      </c>
      <c r="X1453" t="s">
        <v>8221</v>
      </c>
      <c r="Y1453">
        <v>3685</v>
      </c>
      <c r="Z1453">
        <v>25</v>
      </c>
    </row>
    <row r="1454" spans="1:26" x14ac:dyDescent="0.2">
      <c r="A1454" t="s">
        <v>8219</v>
      </c>
      <c r="B1454">
        <v>95</v>
      </c>
      <c r="D1454" t="s">
        <v>8221</v>
      </c>
      <c r="E1454">
        <v>17</v>
      </c>
      <c r="T1454" t="s">
        <v>8219</v>
      </c>
      <c r="U1454">
        <v>2867.99</v>
      </c>
      <c r="V1454">
        <v>95</v>
      </c>
      <c r="X1454" t="s">
        <v>8221</v>
      </c>
      <c r="Y1454">
        <v>2823</v>
      </c>
      <c r="Z1454">
        <v>17</v>
      </c>
    </row>
    <row r="1455" spans="1:26" x14ac:dyDescent="0.2">
      <c r="A1455" t="s">
        <v>8219</v>
      </c>
      <c r="B1455">
        <v>35</v>
      </c>
      <c r="D1455" t="s">
        <v>8221</v>
      </c>
      <c r="E1455">
        <v>2</v>
      </c>
      <c r="T1455" t="s">
        <v>8219</v>
      </c>
      <c r="U1455">
        <v>2923</v>
      </c>
      <c r="V1455">
        <v>35</v>
      </c>
      <c r="X1455" t="s">
        <v>8221</v>
      </c>
      <c r="Y1455">
        <v>80</v>
      </c>
      <c r="Z1455">
        <v>2</v>
      </c>
    </row>
    <row r="1456" spans="1:26" x14ac:dyDescent="0.2">
      <c r="A1456" t="s">
        <v>8219</v>
      </c>
      <c r="B1456">
        <v>21</v>
      </c>
      <c r="D1456" t="s">
        <v>8221</v>
      </c>
      <c r="E1456">
        <v>4</v>
      </c>
      <c r="T1456" t="s">
        <v>8219</v>
      </c>
      <c r="U1456">
        <v>1360</v>
      </c>
      <c r="V1456">
        <v>21</v>
      </c>
      <c r="X1456" t="s">
        <v>8221</v>
      </c>
      <c r="Y1456">
        <v>301</v>
      </c>
      <c r="Z1456">
        <v>4</v>
      </c>
    </row>
    <row r="1457" spans="1:26" x14ac:dyDescent="0.2">
      <c r="A1457" t="s">
        <v>8219</v>
      </c>
      <c r="B1457">
        <v>93</v>
      </c>
      <c r="D1457" t="s">
        <v>8221</v>
      </c>
      <c r="E1457">
        <v>5</v>
      </c>
      <c r="T1457" t="s">
        <v>8219</v>
      </c>
      <c r="U1457">
        <v>1870.99</v>
      </c>
      <c r="V1457">
        <v>93</v>
      </c>
      <c r="X1457" t="s">
        <v>8221</v>
      </c>
      <c r="Y1457">
        <v>300</v>
      </c>
      <c r="Z1457">
        <v>5</v>
      </c>
    </row>
    <row r="1458" spans="1:26" x14ac:dyDescent="0.2">
      <c r="A1458" t="s">
        <v>8219</v>
      </c>
      <c r="B1458">
        <v>11</v>
      </c>
      <c r="D1458" t="s">
        <v>8221</v>
      </c>
      <c r="E1458">
        <v>2</v>
      </c>
      <c r="T1458" t="s">
        <v>8219</v>
      </c>
      <c r="U1458">
        <v>485</v>
      </c>
      <c r="V1458">
        <v>11</v>
      </c>
      <c r="X1458" t="s">
        <v>8221</v>
      </c>
      <c r="Y1458">
        <v>2500</v>
      </c>
      <c r="Z1458">
        <v>2</v>
      </c>
    </row>
    <row r="1459" spans="1:26" x14ac:dyDescent="0.2">
      <c r="A1459" t="s">
        <v>8219</v>
      </c>
      <c r="B1459">
        <v>21</v>
      </c>
      <c r="D1459" t="s">
        <v>8221</v>
      </c>
      <c r="E1459">
        <v>2</v>
      </c>
      <c r="T1459" t="s">
        <v>8219</v>
      </c>
      <c r="U1459">
        <v>850</v>
      </c>
      <c r="V1459">
        <v>21</v>
      </c>
      <c r="X1459" t="s">
        <v>8221</v>
      </c>
      <c r="Y1459">
        <v>21</v>
      </c>
      <c r="Z1459">
        <v>2</v>
      </c>
    </row>
    <row r="1460" spans="1:26" x14ac:dyDescent="0.2">
      <c r="A1460" t="s">
        <v>8219</v>
      </c>
      <c r="B1460">
        <v>54</v>
      </c>
      <c r="D1460" t="s">
        <v>8221</v>
      </c>
      <c r="E1460">
        <v>3</v>
      </c>
      <c r="T1460" t="s">
        <v>8219</v>
      </c>
      <c r="U1460">
        <v>2405</v>
      </c>
      <c r="V1460">
        <v>54</v>
      </c>
      <c r="X1460" t="s">
        <v>8221</v>
      </c>
      <c r="Y1460">
        <v>21</v>
      </c>
      <c r="Z1460">
        <v>3</v>
      </c>
    </row>
    <row r="1461" spans="1:26" x14ac:dyDescent="0.2">
      <c r="A1461" t="s">
        <v>8219</v>
      </c>
      <c r="B1461">
        <v>31</v>
      </c>
      <c r="D1461" t="s">
        <v>8221</v>
      </c>
      <c r="E1461">
        <v>0</v>
      </c>
      <c r="T1461" t="s">
        <v>8219</v>
      </c>
      <c r="U1461">
        <v>3900</v>
      </c>
      <c r="V1461">
        <v>31</v>
      </c>
      <c r="X1461" t="s">
        <v>8221</v>
      </c>
      <c r="Y1461">
        <v>0</v>
      </c>
      <c r="Z1461">
        <v>0</v>
      </c>
    </row>
    <row r="1462" spans="1:26" x14ac:dyDescent="0.2">
      <c r="A1462" t="s">
        <v>8219</v>
      </c>
      <c r="B1462">
        <v>132</v>
      </c>
      <c r="D1462" t="s">
        <v>8221</v>
      </c>
      <c r="E1462">
        <v>4</v>
      </c>
      <c r="T1462" t="s">
        <v>8219</v>
      </c>
      <c r="U1462">
        <v>2600</v>
      </c>
      <c r="V1462">
        <v>132</v>
      </c>
      <c r="X1462" t="s">
        <v>8221</v>
      </c>
      <c r="Y1462">
        <v>225</v>
      </c>
      <c r="Z1462">
        <v>4</v>
      </c>
    </row>
    <row r="1463" spans="1:26" x14ac:dyDescent="0.2">
      <c r="A1463" t="s">
        <v>8219</v>
      </c>
      <c r="B1463">
        <v>3</v>
      </c>
      <c r="D1463" t="s">
        <v>8221</v>
      </c>
      <c r="E1463">
        <v>1</v>
      </c>
      <c r="T1463" t="s">
        <v>8219</v>
      </c>
      <c r="U1463">
        <v>129</v>
      </c>
      <c r="V1463">
        <v>3</v>
      </c>
      <c r="X1463" t="s">
        <v>8221</v>
      </c>
      <c r="Y1463">
        <v>1</v>
      </c>
      <c r="Z1463">
        <v>1</v>
      </c>
    </row>
    <row r="1464" spans="1:26" x14ac:dyDescent="0.2">
      <c r="A1464" t="s">
        <v>8219</v>
      </c>
      <c r="B1464">
        <v>6</v>
      </c>
      <c r="D1464" t="s">
        <v>8221</v>
      </c>
      <c r="E1464">
        <v>12</v>
      </c>
      <c r="T1464" t="s">
        <v>8219</v>
      </c>
      <c r="U1464">
        <v>500</v>
      </c>
      <c r="V1464">
        <v>6</v>
      </c>
      <c r="X1464" t="s">
        <v>8221</v>
      </c>
      <c r="Y1464">
        <v>460</v>
      </c>
      <c r="Z1464">
        <v>12</v>
      </c>
    </row>
    <row r="1465" spans="1:26" x14ac:dyDescent="0.2">
      <c r="A1465" t="s">
        <v>8219</v>
      </c>
      <c r="B1465">
        <v>10</v>
      </c>
      <c r="D1465" t="s">
        <v>8221</v>
      </c>
      <c r="E1465">
        <v>4</v>
      </c>
      <c r="T1465" t="s">
        <v>8219</v>
      </c>
      <c r="U1465">
        <v>300</v>
      </c>
      <c r="V1465">
        <v>10</v>
      </c>
      <c r="X1465" t="s">
        <v>8221</v>
      </c>
      <c r="Y1465">
        <v>110</v>
      </c>
      <c r="Z1465">
        <v>4</v>
      </c>
    </row>
    <row r="1466" spans="1:26" x14ac:dyDescent="0.2">
      <c r="A1466" t="s">
        <v>8219</v>
      </c>
      <c r="B1466">
        <v>147</v>
      </c>
      <c r="D1466" t="s">
        <v>8221</v>
      </c>
      <c r="E1466">
        <v>91</v>
      </c>
      <c r="T1466" t="s">
        <v>8219</v>
      </c>
      <c r="U1466">
        <v>25800</v>
      </c>
      <c r="V1466">
        <v>147</v>
      </c>
      <c r="X1466" t="s">
        <v>8221</v>
      </c>
      <c r="Y1466">
        <v>3001</v>
      </c>
      <c r="Z1466">
        <v>91</v>
      </c>
    </row>
    <row r="1467" spans="1:26" x14ac:dyDescent="0.2">
      <c r="A1467" t="s">
        <v>8219</v>
      </c>
      <c r="B1467">
        <v>199</v>
      </c>
      <c r="D1467" t="s">
        <v>8221</v>
      </c>
      <c r="E1467">
        <v>1</v>
      </c>
      <c r="T1467" t="s">
        <v>8219</v>
      </c>
      <c r="U1467">
        <v>46100.69</v>
      </c>
      <c r="V1467">
        <v>199</v>
      </c>
      <c r="X1467" t="s">
        <v>8221</v>
      </c>
      <c r="Y1467">
        <v>16</v>
      </c>
      <c r="Z1467">
        <v>1</v>
      </c>
    </row>
    <row r="1468" spans="1:26" x14ac:dyDescent="0.2">
      <c r="A1468" t="s">
        <v>8219</v>
      </c>
      <c r="B1468">
        <v>50</v>
      </c>
      <c r="D1468" t="s">
        <v>8221</v>
      </c>
      <c r="E1468">
        <v>1</v>
      </c>
      <c r="T1468" t="s">
        <v>8219</v>
      </c>
      <c r="U1468">
        <v>3750</v>
      </c>
      <c r="V1468">
        <v>50</v>
      </c>
      <c r="X1468" t="s">
        <v>8221</v>
      </c>
      <c r="Y1468">
        <v>1</v>
      </c>
      <c r="Z1468">
        <v>1</v>
      </c>
    </row>
    <row r="1469" spans="1:26" x14ac:dyDescent="0.2">
      <c r="A1469" t="s">
        <v>8219</v>
      </c>
      <c r="B1469">
        <v>21</v>
      </c>
      <c r="D1469" t="s">
        <v>8221</v>
      </c>
      <c r="E1469">
        <v>0</v>
      </c>
      <c r="T1469" t="s">
        <v>8219</v>
      </c>
      <c r="U1469">
        <v>2355</v>
      </c>
      <c r="V1469">
        <v>21</v>
      </c>
      <c r="X1469" t="s">
        <v>8221</v>
      </c>
      <c r="Y1469">
        <v>0</v>
      </c>
      <c r="Z1469">
        <v>0</v>
      </c>
    </row>
    <row r="1470" spans="1:26" x14ac:dyDescent="0.2">
      <c r="A1470" t="s">
        <v>8219</v>
      </c>
      <c r="B1470">
        <v>24</v>
      </c>
      <c r="D1470" t="s">
        <v>8221</v>
      </c>
      <c r="E1470">
        <v>13</v>
      </c>
      <c r="T1470" t="s">
        <v>8219</v>
      </c>
      <c r="U1470">
        <v>1000</v>
      </c>
      <c r="V1470">
        <v>24</v>
      </c>
      <c r="X1470" t="s">
        <v>8221</v>
      </c>
      <c r="Y1470">
        <v>1126</v>
      </c>
      <c r="Z1470">
        <v>13</v>
      </c>
    </row>
    <row r="1471" spans="1:26" x14ac:dyDescent="0.2">
      <c r="A1471" t="s">
        <v>8219</v>
      </c>
      <c r="B1471">
        <v>32</v>
      </c>
      <c r="D1471" t="s">
        <v>8221</v>
      </c>
      <c r="E1471">
        <v>2</v>
      </c>
      <c r="T1471" t="s">
        <v>8219</v>
      </c>
      <c r="U1471">
        <v>8165.55</v>
      </c>
      <c r="V1471">
        <v>32</v>
      </c>
      <c r="X1471" t="s">
        <v>8221</v>
      </c>
      <c r="Y1471">
        <v>110</v>
      </c>
      <c r="Z1471">
        <v>2</v>
      </c>
    </row>
    <row r="1472" spans="1:26" x14ac:dyDescent="0.2">
      <c r="A1472" t="s">
        <v>8219</v>
      </c>
      <c r="B1472">
        <v>62</v>
      </c>
      <c r="D1472" t="s">
        <v>8221</v>
      </c>
      <c r="E1472">
        <v>0</v>
      </c>
      <c r="T1472" t="s">
        <v>8219</v>
      </c>
      <c r="U1472">
        <v>10092</v>
      </c>
      <c r="V1472">
        <v>62</v>
      </c>
      <c r="X1472" t="s">
        <v>8221</v>
      </c>
      <c r="Y1472">
        <v>0</v>
      </c>
      <c r="Z1472">
        <v>0</v>
      </c>
    </row>
    <row r="1473" spans="1:26" x14ac:dyDescent="0.2">
      <c r="A1473" t="s">
        <v>8219</v>
      </c>
      <c r="B1473">
        <v>9</v>
      </c>
      <c r="D1473" t="s">
        <v>8221</v>
      </c>
      <c r="E1473">
        <v>21</v>
      </c>
      <c r="T1473" t="s">
        <v>8219</v>
      </c>
      <c r="U1473">
        <v>795</v>
      </c>
      <c r="V1473">
        <v>9</v>
      </c>
      <c r="X1473" t="s">
        <v>8221</v>
      </c>
      <c r="Y1473">
        <v>881</v>
      </c>
      <c r="Z1473">
        <v>21</v>
      </c>
    </row>
    <row r="1474" spans="1:26" x14ac:dyDescent="0.2">
      <c r="A1474" t="s">
        <v>8219</v>
      </c>
      <c r="B1474">
        <v>38</v>
      </c>
      <c r="D1474" t="s">
        <v>8221</v>
      </c>
      <c r="E1474">
        <v>9</v>
      </c>
      <c r="T1474" t="s">
        <v>8219</v>
      </c>
      <c r="U1474">
        <v>3258</v>
      </c>
      <c r="V1474">
        <v>38</v>
      </c>
      <c r="X1474" t="s">
        <v>8221</v>
      </c>
      <c r="Y1474">
        <v>795</v>
      </c>
      <c r="Z1474">
        <v>9</v>
      </c>
    </row>
    <row r="1475" spans="1:26" x14ac:dyDescent="0.2">
      <c r="A1475" t="s">
        <v>8219</v>
      </c>
      <c r="B1475">
        <v>54</v>
      </c>
      <c r="D1475" t="s">
        <v>8221</v>
      </c>
      <c r="E1475">
        <v>6</v>
      </c>
      <c r="T1475" t="s">
        <v>8219</v>
      </c>
      <c r="U1475">
        <v>2569</v>
      </c>
      <c r="V1475">
        <v>54</v>
      </c>
      <c r="X1475" t="s">
        <v>8221</v>
      </c>
      <c r="Y1475">
        <v>775</v>
      </c>
      <c r="Z1475">
        <v>6</v>
      </c>
    </row>
    <row r="1476" spans="1:26" x14ac:dyDescent="0.2">
      <c r="A1476" t="s">
        <v>8219</v>
      </c>
      <c r="B1476">
        <v>37</v>
      </c>
      <c r="D1476" t="s">
        <v>8221</v>
      </c>
      <c r="E1476">
        <v>4</v>
      </c>
      <c r="T1476" t="s">
        <v>8219</v>
      </c>
      <c r="U1476">
        <v>2700</v>
      </c>
      <c r="V1476">
        <v>37</v>
      </c>
      <c r="X1476" t="s">
        <v>8221</v>
      </c>
      <c r="Y1476">
        <v>95</v>
      </c>
      <c r="Z1476">
        <v>4</v>
      </c>
    </row>
    <row r="1477" spans="1:26" x14ac:dyDescent="0.2">
      <c r="A1477" t="s">
        <v>8219</v>
      </c>
      <c r="B1477">
        <v>39</v>
      </c>
      <c r="D1477" t="s">
        <v>8221</v>
      </c>
      <c r="E1477">
        <v>7</v>
      </c>
      <c r="T1477" t="s">
        <v>8219</v>
      </c>
      <c r="U1477">
        <v>3531</v>
      </c>
      <c r="V1477">
        <v>39</v>
      </c>
      <c r="X1477" t="s">
        <v>8221</v>
      </c>
      <c r="Y1477">
        <v>250</v>
      </c>
      <c r="Z1477">
        <v>7</v>
      </c>
    </row>
    <row r="1478" spans="1:26" x14ac:dyDescent="0.2">
      <c r="A1478" t="s">
        <v>8219</v>
      </c>
      <c r="B1478">
        <v>34</v>
      </c>
      <c r="D1478" t="s">
        <v>8221</v>
      </c>
      <c r="E1478">
        <v>5</v>
      </c>
      <c r="T1478" t="s">
        <v>8219</v>
      </c>
      <c r="U1478">
        <v>1280</v>
      </c>
      <c r="V1478">
        <v>34</v>
      </c>
      <c r="X1478" t="s">
        <v>8221</v>
      </c>
      <c r="Y1478">
        <v>285</v>
      </c>
      <c r="Z1478">
        <v>5</v>
      </c>
    </row>
    <row r="1479" spans="1:26" x14ac:dyDescent="0.2">
      <c r="A1479" t="s">
        <v>8219</v>
      </c>
      <c r="B1479">
        <v>55</v>
      </c>
      <c r="D1479" t="s">
        <v>8221</v>
      </c>
      <c r="E1479">
        <v>0</v>
      </c>
      <c r="T1479" t="s">
        <v>8219</v>
      </c>
      <c r="U1479">
        <v>2000</v>
      </c>
      <c r="V1479">
        <v>55</v>
      </c>
      <c r="X1479" t="s">
        <v>8221</v>
      </c>
      <c r="Y1479">
        <v>0</v>
      </c>
      <c r="Z1479">
        <v>0</v>
      </c>
    </row>
    <row r="1480" spans="1:26" x14ac:dyDescent="0.2">
      <c r="A1480" t="s">
        <v>8219</v>
      </c>
      <c r="B1480">
        <v>32</v>
      </c>
      <c r="D1480" t="s">
        <v>8221</v>
      </c>
      <c r="E1480">
        <v>3</v>
      </c>
      <c r="T1480" t="s">
        <v>8219</v>
      </c>
      <c r="U1480">
        <v>4055</v>
      </c>
      <c r="V1480">
        <v>32</v>
      </c>
      <c r="X1480" t="s">
        <v>8221</v>
      </c>
      <c r="Y1480">
        <v>490</v>
      </c>
      <c r="Z1480">
        <v>3</v>
      </c>
    </row>
    <row r="1481" spans="1:26" x14ac:dyDescent="0.2">
      <c r="A1481" t="s">
        <v>8219</v>
      </c>
      <c r="B1481">
        <v>25</v>
      </c>
      <c r="D1481" t="s">
        <v>8221</v>
      </c>
      <c r="E1481">
        <v>9</v>
      </c>
      <c r="T1481" t="s">
        <v>8219</v>
      </c>
      <c r="U1481">
        <v>8230</v>
      </c>
      <c r="V1481">
        <v>25</v>
      </c>
      <c r="X1481" t="s">
        <v>8221</v>
      </c>
      <c r="Y1481">
        <v>135</v>
      </c>
      <c r="Z1481">
        <v>9</v>
      </c>
    </row>
    <row r="1482" spans="1:26" x14ac:dyDescent="0.2">
      <c r="A1482" t="s">
        <v>8219</v>
      </c>
      <c r="B1482">
        <v>33</v>
      </c>
      <c r="D1482" t="s">
        <v>8221</v>
      </c>
      <c r="E1482">
        <v>6</v>
      </c>
      <c r="T1482" t="s">
        <v>8219</v>
      </c>
      <c r="U1482">
        <v>2681</v>
      </c>
      <c r="V1482">
        <v>33</v>
      </c>
      <c r="X1482" t="s">
        <v>8221</v>
      </c>
      <c r="Y1482">
        <v>385</v>
      </c>
      <c r="Z1482">
        <v>6</v>
      </c>
    </row>
    <row r="1483" spans="1:26" x14ac:dyDescent="0.2">
      <c r="A1483" t="s">
        <v>8219</v>
      </c>
      <c r="B1483">
        <v>108</v>
      </c>
      <c r="D1483" t="s">
        <v>8221</v>
      </c>
      <c r="E1483">
        <v>4</v>
      </c>
      <c r="T1483" t="s">
        <v>8219</v>
      </c>
      <c r="U1483">
        <v>5481</v>
      </c>
      <c r="V1483">
        <v>108</v>
      </c>
      <c r="X1483" t="s">
        <v>8221</v>
      </c>
      <c r="Y1483">
        <v>27</v>
      </c>
      <c r="Z1483">
        <v>4</v>
      </c>
    </row>
    <row r="1484" spans="1:26" x14ac:dyDescent="0.2">
      <c r="A1484" t="s">
        <v>8219</v>
      </c>
      <c r="B1484">
        <v>20</v>
      </c>
      <c r="D1484" t="s">
        <v>8221</v>
      </c>
      <c r="E1484">
        <v>1</v>
      </c>
      <c r="T1484" t="s">
        <v>8219</v>
      </c>
      <c r="U1484">
        <v>1218</v>
      </c>
      <c r="V1484">
        <v>20</v>
      </c>
      <c r="X1484" t="s">
        <v>8221</v>
      </c>
      <c r="Y1484">
        <v>25</v>
      </c>
      <c r="Z1484">
        <v>1</v>
      </c>
    </row>
    <row r="1485" spans="1:26" x14ac:dyDescent="0.2">
      <c r="A1485" t="s">
        <v>8219</v>
      </c>
      <c r="B1485">
        <v>98</v>
      </c>
      <c r="D1485" t="s">
        <v>8221</v>
      </c>
      <c r="E1485">
        <v>17</v>
      </c>
      <c r="T1485" t="s">
        <v>8219</v>
      </c>
      <c r="U1485">
        <v>10685</v>
      </c>
      <c r="V1485">
        <v>98</v>
      </c>
      <c r="X1485" t="s">
        <v>8221</v>
      </c>
      <c r="Y1485">
        <v>3045</v>
      </c>
      <c r="Z1485">
        <v>17</v>
      </c>
    </row>
    <row r="1486" spans="1:26" x14ac:dyDescent="0.2">
      <c r="A1486" t="s">
        <v>8219</v>
      </c>
      <c r="B1486">
        <v>196</v>
      </c>
      <c r="D1486" t="s">
        <v>8221</v>
      </c>
      <c r="E1486">
        <v>1</v>
      </c>
      <c r="T1486" t="s">
        <v>8219</v>
      </c>
      <c r="U1486">
        <v>5035.6899999999996</v>
      </c>
      <c r="V1486">
        <v>196</v>
      </c>
      <c r="X1486" t="s">
        <v>8221</v>
      </c>
      <c r="Y1486">
        <v>34.950000000000003</v>
      </c>
      <c r="Z1486">
        <v>1</v>
      </c>
    </row>
    <row r="1487" spans="1:26" x14ac:dyDescent="0.2">
      <c r="A1487" t="s">
        <v>8219</v>
      </c>
      <c r="B1487">
        <v>39</v>
      </c>
      <c r="D1487" t="s">
        <v>8221</v>
      </c>
      <c r="E1487">
        <v>13</v>
      </c>
      <c r="T1487" t="s">
        <v>8219</v>
      </c>
      <c r="U1487">
        <v>1635</v>
      </c>
      <c r="V1487">
        <v>39</v>
      </c>
      <c r="X1487" t="s">
        <v>8221</v>
      </c>
      <c r="Y1487">
        <v>430</v>
      </c>
      <c r="Z1487">
        <v>13</v>
      </c>
    </row>
    <row r="1488" spans="1:26" x14ac:dyDescent="0.2">
      <c r="A1488" t="s">
        <v>8219</v>
      </c>
      <c r="B1488">
        <v>128</v>
      </c>
      <c r="D1488" t="s">
        <v>8221</v>
      </c>
      <c r="E1488">
        <v>6</v>
      </c>
      <c r="T1488" t="s">
        <v>8219</v>
      </c>
      <c r="U1488">
        <v>11363</v>
      </c>
      <c r="V1488">
        <v>128</v>
      </c>
      <c r="X1488" t="s">
        <v>8221</v>
      </c>
      <c r="Y1488">
        <v>165</v>
      </c>
      <c r="Z1488">
        <v>6</v>
      </c>
    </row>
    <row r="1489" spans="1:26" x14ac:dyDescent="0.2">
      <c r="A1489" t="s">
        <v>8219</v>
      </c>
      <c r="B1489">
        <v>71</v>
      </c>
      <c r="D1489" t="s">
        <v>8221</v>
      </c>
      <c r="E1489">
        <v>0</v>
      </c>
      <c r="T1489" t="s">
        <v>8219</v>
      </c>
      <c r="U1489">
        <v>5696</v>
      </c>
      <c r="V1489">
        <v>71</v>
      </c>
      <c r="X1489" t="s">
        <v>8221</v>
      </c>
      <c r="Y1489">
        <v>0</v>
      </c>
      <c r="Z1489">
        <v>0</v>
      </c>
    </row>
    <row r="1490" spans="1:26" x14ac:dyDescent="0.2">
      <c r="A1490" t="s">
        <v>8219</v>
      </c>
      <c r="B1490">
        <v>47</v>
      </c>
      <c r="D1490" t="s">
        <v>8221</v>
      </c>
      <c r="E1490">
        <v>2</v>
      </c>
      <c r="T1490" t="s">
        <v>8219</v>
      </c>
      <c r="U1490">
        <v>3710</v>
      </c>
      <c r="V1490">
        <v>47</v>
      </c>
      <c r="X1490" t="s">
        <v>8221</v>
      </c>
      <c r="Y1490">
        <v>4</v>
      </c>
      <c r="Z1490">
        <v>2</v>
      </c>
    </row>
    <row r="1491" spans="1:26" x14ac:dyDescent="0.2">
      <c r="A1491" t="s">
        <v>8219</v>
      </c>
      <c r="B1491">
        <v>17</v>
      </c>
      <c r="D1491" t="s">
        <v>8221</v>
      </c>
      <c r="E1491">
        <v>2</v>
      </c>
      <c r="T1491" t="s">
        <v>8219</v>
      </c>
      <c r="U1491">
        <v>1625</v>
      </c>
      <c r="V1491">
        <v>17</v>
      </c>
      <c r="X1491" t="s">
        <v>8221</v>
      </c>
      <c r="Y1491">
        <v>37</v>
      </c>
      <c r="Z1491">
        <v>2</v>
      </c>
    </row>
    <row r="1492" spans="1:26" x14ac:dyDescent="0.2">
      <c r="A1492" t="s">
        <v>8219</v>
      </c>
      <c r="B1492">
        <v>91</v>
      </c>
      <c r="D1492" t="s">
        <v>8221</v>
      </c>
      <c r="E1492">
        <v>21</v>
      </c>
      <c r="T1492" t="s">
        <v>8219</v>
      </c>
      <c r="U1492">
        <v>6360</v>
      </c>
      <c r="V1492">
        <v>91</v>
      </c>
      <c r="X1492" t="s">
        <v>8221</v>
      </c>
      <c r="Y1492">
        <v>735</v>
      </c>
      <c r="Z1492">
        <v>21</v>
      </c>
    </row>
    <row r="1493" spans="1:26" x14ac:dyDescent="0.2">
      <c r="A1493" t="s">
        <v>8219</v>
      </c>
      <c r="B1493">
        <v>43</v>
      </c>
      <c r="D1493" t="s">
        <v>8221</v>
      </c>
      <c r="E1493">
        <v>13</v>
      </c>
      <c r="T1493" t="s">
        <v>8219</v>
      </c>
      <c r="U1493">
        <v>3205</v>
      </c>
      <c r="V1493">
        <v>43</v>
      </c>
      <c r="X1493" t="s">
        <v>8221</v>
      </c>
      <c r="Y1493">
        <v>576</v>
      </c>
      <c r="Z1493">
        <v>13</v>
      </c>
    </row>
    <row r="1494" spans="1:26" x14ac:dyDescent="0.2">
      <c r="A1494" t="s">
        <v>8219</v>
      </c>
      <c r="B1494">
        <v>17</v>
      </c>
      <c r="D1494" t="s">
        <v>8221</v>
      </c>
      <c r="E1494">
        <v>0</v>
      </c>
      <c r="T1494" t="s">
        <v>8219</v>
      </c>
      <c r="U1494">
        <v>2107</v>
      </c>
      <c r="V1494">
        <v>17</v>
      </c>
      <c r="X1494" t="s">
        <v>8221</v>
      </c>
      <c r="Y1494">
        <v>0</v>
      </c>
      <c r="Z1494">
        <v>0</v>
      </c>
    </row>
    <row r="1495" spans="1:26" x14ac:dyDescent="0.2">
      <c r="A1495" t="s">
        <v>8219</v>
      </c>
      <c r="B1495">
        <v>33</v>
      </c>
      <c r="D1495" t="s">
        <v>8221</v>
      </c>
      <c r="E1495">
        <v>6</v>
      </c>
      <c r="T1495" t="s">
        <v>8219</v>
      </c>
      <c r="U1495">
        <v>8740</v>
      </c>
      <c r="V1495">
        <v>33</v>
      </c>
      <c r="X1495" t="s">
        <v>8221</v>
      </c>
      <c r="Y1495">
        <v>1335</v>
      </c>
      <c r="Z1495">
        <v>6</v>
      </c>
    </row>
    <row r="1496" spans="1:26" x14ac:dyDescent="0.2">
      <c r="A1496" t="s">
        <v>8219</v>
      </c>
      <c r="B1496">
        <v>87</v>
      </c>
      <c r="D1496" t="s">
        <v>8221</v>
      </c>
      <c r="E1496">
        <v>0</v>
      </c>
      <c r="T1496" t="s">
        <v>8219</v>
      </c>
      <c r="U1496">
        <v>5100</v>
      </c>
      <c r="V1496">
        <v>87</v>
      </c>
      <c r="X1496" t="s">
        <v>8221</v>
      </c>
      <c r="Y1496">
        <v>0</v>
      </c>
      <c r="Z1496">
        <v>0</v>
      </c>
    </row>
    <row r="1497" spans="1:26" x14ac:dyDescent="0.2">
      <c r="A1497" t="s">
        <v>8219</v>
      </c>
      <c r="B1497">
        <v>113</v>
      </c>
      <c r="D1497" t="s">
        <v>8221</v>
      </c>
      <c r="E1497">
        <v>1</v>
      </c>
      <c r="T1497" t="s">
        <v>8219</v>
      </c>
      <c r="U1497">
        <v>8010</v>
      </c>
      <c r="V1497">
        <v>113</v>
      </c>
      <c r="X1497" t="s">
        <v>8221</v>
      </c>
      <c r="Y1497">
        <v>5</v>
      </c>
      <c r="Z1497">
        <v>1</v>
      </c>
    </row>
    <row r="1498" spans="1:26" x14ac:dyDescent="0.2">
      <c r="A1498" t="s">
        <v>8219</v>
      </c>
      <c r="B1498">
        <v>14</v>
      </c>
      <c r="D1498" t="s">
        <v>8221</v>
      </c>
      <c r="E1498">
        <v>0</v>
      </c>
      <c r="T1498" t="s">
        <v>8219</v>
      </c>
      <c r="U1498">
        <v>120</v>
      </c>
      <c r="V1498">
        <v>14</v>
      </c>
      <c r="X1498" t="s">
        <v>8221</v>
      </c>
      <c r="Y1498">
        <v>0</v>
      </c>
      <c r="Z1498">
        <v>0</v>
      </c>
    </row>
    <row r="1499" spans="1:26" x14ac:dyDescent="0.2">
      <c r="A1499" t="s">
        <v>8219</v>
      </c>
      <c r="B1499">
        <v>30</v>
      </c>
      <c r="D1499" t="s">
        <v>8221</v>
      </c>
      <c r="E1499">
        <v>12</v>
      </c>
      <c r="T1499" t="s">
        <v>8219</v>
      </c>
      <c r="U1499">
        <v>3407</v>
      </c>
      <c r="V1499">
        <v>30</v>
      </c>
      <c r="X1499" t="s">
        <v>8221</v>
      </c>
      <c r="Y1499">
        <v>350</v>
      </c>
      <c r="Z1499">
        <v>12</v>
      </c>
    </row>
    <row r="1500" spans="1:26" x14ac:dyDescent="0.2">
      <c r="A1500" t="s">
        <v>8219</v>
      </c>
      <c r="B1500">
        <v>16</v>
      </c>
      <c r="D1500" t="s">
        <v>8221</v>
      </c>
      <c r="E1500">
        <v>2</v>
      </c>
      <c r="T1500" t="s">
        <v>8219</v>
      </c>
      <c r="U1500">
        <v>971</v>
      </c>
      <c r="V1500">
        <v>16</v>
      </c>
      <c r="X1500" t="s">
        <v>8221</v>
      </c>
      <c r="Y1500">
        <v>3</v>
      </c>
      <c r="Z1500">
        <v>2</v>
      </c>
    </row>
    <row r="1501" spans="1:26" x14ac:dyDescent="0.2">
      <c r="A1501" t="s">
        <v>8219</v>
      </c>
      <c r="B1501">
        <v>46</v>
      </c>
      <c r="D1501" t="s">
        <v>8221</v>
      </c>
      <c r="E1501">
        <v>6</v>
      </c>
      <c r="T1501" t="s">
        <v>8219</v>
      </c>
      <c r="U1501">
        <v>5070</v>
      </c>
      <c r="V1501">
        <v>46</v>
      </c>
      <c r="X1501" t="s">
        <v>8221</v>
      </c>
      <c r="Y1501">
        <v>759</v>
      </c>
      <c r="Z1501">
        <v>6</v>
      </c>
    </row>
    <row r="1502" spans="1:26" x14ac:dyDescent="0.2">
      <c r="A1502" t="s">
        <v>8219</v>
      </c>
      <c r="B1502">
        <v>24</v>
      </c>
      <c r="D1502" t="s">
        <v>8221</v>
      </c>
      <c r="E1502">
        <v>1</v>
      </c>
      <c r="T1502" t="s">
        <v>8219</v>
      </c>
      <c r="U1502">
        <v>3275</v>
      </c>
      <c r="V1502">
        <v>24</v>
      </c>
      <c r="X1502" t="s">
        <v>8221</v>
      </c>
      <c r="Y1502">
        <v>10</v>
      </c>
      <c r="Z1502">
        <v>1</v>
      </c>
    </row>
    <row r="1503" spans="1:26" x14ac:dyDescent="0.2">
      <c r="A1503" t="s">
        <v>8219</v>
      </c>
      <c r="B1503">
        <v>97</v>
      </c>
      <c r="D1503" t="s">
        <v>8221</v>
      </c>
      <c r="E1503">
        <v>1</v>
      </c>
      <c r="T1503" t="s">
        <v>8219</v>
      </c>
      <c r="U1503">
        <v>5157</v>
      </c>
      <c r="V1503">
        <v>97</v>
      </c>
      <c r="X1503" t="s">
        <v>8221</v>
      </c>
      <c r="Y1503">
        <v>10</v>
      </c>
      <c r="Z1503">
        <v>1</v>
      </c>
    </row>
    <row r="1504" spans="1:26" x14ac:dyDescent="0.2">
      <c r="A1504" t="s">
        <v>8219</v>
      </c>
      <c r="B1504">
        <v>59</v>
      </c>
      <c r="D1504" t="s">
        <v>8221</v>
      </c>
      <c r="E1504">
        <v>5</v>
      </c>
      <c r="T1504" t="s">
        <v>8219</v>
      </c>
      <c r="U1504">
        <v>5103</v>
      </c>
      <c r="V1504">
        <v>59</v>
      </c>
      <c r="X1504" t="s">
        <v>8221</v>
      </c>
      <c r="Y1504">
        <v>47</v>
      </c>
      <c r="Z1504">
        <v>5</v>
      </c>
    </row>
    <row r="1505" spans="1:26" x14ac:dyDescent="0.2">
      <c r="A1505" t="s">
        <v>8219</v>
      </c>
      <c r="B1505">
        <v>1095</v>
      </c>
      <c r="D1505" t="s">
        <v>8221</v>
      </c>
      <c r="E1505">
        <v>0</v>
      </c>
      <c r="T1505" t="s">
        <v>8219</v>
      </c>
      <c r="U1505">
        <v>169985.91</v>
      </c>
      <c r="V1505">
        <v>1095</v>
      </c>
      <c r="X1505" t="s">
        <v>8221</v>
      </c>
      <c r="Y1505">
        <v>0</v>
      </c>
      <c r="Z1505">
        <v>0</v>
      </c>
    </row>
    <row r="1506" spans="1:26" x14ac:dyDescent="0.2">
      <c r="A1506" t="s">
        <v>8219</v>
      </c>
      <c r="B1506">
        <v>218</v>
      </c>
      <c r="D1506" t="s">
        <v>8221</v>
      </c>
      <c r="E1506">
        <v>3</v>
      </c>
      <c r="T1506" t="s">
        <v>8219</v>
      </c>
      <c r="U1506">
        <v>25088</v>
      </c>
      <c r="V1506">
        <v>218</v>
      </c>
      <c r="X1506" t="s">
        <v>8221</v>
      </c>
      <c r="Y1506">
        <v>216</v>
      </c>
      <c r="Z1506">
        <v>3</v>
      </c>
    </row>
    <row r="1507" spans="1:26" x14ac:dyDescent="0.2">
      <c r="A1507" t="s">
        <v>8219</v>
      </c>
      <c r="B1507">
        <v>111</v>
      </c>
      <c r="D1507" t="s">
        <v>8221</v>
      </c>
      <c r="E1507">
        <v>8</v>
      </c>
      <c r="T1507" t="s">
        <v>8219</v>
      </c>
      <c r="U1507">
        <v>12165</v>
      </c>
      <c r="V1507">
        <v>111</v>
      </c>
      <c r="X1507" t="s">
        <v>8221</v>
      </c>
      <c r="Y1507">
        <v>240</v>
      </c>
      <c r="Z1507">
        <v>8</v>
      </c>
    </row>
    <row r="1508" spans="1:26" x14ac:dyDescent="0.2">
      <c r="A1508" t="s">
        <v>8219</v>
      </c>
      <c r="B1508">
        <v>56</v>
      </c>
      <c r="D1508" t="s">
        <v>8221</v>
      </c>
      <c r="E1508">
        <v>3</v>
      </c>
      <c r="T1508" t="s">
        <v>8219</v>
      </c>
      <c r="U1508">
        <v>2532</v>
      </c>
      <c r="V1508">
        <v>56</v>
      </c>
      <c r="X1508" t="s">
        <v>8221</v>
      </c>
      <c r="Y1508">
        <v>32</v>
      </c>
      <c r="Z1508">
        <v>3</v>
      </c>
    </row>
    <row r="1509" spans="1:26" x14ac:dyDescent="0.2">
      <c r="A1509" t="s">
        <v>8219</v>
      </c>
      <c r="B1509">
        <v>265</v>
      </c>
      <c r="D1509" t="s">
        <v>8221</v>
      </c>
      <c r="E1509">
        <v>8</v>
      </c>
      <c r="T1509" t="s">
        <v>8219</v>
      </c>
      <c r="U1509">
        <v>27600.2</v>
      </c>
      <c r="V1509">
        <v>265</v>
      </c>
      <c r="X1509" t="s">
        <v>8221</v>
      </c>
      <c r="Y1509">
        <v>204</v>
      </c>
      <c r="Z1509">
        <v>8</v>
      </c>
    </row>
    <row r="1510" spans="1:26" x14ac:dyDescent="0.2">
      <c r="A1510" t="s">
        <v>8219</v>
      </c>
      <c r="B1510">
        <v>28</v>
      </c>
      <c r="D1510" t="s">
        <v>8221</v>
      </c>
      <c r="E1510">
        <v>1</v>
      </c>
      <c r="T1510" t="s">
        <v>8219</v>
      </c>
      <c r="U1510">
        <v>1000</v>
      </c>
      <c r="V1510">
        <v>28</v>
      </c>
      <c r="X1510" t="s">
        <v>8221</v>
      </c>
      <c r="Y1510">
        <v>20</v>
      </c>
      <c r="Z1510">
        <v>1</v>
      </c>
    </row>
    <row r="1511" spans="1:26" x14ac:dyDescent="0.2">
      <c r="A1511" t="s">
        <v>8219</v>
      </c>
      <c r="B1511">
        <v>364</v>
      </c>
      <c r="D1511" t="s">
        <v>8221</v>
      </c>
      <c r="E1511">
        <v>4</v>
      </c>
      <c r="T1511" t="s">
        <v>8219</v>
      </c>
      <c r="U1511">
        <v>35307</v>
      </c>
      <c r="V1511">
        <v>364</v>
      </c>
      <c r="X1511" t="s">
        <v>8221</v>
      </c>
      <c r="Y1511">
        <v>60</v>
      </c>
      <c r="Z1511">
        <v>4</v>
      </c>
    </row>
    <row r="1512" spans="1:26" x14ac:dyDescent="0.2">
      <c r="A1512" t="s">
        <v>8219</v>
      </c>
      <c r="B1512">
        <v>27</v>
      </c>
      <c r="D1512" t="s">
        <v>8221</v>
      </c>
      <c r="E1512">
        <v>8</v>
      </c>
      <c r="T1512" t="s">
        <v>8219</v>
      </c>
      <c r="U1512">
        <v>10000</v>
      </c>
      <c r="V1512">
        <v>27</v>
      </c>
      <c r="X1512" t="s">
        <v>8221</v>
      </c>
      <c r="Y1512">
        <v>730</v>
      </c>
      <c r="Z1512">
        <v>8</v>
      </c>
    </row>
    <row r="1513" spans="1:26" x14ac:dyDescent="0.2">
      <c r="A1513" t="s">
        <v>8219</v>
      </c>
      <c r="B1513">
        <v>93</v>
      </c>
      <c r="D1513" t="s">
        <v>8221</v>
      </c>
      <c r="E1513">
        <v>1</v>
      </c>
      <c r="T1513" t="s">
        <v>8219</v>
      </c>
      <c r="U1513">
        <v>8780</v>
      </c>
      <c r="V1513">
        <v>93</v>
      </c>
      <c r="X1513" t="s">
        <v>8221</v>
      </c>
      <c r="Y1513">
        <v>800</v>
      </c>
      <c r="Z1513">
        <v>1</v>
      </c>
    </row>
    <row r="1514" spans="1:26" x14ac:dyDescent="0.2">
      <c r="A1514" t="s">
        <v>8219</v>
      </c>
      <c r="B1514">
        <v>64</v>
      </c>
      <c r="D1514" t="s">
        <v>8221</v>
      </c>
      <c r="E1514">
        <v>5</v>
      </c>
      <c r="T1514" t="s">
        <v>8219</v>
      </c>
      <c r="U1514">
        <v>3135</v>
      </c>
      <c r="V1514">
        <v>64</v>
      </c>
      <c r="X1514" t="s">
        <v>8221</v>
      </c>
      <c r="Y1514">
        <v>400</v>
      </c>
      <c r="Z1514">
        <v>5</v>
      </c>
    </row>
    <row r="1515" spans="1:26" x14ac:dyDescent="0.2">
      <c r="A1515" t="s">
        <v>8219</v>
      </c>
      <c r="B1515">
        <v>22</v>
      </c>
      <c r="D1515" t="s">
        <v>8221</v>
      </c>
      <c r="E1515">
        <v>0</v>
      </c>
      <c r="T1515" t="s">
        <v>8219</v>
      </c>
      <c r="U1515">
        <v>1003</v>
      </c>
      <c r="V1515">
        <v>22</v>
      </c>
      <c r="X1515" t="s">
        <v>8221</v>
      </c>
      <c r="Y1515">
        <v>0</v>
      </c>
      <c r="Z1515">
        <v>0</v>
      </c>
    </row>
    <row r="1516" spans="1:26" x14ac:dyDescent="0.2">
      <c r="A1516" t="s">
        <v>8219</v>
      </c>
      <c r="B1516">
        <v>59</v>
      </c>
      <c r="D1516" t="s">
        <v>8221</v>
      </c>
      <c r="E1516">
        <v>0</v>
      </c>
      <c r="T1516" t="s">
        <v>8219</v>
      </c>
      <c r="U1516">
        <v>1373.24</v>
      </c>
      <c r="V1516">
        <v>59</v>
      </c>
      <c r="X1516" t="s">
        <v>8221</v>
      </c>
      <c r="Y1516">
        <v>0</v>
      </c>
      <c r="Z1516">
        <v>0</v>
      </c>
    </row>
    <row r="1517" spans="1:26" x14ac:dyDescent="0.2">
      <c r="A1517" t="s">
        <v>8219</v>
      </c>
      <c r="B1517">
        <v>249</v>
      </c>
      <c r="D1517" t="s">
        <v>8221</v>
      </c>
      <c r="E1517">
        <v>1</v>
      </c>
      <c r="T1517" t="s">
        <v>8219</v>
      </c>
      <c r="U1517">
        <v>15744</v>
      </c>
      <c r="V1517">
        <v>249</v>
      </c>
      <c r="X1517" t="s">
        <v>8221</v>
      </c>
      <c r="Y1517">
        <v>50</v>
      </c>
      <c r="Z1517">
        <v>1</v>
      </c>
    </row>
    <row r="1518" spans="1:26" x14ac:dyDescent="0.2">
      <c r="A1518" t="s">
        <v>8219</v>
      </c>
      <c r="B1518">
        <v>392</v>
      </c>
      <c r="D1518" t="s">
        <v>8221</v>
      </c>
      <c r="E1518">
        <v>0</v>
      </c>
      <c r="T1518" t="s">
        <v>8219</v>
      </c>
      <c r="U1518">
        <v>60180</v>
      </c>
      <c r="V1518">
        <v>392</v>
      </c>
      <c r="X1518" t="s">
        <v>8221</v>
      </c>
      <c r="Y1518">
        <v>0</v>
      </c>
      <c r="Z1518">
        <v>0</v>
      </c>
    </row>
    <row r="1519" spans="1:26" x14ac:dyDescent="0.2">
      <c r="A1519" t="s">
        <v>8219</v>
      </c>
      <c r="B1519">
        <v>115</v>
      </c>
      <c r="D1519" t="s">
        <v>8221</v>
      </c>
      <c r="E1519">
        <v>0</v>
      </c>
      <c r="T1519" t="s">
        <v>8219</v>
      </c>
      <c r="U1519">
        <v>10373</v>
      </c>
      <c r="V1519">
        <v>115</v>
      </c>
      <c r="X1519" t="s">
        <v>8221</v>
      </c>
      <c r="Y1519">
        <v>0</v>
      </c>
      <c r="Z1519">
        <v>0</v>
      </c>
    </row>
    <row r="1520" spans="1:26" x14ac:dyDescent="0.2">
      <c r="A1520" t="s">
        <v>8219</v>
      </c>
      <c r="B1520">
        <v>433</v>
      </c>
      <c r="D1520" t="s">
        <v>8221</v>
      </c>
      <c r="E1520">
        <v>6</v>
      </c>
      <c r="T1520" t="s">
        <v>8219</v>
      </c>
      <c r="U1520">
        <v>51514.5</v>
      </c>
      <c r="V1520">
        <v>433</v>
      </c>
      <c r="X1520" t="s">
        <v>8221</v>
      </c>
      <c r="Y1520">
        <v>137</v>
      </c>
      <c r="Z1520">
        <v>6</v>
      </c>
    </row>
    <row r="1521" spans="1:26" x14ac:dyDescent="0.2">
      <c r="A1521" t="s">
        <v>8219</v>
      </c>
      <c r="B1521">
        <v>20</v>
      </c>
      <c r="D1521" t="s">
        <v>8221</v>
      </c>
      <c r="E1521">
        <v>6</v>
      </c>
      <c r="T1521" t="s">
        <v>8219</v>
      </c>
      <c r="U1521">
        <v>1605</v>
      </c>
      <c r="V1521">
        <v>20</v>
      </c>
      <c r="X1521" t="s">
        <v>8221</v>
      </c>
      <c r="Y1521">
        <v>100</v>
      </c>
      <c r="Z1521">
        <v>6</v>
      </c>
    </row>
    <row r="1522" spans="1:26" x14ac:dyDescent="0.2">
      <c r="A1522" t="s">
        <v>8219</v>
      </c>
      <c r="B1522">
        <v>8</v>
      </c>
      <c r="D1522" t="s">
        <v>8221</v>
      </c>
      <c r="E1522">
        <v>14</v>
      </c>
      <c r="T1522" t="s">
        <v>8219</v>
      </c>
      <c r="U1522">
        <v>500</v>
      </c>
      <c r="V1522">
        <v>8</v>
      </c>
      <c r="X1522" t="s">
        <v>8221</v>
      </c>
      <c r="Y1522">
        <v>641</v>
      </c>
      <c r="Z1522">
        <v>14</v>
      </c>
    </row>
    <row r="1523" spans="1:26" x14ac:dyDescent="0.2">
      <c r="A1523" t="s">
        <v>8219</v>
      </c>
      <c r="B1523">
        <v>175</v>
      </c>
      <c r="D1523" t="s">
        <v>8221</v>
      </c>
      <c r="E1523">
        <v>6</v>
      </c>
      <c r="T1523" t="s">
        <v>8219</v>
      </c>
      <c r="U1523">
        <v>22991.01</v>
      </c>
      <c r="V1523">
        <v>175</v>
      </c>
      <c r="X1523" t="s">
        <v>8221</v>
      </c>
      <c r="Y1523">
        <v>2300</v>
      </c>
      <c r="Z1523">
        <v>6</v>
      </c>
    </row>
    <row r="1524" spans="1:26" x14ac:dyDescent="0.2">
      <c r="A1524" t="s">
        <v>8219</v>
      </c>
      <c r="B1524">
        <v>104</v>
      </c>
      <c r="D1524" t="s">
        <v>8221</v>
      </c>
      <c r="E1524">
        <v>33</v>
      </c>
      <c r="T1524" t="s">
        <v>8219</v>
      </c>
      <c r="U1524">
        <v>7595.43</v>
      </c>
      <c r="V1524">
        <v>104</v>
      </c>
      <c r="X1524" t="s">
        <v>8221</v>
      </c>
      <c r="Y1524">
        <v>3530</v>
      </c>
      <c r="Z1524">
        <v>33</v>
      </c>
    </row>
    <row r="1525" spans="1:26" x14ac:dyDescent="0.2">
      <c r="A1525" t="s">
        <v>8219</v>
      </c>
      <c r="B1525">
        <v>17</v>
      </c>
      <c r="D1525" t="s">
        <v>8221</v>
      </c>
      <c r="E1525">
        <v>4</v>
      </c>
      <c r="T1525" t="s">
        <v>8219</v>
      </c>
      <c r="U1525">
        <v>3035</v>
      </c>
      <c r="V1525">
        <v>17</v>
      </c>
      <c r="X1525" t="s">
        <v>8221</v>
      </c>
      <c r="Y1525">
        <v>41</v>
      </c>
      <c r="Z1525">
        <v>4</v>
      </c>
    </row>
    <row r="1526" spans="1:26" x14ac:dyDescent="0.2">
      <c r="A1526" t="s">
        <v>8219</v>
      </c>
      <c r="B1526">
        <v>277</v>
      </c>
      <c r="D1526" t="s">
        <v>8221</v>
      </c>
      <c r="E1526">
        <v>1</v>
      </c>
      <c r="T1526" t="s">
        <v>8219</v>
      </c>
      <c r="U1526">
        <v>45126</v>
      </c>
      <c r="V1526">
        <v>277</v>
      </c>
      <c r="X1526" t="s">
        <v>8221</v>
      </c>
      <c r="Y1526">
        <v>59</v>
      </c>
      <c r="Z1526">
        <v>1</v>
      </c>
    </row>
    <row r="1527" spans="1:26" x14ac:dyDescent="0.2">
      <c r="A1527" t="s">
        <v>8219</v>
      </c>
      <c r="B1527">
        <v>118</v>
      </c>
      <c r="D1527" t="s">
        <v>8221</v>
      </c>
      <c r="E1527">
        <v>0</v>
      </c>
      <c r="T1527" t="s">
        <v>8219</v>
      </c>
      <c r="U1527">
        <v>12772.6</v>
      </c>
      <c r="V1527">
        <v>118</v>
      </c>
      <c r="X1527" t="s">
        <v>8221</v>
      </c>
      <c r="Y1527">
        <v>0</v>
      </c>
      <c r="Z1527">
        <v>0</v>
      </c>
    </row>
    <row r="1528" spans="1:26" x14ac:dyDescent="0.2">
      <c r="A1528" t="s">
        <v>8219</v>
      </c>
      <c r="B1528">
        <v>97</v>
      </c>
      <c r="D1528" t="s">
        <v>8221</v>
      </c>
      <c r="E1528">
        <v>6</v>
      </c>
      <c r="T1528" t="s">
        <v>8219</v>
      </c>
      <c r="U1528">
        <v>8620</v>
      </c>
      <c r="V1528">
        <v>97</v>
      </c>
      <c r="X1528" t="s">
        <v>8221</v>
      </c>
      <c r="Y1528">
        <v>86</v>
      </c>
      <c r="Z1528">
        <v>6</v>
      </c>
    </row>
    <row r="1529" spans="1:26" x14ac:dyDescent="0.2">
      <c r="A1529" t="s">
        <v>8219</v>
      </c>
      <c r="B1529">
        <v>20</v>
      </c>
      <c r="D1529" t="s">
        <v>8221</v>
      </c>
      <c r="E1529">
        <v>6</v>
      </c>
      <c r="T1529" t="s">
        <v>8219</v>
      </c>
      <c r="U1529">
        <v>1080</v>
      </c>
      <c r="V1529">
        <v>20</v>
      </c>
      <c r="X1529" t="s">
        <v>8221</v>
      </c>
      <c r="Y1529">
        <v>94</v>
      </c>
      <c r="Z1529">
        <v>6</v>
      </c>
    </row>
    <row r="1530" spans="1:26" x14ac:dyDescent="0.2">
      <c r="A1530" t="s">
        <v>8219</v>
      </c>
      <c r="B1530">
        <v>26</v>
      </c>
      <c r="D1530" t="s">
        <v>8221</v>
      </c>
      <c r="E1530">
        <v>1</v>
      </c>
      <c r="T1530" t="s">
        <v>8219</v>
      </c>
      <c r="U1530">
        <v>3035</v>
      </c>
      <c r="V1530">
        <v>26</v>
      </c>
      <c r="X1530" t="s">
        <v>8221</v>
      </c>
      <c r="Y1530">
        <v>1</v>
      </c>
      <c r="Z1530">
        <v>1</v>
      </c>
    </row>
    <row r="1531" spans="1:26" x14ac:dyDescent="0.2">
      <c r="A1531" t="s">
        <v>8219</v>
      </c>
      <c r="B1531">
        <v>128</v>
      </c>
      <c r="D1531" t="s">
        <v>8221</v>
      </c>
      <c r="E1531">
        <v>3</v>
      </c>
      <c r="T1531" t="s">
        <v>8219</v>
      </c>
      <c r="U1531">
        <v>29939</v>
      </c>
      <c r="V1531">
        <v>128</v>
      </c>
      <c r="X1531" t="s">
        <v>8221</v>
      </c>
      <c r="Y1531">
        <v>3</v>
      </c>
      <c r="Z1531">
        <v>3</v>
      </c>
    </row>
    <row r="1532" spans="1:26" x14ac:dyDescent="0.2">
      <c r="A1532" t="s">
        <v>8219</v>
      </c>
      <c r="B1532">
        <v>15</v>
      </c>
      <c r="T1532" t="s">
        <v>8219</v>
      </c>
      <c r="U1532">
        <v>2370</v>
      </c>
      <c r="V1532">
        <v>15</v>
      </c>
    </row>
    <row r="1533" spans="1:26" x14ac:dyDescent="0.2">
      <c r="A1533" t="s">
        <v>8219</v>
      </c>
      <c r="B1533">
        <v>25</v>
      </c>
      <c r="T1533" t="s">
        <v>8219</v>
      </c>
      <c r="U1533">
        <v>371</v>
      </c>
      <c r="V1533">
        <v>25</v>
      </c>
    </row>
    <row r="1534" spans="1:26" x14ac:dyDescent="0.2">
      <c r="A1534" t="s">
        <v>8219</v>
      </c>
      <c r="B1534">
        <v>55</v>
      </c>
      <c r="T1534" t="s">
        <v>8219</v>
      </c>
      <c r="U1534">
        <v>4685</v>
      </c>
      <c r="V1534">
        <v>55</v>
      </c>
    </row>
    <row r="1535" spans="1:26" x14ac:dyDescent="0.2">
      <c r="A1535" t="s">
        <v>8219</v>
      </c>
      <c r="B1535">
        <v>107</v>
      </c>
      <c r="T1535" t="s">
        <v>8219</v>
      </c>
      <c r="U1535">
        <v>15696</v>
      </c>
      <c r="V1535">
        <v>107</v>
      </c>
    </row>
    <row r="1536" spans="1:26" x14ac:dyDescent="0.2">
      <c r="A1536" t="s">
        <v>8219</v>
      </c>
      <c r="B1536">
        <v>557</v>
      </c>
      <c r="T1536" t="s">
        <v>8219</v>
      </c>
      <c r="U1536">
        <v>28276</v>
      </c>
      <c r="V1536">
        <v>557</v>
      </c>
    </row>
    <row r="1537" spans="1:22" x14ac:dyDescent="0.2">
      <c r="A1537" t="s">
        <v>8219</v>
      </c>
      <c r="B1537">
        <v>40</v>
      </c>
      <c r="T1537" t="s">
        <v>8219</v>
      </c>
      <c r="U1537">
        <v>3508</v>
      </c>
      <c r="V1537">
        <v>40</v>
      </c>
    </row>
    <row r="1538" spans="1:22" x14ac:dyDescent="0.2">
      <c r="A1538" t="s">
        <v>8219</v>
      </c>
      <c r="B1538">
        <v>36</v>
      </c>
      <c r="T1538" t="s">
        <v>8219</v>
      </c>
      <c r="U1538">
        <v>8722</v>
      </c>
      <c r="V1538">
        <v>36</v>
      </c>
    </row>
    <row r="1539" spans="1:22" x14ac:dyDescent="0.2">
      <c r="A1539" t="s">
        <v>8219</v>
      </c>
      <c r="B1539">
        <v>159</v>
      </c>
      <c r="T1539" t="s">
        <v>8219</v>
      </c>
      <c r="U1539">
        <v>23285</v>
      </c>
      <c r="V1539">
        <v>159</v>
      </c>
    </row>
    <row r="1540" spans="1:22" x14ac:dyDescent="0.2">
      <c r="A1540" t="s">
        <v>8219</v>
      </c>
      <c r="B1540">
        <v>41</v>
      </c>
      <c r="T1540" t="s">
        <v>8219</v>
      </c>
      <c r="U1540">
        <v>4230</v>
      </c>
      <c r="V1540">
        <v>41</v>
      </c>
    </row>
    <row r="1541" spans="1:22" x14ac:dyDescent="0.2">
      <c r="A1541" t="s">
        <v>8219</v>
      </c>
      <c r="B1541">
        <v>226</v>
      </c>
      <c r="T1541" t="s">
        <v>8219</v>
      </c>
      <c r="U1541">
        <v>18185</v>
      </c>
      <c r="V1541">
        <v>226</v>
      </c>
    </row>
    <row r="1542" spans="1:22" x14ac:dyDescent="0.2">
      <c r="A1542" t="s">
        <v>8219</v>
      </c>
      <c r="B1542">
        <v>30</v>
      </c>
      <c r="T1542" t="s">
        <v>8219</v>
      </c>
      <c r="U1542">
        <v>7040</v>
      </c>
      <c r="V1542">
        <v>30</v>
      </c>
    </row>
    <row r="1543" spans="1:22" x14ac:dyDescent="0.2">
      <c r="A1543" t="s">
        <v>8219</v>
      </c>
      <c r="B1543">
        <v>103</v>
      </c>
      <c r="T1543" t="s">
        <v>8219</v>
      </c>
      <c r="U1543">
        <v>5221</v>
      </c>
      <c r="V1543">
        <v>103</v>
      </c>
    </row>
    <row r="1544" spans="1:22" x14ac:dyDescent="0.2">
      <c r="A1544" t="s">
        <v>8219</v>
      </c>
      <c r="B1544">
        <v>62</v>
      </c>
      <c r="T1544" t="s">
        <v>8219</v>
      </c>
      <c r="U1544">
        <v>10088</v>
      </c>
      <c r="V1544">
        <v>62</v>
      </c>
    </row>
    <row r="1545" spans="1:22" x14ac:dyDescent="0.2">
      <c r="A1545" t="s">
        <v>8219</v>
      </c>
      <c r="B1545">
        <v>6</v>
      </c>
      <c r="T1545" t="s">
        <v>8219</v>
      </c>
      <c r="U1545">
        <v>721</v>
      </c>
      <c r="V1545">
        <v>6</v>
      </c>
    </row>
    <row r="1546" spans="1:22" x14ac:dyDescent="0.2">
      <c r="A1546" t="s">
        <v>8219</v>
      </c>
      <c r="B1546">
        <v>182</v>
      </c>
      <c r="T1546" t="s">
        <v>8219</v>
      </c>
      <c r="U1546">
        <v>12321</v>
      </c>
      <c r="V1546">
        <v>182</v>
      </c>
    </row>
    <row r="1547" spans="1:22" x14ac:dyDescent="0.2">
      <c r="A1547" t="s">
        <v>8219</v>
      </c>
      <c r="B1547">
        <v>145</v>
      </c>
      <c r="T1547" t="s">
        <v>8219</v>
      </c>
      <c r="U1547">
        <v>7555</v>
      </c>
      <c r="V1547">
        <v>145</v>
      </c>
    </row>
    <row r="1548" spans="1:22" x14ac:dyDescent="0.2">
      <c r="A1548" t="s">
        <v>8219</v>
      </c>
      <c r="B1548">
        <v>25</v>
      </c>
      <c r="T1548" t="s">
        <v>8219</v>
      </c>
      <c r="U1548">
        <v>1290</v>
      </c>
      <c r="V1548">
        <v>25</v>
      </c>
    </row>
    <row r="1549" spans="1:22" x14ac:dyDescent="0.2">
      <c r="A1549" t="s">
        <v>8219</v>
      </c>
      <c r="B1549">
        <v>320</v>
      </c>
      <c r="T1549" t="s">
        <v>8219</v>
      </c>
      <c r="U1549">
        <v>52576</v>
      </c>
      <c r="V1549">
        <v>320</v>
      </c>
    </row>
    <row r="1550" spans="1:22" x14ac:dyDescent="0.2">
      <c r="A1550" t="s">
        <v>8219</v>
      </c>
      <c r="B1550">
        <v>99</v>
      </c>
      <c r="T1550" t="s">
        <v>8219</v>
      </c>
      <c r="U1550">
        <v>8401</v>
      </c>
      <c r="V1550">
        <v>99</v>
      </c>
    </row>
    <row r="1551" spans="1:22" x14ac:dyDescent="0.2">
      <c r="A1551" t="s">
        <v>8219</v>
      </c>
      <c r="B1551">
        <v>348</v>
      </c>
      <c r="T1551" t="s">
        <v>8219</v>
      </c>
      <c r="U1551">
        <v>32903</v>
      </c>
      <c r="V1551">
        <v>348</v>
      </c>
    </row>
    <row r="1552" spans="1:22" x14ac:dyDescent="0.2">
      <c r="A1552" t="s">
        <v>8219</v>
      </c>
      <c r="B1552">
        <v>41</v>
      </c>
      <c r="T1552" t="s">
        <v>8219</v>
      </c>
      <c r="U1552">
        <v>1867</v>
      </c>
      <c r="V1552">
        <v>41</v>
      </c>
    </row>
    <row r="1553" spans="1:22" x14ac:dyDescent="0.2">
      <c r="A1553" t="s">
        <v>8219</v>
      </c>
      <c r="B1553">
        <v>29</v>
      </c>
      <c r="T1553" t="s">
        <v>8219</v>
      </c>
      <c r="U1553">
        <v>1500</v>
      </c>
      <c r="V1553">
        <v>29</v>
      </c>
    </row>
    <row r="1554" spans="1:22" x14ac:dyDescent="0.2">
      <c r="A1554" t="s">
        <v>8219</v>
      </c>
      <c r="B1554">
        <v>25</v>
      </c>
      <c r="T1554" t="s">
        <v>8219</v>
      </c>
      <c r="U1554">
        <v>1272</v>
      </c>
      <c r="V1554">
        <v>25</v>
      </c>
    </row>
    <row r="1555" spans="1:22" x14ac:dyDescent="0.2">
      <c r="A1555" t="s">
        <v>8219</v>
      </c>
      <c r="B1555">
        <v>23</v>
      </c>
      <c r="T1555" t="s">
        <v>8219</v>
      </c>
      <c r="U1555">
        <v>4396</v>
      </c>
      <c r="V1555">
        <v>23</v>
      </c>
    </row>
    <row r="1556" spans="1:22" x14ac:dyDescent="0.2">
      <c r="A1556" t="s">
        <v>8219</v>
      </c>
      <c r="B1556">
        <v>1260</v>
      </c>
      <c r="T1556" t="s">
        <v>8219</v>
      </c>
      <c r="U1556">
        <v>112536</v>
      </c>
      <c r="V1556">
        <v>1260</v>
      </c>
    </row>
    <row r="1557" spans="1:22" x14ac:dyDescent="0.2">
      <c r="A1557" t="s">
        <v>8219</v>
      </c>
      <c r="B1557">
        <v>307</v>
      </c>
      <c r="T1557" t="s">
        <v>8219</v>
      </c>
      <c r="U1557">
        <v>27196.71</v>
      </c>
      <c r="V1557">
        <v>307</v>
      </c>
    </row>
    <row r="1558" spans="1:22" x14ac:dyDescent="0.2">
      <c r="A1558" t="s">
        <v>8219</v>
      </c>
      <c r="B1558">
        <v>329</v>
      </c>
      <c r="T1558" t="s">
        <v>8219</v>
      </c>
      <c r="U1558">
        <v>31683</v>
      </c>
      <c r="V1558">
        <v>329</v>
      </c>
    </row>
    <row r="1559" spans="1:22" x14ac:dyDescent="0.2">
      <c r="A1559" t="s">
        <v>8219</v>
      </c>
      <c r="B1559">
        <v>32</v>
      </c>
      <c r="T1559" t="s">
        <v>8219</v>
      </c>
      <c r="U1559">
        <v>1066</v>
      </c>
      <c r="V1559">
        <v>32</v>
      </c>
    </row>
    <row r="1560" spans="1:22" x14ac:dyDescent="0.2">
      <c r="A1560" t="s">
        <v>8219</v>
      </c>
      <c r="B1560">
        <v>27</v>
      </c>
      <c r="T1560" t="s">
        <v>8219</v>
      </c>
      <c r="U1560">
        <v>1005</v>
      </c>
      <c r="V1560">
        <v>27</v>
      </c>
    </row>
    <row r="1561" spans="1:22" x14ac:dyDescent="0.2">
      <c r="A1561" t="s">
        <v>8219</v>
      </c>
      <c r="B1561">
        <v>236</v>
      </c>
      <c r="T1561" t="s">
        <v>8219</v>
      </c>
      <c r="U1561">
        <v>21742.78</v>
      </c>
      <c r="V1561">
        <v>236</v>
      </c>
    </row>
    <row r="1562" spans="1:22" x14ac:dyDescent="0.2">
      <c r="A1562" t="s">
        <v>8219</v>
      </c>
      <c r="B1562">
        <v>42</v>
      </c>
      <c r="T1562" t="s">
        <v>8219</v>
      </c>
      <c r="U1562">
        <v>3225</v>
      </c>
      <c r="V1562">
        <v>42</v>
      </c>
    </row>
    <row r="1563" spans="1:22" x14ac:dyDescent="0.2">
      <c r="A1563" t="s">
        <v>8219</v>
      </c>
      <c r="B1563">
        <v>95</v>
      </c>
      <c r="T1563" t="s">
        <v>8219</v>
      </c>
      <c r="U1563">
        <v>9170</v>
      </c>
      <c r="V1563">
        <v>95</v>
      </c>
    </row>
    <row r="1564" spans="1:22" x14ac:dyDescent="0.2">
      <c r="A1564" t="s">
        <v>8219</v>
      </c>
      <c r="B1564">
        <v>37</v>
      </c>
      <c r="T1564" t="s">
        <v>8219</v>
      </c>
      <c r="U1564">
        <v>1920</v>
      </c>
      <c r="V1564">
        <v>37</v>
      </c>
    </row>
    <row r="1565" spans="1:22" x14ac:dyDescent="0.2">
      <c r="A1565" t="s">
        <v>8219</v>
      </c>
      <c r="B1565">
        <v>128</v>
      </c>
      <c r="T1565" t="s">
        <v>8219</v>
      </c>
      <c r="U1565">
        <v>16501</v>
      </c>
      <c r="V1565">
        <v>128</v>
      </c>
    </row>
    <row r="1566" spans="1:22" x14ac:dyDescent="0.2">
      <c r="A1566" t="s">
        <v>8219</v>
      </c>
      <c r="B1566">
        <v>156</v>
      </c>
      <c r="T1566" t="s">
        <v>8219</v>
      </c>
      <c r="U1566">
        <v>13121</v>
      </c>
      <c r="V1566">
        <v>156</v>
      </c>
    </row>
    <row r="1567" spans="1:22" x14ac:dyDescent="0.2">
      <c r="A1567" t="s">
        <v>8219</v>
      </c>
      <c r="B1567">
        <v>64</v>
      </c>
      <c r="T1567" t="s">
        <v>8219</v>
      </c>
      <c r="U1567">
        <v>5308.26</v>
      </c>
      <c r="V1567">
        <v>64</v>
      </c>
    </row>
    <row r="1568" spans="1:22" x14ac:dyDescent="0.2">
      <c r="A1568" t="s">
        <v>8219</v>
      </c>
      <c r="B1568">
        <v>58</v>
      </c>
      <c r="T1568" t="s">
        <v>8219</v>
      </c>
      <c r="U1568">
        <v>15077</v>
      </c>
      <c r="V1568">
        <v>58</v>
      </c>
    </row>
    <row r="1569" spans="1:22" x14ac:dyDescent="0.2">
      <c r="A1569" t="s">
        <v>8219</v>
      </c>
      <c r="B1569">
        <v>20</v>
      </c>
      <c r="T1569" t="s">
        <v>8219</v>
      </c>
      <c r="U1569">
        <v>745</v>
      </c>
      <c r="V1569">
        <v>20</v>
      </c>
    </row>
    <row r="1570" spans="1:22" x14ac:dyDescent="0.2">
      <c r="A1570" t="s">
        <v>8219</v>
      </c>
      <c r="B1570">
        <v>47</v>
      </c>
      <c r="T1570" t="s">
        <v>8219</v>
      </c>
      <c r="U1570">
        <v>8320</v>
      </c>
      <c r="V1570">
        <v>47</v>
      </c>
    </row>
    <row r="1571" spans="1:22" x14ac:dyDescent="0.2">
      <c r="A1571" t="s">
        <v>8219</v>
      </c>
      <c r="B1571">
        <v>54</v>
      </c>
      <c r="T1571" t="s">
        <v>8219</v>
      </c>
      <c r="U1571">
        <v>4000</v>
      </c>
      <c r="V1571">
        <v>54</v>
      </c>
    </row>
    <row r="1572" spans="1:22" x14ac:dyDescent="0.2">
      <c r="A1572" t="s">
        <v>8219</v>
      </c>
      <c r="B1572">
        <v>9</v>
      </c>
      <c r="T1572" t="s">
        <v>8219</v>
      </c>
      <c r="U1572">
        <v>636</v>
      </c>
      <c r="V1572">
        <v>9</v>
      </c>
    </row>
    <row r="1573" spans="1:22" x14ac:dyDescent="0.2">
      <c r="A1573" t="s">
        <v>8219</v>
      </c>
      <c r="B1573">
        <v>213</v>
      </c>
      <c r="T1573" t="s">
        <v>8219</v>
      </c>
      <c r="U1573">
        <v>23505</v>
      </c>
      <c r="V1573">
        <v>213</v>
      </c>
    </row>
    <row r="1574" spans="1:22" x14ac:dyDescent="0.2">
      <c r="A1574" t="s">
        <v>8219</v>
      </c>
      <c r="B1574">
        <v>57</v>
      </c>
      <c r="T1574" t="s">
        <v>8219</v>
      </c>
      <c r="U1574">
        <v>2361</v>
      </c>
      <c r="V1574">
        <v>57</v>
      </c>
    </row>
    <row r="1575" spans="1:22" x14ac:dyDescent="0.2">
      <c r="A1575" t="s">
        <v>8219</v>
      </c>
      <c r="B1575">
        <v>25</v>
      </c>
      <c r="T1575" t="s">
        <v>8219</v>
      </c>
      <c r="U1575">
        <v>1300</v>
      </c>
      <c r="V1575">
        <v>25</v>
      </c>
    </row>
    <row r="1576" spans="1:22" x14ac:dyDescent="0.2">
      <c r="A1576" t="s">
        <v>8219</v>
      </c>
      <c r="B1576">
        <v>104</v>
      </c>
      <c r="T1576" t="s">
        <v>8219</v>
      </c>
      <c r="U1576">
        <v>3535</v>
      </c>
      <c r="V1576">
        <v>104</v>
      </c>
    </row>
    <row r="1577" spans="1:22" x14ac:dyDescent="0.2">
      <c r="A1577" t="s">
        <v>8219</v>
      </c>
      <c r="B1577">
        <v>34</v>
      </c>
      <c r="T1577" t="s">
        <v>8219</v>
      </c>
      <c r="U1577">
        <v>3514</v>
      </c>
      <c r="V1577">
        <v>34</v>
      </c>
    </row>
    <row r="1578" spans="1:22" x14ac:dyDescent="0.2">
      <c r="A1578" t="s">
        <v>8219</v>
      </c>
      <c r="B1578">
        <v>67</v>
      </c>
      <c r="T1578" t="s">
        <v>8219</v>
      </c>
      <c r="U1578">
        <v>2331</v>
      </c>
      <c r="V1578">
        <v>67</v>
      </c>
    </row>
    <row r="1579" spans="1:22" x14ac:dyDescent="0.2">
      <c r="A1579" t="s">
        <v>8219</v>
      </c>
      <c r="B1579">
        <v>241</v>
      </c>
      <c r="T1579" t="s">
        <v>8219</v>
      </c>
      <c r="U1579">
        <v>10067.5</v>
      </c>
      <c r="V1579">
        <v>241</v>
      </c>
    </row>
    <row r="1580" spans="1:22" x14ac:dyDescent="0.2">
      <c r="A1580" t="s">
        <v>8219</v>
      </c>
      <c r="B1580">
        <v>123</v>
      </c>
      <c r="T1580" t="s">
        <v>8219</v>
      </c>
      <c r="U1580">
        <v>7905</v>
      </c>
      <c r="V1580">
        <v>123</v>
      </c>
    </row>
    <row r="1581" spans="1:22" x14ac:dyDescent="0.2">
      <c r="A1581" t="s">
        <v>8219</v>
      </c>
      <c r="B1581">
        <v>302</v>
      </c>
      <c r="T1581" t="s">
        <v>8219</v>
      </c>
      <c r="U1581">
        <v>9425.23</v>
      </c>
      <c r="V1581">
        <v>302</v>
      </c>
    </row>
    <row r="1582" spans="1:22" x14ac:dyDescent="0.2">
      <c r="A1582" t="s">
        <v>8219</v>
      </c>
      <c r="B1582">
        <v>89</v>
      </c>
      <c r="T1582" t="s">
        <v>8219</v>
      </c>
      <c r="U1582">
        <v>5600</v>
      </c>
      <c r="V1582">
        <v>89</v>
      </c>
    </row>
    <row r="1583" spans="1:22" x14ac:dyDescent="0.2">
      <c r="A1583" t="s">
        <v>8219</v>
      </c>
      <c r="B1583">
        <v>41</v>
      </c>
      <c r="T1583" t="s">
        <v>8219</v>
      </c>
      <c r="U1583">
        <v>4040</v>
      </c>
      <c r="V1583">
        <v>41</v>
      </c>
    </row>
    <row r="1584" spans="1:22" x14ac:dyDescent="0.2">
      <c r="A1584" t="s">
        <v>8219</v>
      </c>
      <c r="B1584">
        <v>69</v>
      </c>
      <c r="T1584" t="s">
        <v>8219</v>
      </c>
      <c r="U1584">
        <v>5700</v>
      </c>
      <c r="V1584">
        <v>69</v>
      </c>
    </row>
    <row r="1585" spans="1:22" x14ac:dyDescent="0.2">
      <c r="A1585" t="s">
        <v>8219</v>
      </c>
      <c r="B1585">
        <v>52</v>
      </c>
      <c r="T1585" t="s">
        <v>8219</v>
      </c>
      <c r="U1585">
        <v>2002.22</v>
      </c>
      <c r="V1585">
        <v>52</v>
      </c>
    </row>
    <row r="1586" spans="1:22" x14ac:dyDescent="0.2">
      <c r="A1586" t="s">
        <v>8219</v>
      </c>
      <c r="B1586">
        <v>57</v>
      </c>
      <c r="T1586" t="s">
        <v>8219</v>
      </c>
      <c r="U1586">
        <v>4569</v>
      </c>
      <c r="V1586">
        <v>57</v>
      </c>
    </row>
    <row r="1587" spans="1:22" x14ac:dyDescent="0.2">
      <c r="A1587" t="s">
        <v>8219</v>
      </c>
      <c r="B1587">
        <v>74</v>
      </c>
      <c r="T1587" t="s">
        <v>8219</v>
      </c>
      <c r="U1587">
        <v>2102</v>
      </c>
      <c r="V1587">
        <v>74</v>
      </c>
    </row>
    <row r="1588" spans="1:22" x14ac:dyDescent="0.2">
      <c r="A1588" t="s">
        <v>8219</v>
      </c>
      <c r="B1588">
        <v>63</v>
      </c>
      <c r="T1588" t="s">
        <v>8219</v>
      </c>
      <c r="U1588">
        <v>5086</v>
      </c>
      <c r="V1588">
        <v>63</v>
      </c>
    </row>
    <row r="1589" spans="1:22" x14ac:dyDescent="0.2">
      <c r="A1589" t="s">
        <v>8219</v>
      </c>
      <c r="B1589">
        <v>72</v>
      </c>
      <c r="T1589" t="s">
        <v>8219</v>
      </c>
      <c r="U1589">
        <v>14450</v>
      </c>
      <c r="V1589">
        <v>72</v>
      </c>
    </row>
    <row r="1590" spans="1:22" x14ac:dyDescent="0.2">
      <c r="A1590" t="s">
        <v>8219</v>
      </c>
      <c r="B1590">
        <v>71</v>
      </c>
      <c r="T1590" t="s">
        <v>8219</v>
      </c>
      <c r="U1590">
        <v>2669</v>
      </c>
      <c r="V1590">
        <v>71</v>
      </c>
    </row>
    <row r="1591" spans="1:22" x14ac:dyDescent="0.2">
      <c r="A1591" t="s">
        <v>8219</v>
      </c>
      <c r="B1591">
        <v>21</v>
      </c>
      <c r="T1591" t="s">
        <v>8219</v>
      </c>
      <c r="U1591">
        <v>1220</v>
      </c>
      <c r="V1591">
        <v>21</v>
      </c>
    </row>
    <row r="1592" spans="1:22" x14ac:dyDescent="0.2">
      <c r="A1592" t="s">
        <v>8219</v>
      </c>
      <c r="B1592">
        <v>930</v>
      </c>
      <c r="T1592" t="s">
        <v>8219</v>
      </c>
      <c r="U1592">
        <v>56079.83</v>
      </c>
      <c r="V1592">
        <v>930</v>
      </c>
    </row>
    <row r="1593" spans="1:22" x14ac:dyDescent="0.2">
      <c r="A1593" t="s">
        <v>8219</v>
      </c>
      <c r="B1593">
        <v>55</v>
      </c>
      <c r="T1593" t="s">
        <v>8219</v>
      </c>
      <c r="U1593">
        <v>3485</v>
      </c>
      <c r="V1593">
        <v>55</v>
      </c>
    </row>
    <row r="1594" spans="1:22" x14ac:dyDescent="0.2">
      <c r="A1594" t="s">
        <v>8219</v>
      </c>
      <c r="B1594">
        <v>61</v>
      </c>
      <c r="T1594" t="s">
        <v>8219</v>
      </c>
      <c r="U1594">
        <v>3105</v>
      </c>
      <c r="V1594">
        <v>61</v>
      </c>
    </row>
    <row r="1595" spans="1:22" x14ac:dyDescent="0.2">
      <c r="A1595" t="s">
        <v>8219</v>
      </c>
      <c r="B1595">
        <v>82</v>
      </c>
      <c r="T1595" t="s">
        <v>8219</v>
      </c>
      <c r="U1595">
        <v>8241</v>
      </c>
      <c r="V1595">
        <v>82</v>
      </c>
    </row>
    <row r="1596" spans="1:22" x14ac:dyDescent="0.2">
      <c r="A1596" t="s">
        <v>8219</v>
      </c>
      <c r="B1596">
        <v>71</v>
      </c>
      <c r="T1596" t="s">
        <v>8219</v>
      </c>
      <c r="U1596">
        <v>2245</v>
      </c>
      <c r="V1596">
        <v>71</v>
      </c>
    </row>
    <row r="1597" spans="1:22" x14ac:dyDescent="0.2">
      <c r="A1597" t="s">
        <v>8219</v>
      </c>
      <c r="B1597">
        <v>117</v>
      </c>
      <c r="T1597" t="s">
        <v>8219</v>
      </c>
      <c r="U1597">
        <v>7617</v>
      </c>
      <c r="V1597">
        <v>117</v>
      </c>
    </row>
    <row r="1598" spans="1:22" x14ac:dyDescent="0.2">
      <c r="A1598" t="s">
        <v>8219</v>
      </c>
      <c r="B1598">
        <v>29</v>
      </c>
      <c r="T1598" t="s">
        <v>8219</v>
      </c>
      <c r="U1598">
        <v>2300</v>
      </c>
      <c r="V1598">
        <v>29</v>
      </c>
    </row>
    <row r="1599" spans="1:22" x14ac:dyDescent="0.2">
      <c r="A1599" t="s">
        <v>8219</v>
      </c>
      <c r="B1599">
        <v>74</v>
      </c>
      <c r="T1599" t="s">
        <v>8219</v>
      </c>
      <c r="U1599">
        <v>10300</v>
      </c>
      <c r="V1599">
        <v>74</v>
      </c>
    </row>
    <row r="1600" spans="1:22" x14ac:dyDescent="0.2">
      <c r="A1600" t="s">
        <v>8219</v>
      </c>
      <c r="B1600">
        <v>23</v>
      </c>
      <c r="T1600" t="s">
        <v>8219</v>
      </c>
      <c r="U1600">
        <v>3034</v>
      </c>
      <c r="V1600">
        <v>23</v>
      </c>
    </row>
    <row r="1601" spans="1:22" x14ac:dyDescent="0.2">
      <c r="A1601" t="s">
        <v>8219</v>
      </c>
      <c r="B1601">
        <v>60</v>
      </c>
      <c r="T1601" t="s">
        <v>8219</v>
      </c>
      <c r="U1601">
        <v>5478</v>
      </c>
      <c r="V1601">
        <v>60</v>
      </c>
    </row>
    <row r="1602" spans="1:22" x14ac:dyDescent="0.2">
      <c r="A1602" t="s">
        <v>8219</v>
      </c>
      <c r="B1602">
        <v>55</v>
      </c>
      <c r="T1602" t="s">
        <v>8219</v>
      </c>
      <c r="U1602">
        <v>2182</v>
      </c>
      <c r="V1602">
        <v>55</v>
      </c>
    </row>
    <row r="1603" spans="1:22" x14ac:dyDescent="0.2">
      <c r="A1603" t="s">
        <v>8219</v>
      </c>
      <c r="B1603">
        <v>51</v>
      </c>
      <c r="T1603" t="s">
        <v>8219</v>
      </c>
      <c r="U1603">
        <v>2935</v>
      </c>
      <c r="V1603">
        <v>51</v>
      </c>
    </row>
    <row r="1604" spans="1:22" x14ac:dyDescent="0.2">
      <c r="A1604" t="s">
        <v>8219</v>
      </c>
      <c r="B1604">
        <v>78</v>
      </c>
      <c r="T1604" t="s">
        <v>8219</v>
      </c>
      <c r="U1604">
        <v>2576</v>
      </c>
      <c r="V1604">
        <v>78</v>
      </c>
    </row>
    <row r="1605" spans="1:22" x14ac:dyDescent="0.2">
      <c r="A1605" t="s">
        <v>8219</v>
      </c>
      <c r="B1605">
        <v>62</v>
      </c>
      <c r="T1605" t="s">
        <v>8219</v>
      </c>
      <c r="U1605">
        <v>4794.82</v>
      </c>
      <c r="V1605">
        <v>62</v>
      </c>
    </row>
    <row r="1606" spans="1:22" x14ac:dyDescent="0.2">
      <c r="A1606" t="s">
        <v>8219</v>
      </c>
      <c r="B1606">
        <v>45</v>
      </c>
      <c r="T1606" t="s">
        <v>8219</v>
      </c>
      <c r="U1606">
        <v>1437</v>
      </c>
      <c r="V1606">
        <v>45</v>
      </c>
    </row>
    <row r="1607" spans="1:22" x14ac:dyDescent="0.2">
      <c r="A1607" t="s">
        <v>8219</v>
      </c>
      <c r="B1607">
        <v>15</v>
      </c>
      <c r="T1607" t="s">
        <v>8219</v>
      </c>
      <c r="U1607">
        <v>545</v>
      </c>
      <c r="V1607">
        <v>15</v>
      </c>
    </row>
    <row r="1608" spans="1:22" x14ac:dyDescent="0.2">
      <c r="A1608" t="s">
        <v>8219</v>
      </c>
      <c r="B1608">
        <v>151</v>
      </c>
      <c r="T1608" t="s">
        <v>8219</v>
      </c>
      <c r="U1608">
        <v>7062</v>
      </c>
      <c r="V1608">
        <v>151</v>
      </c>
    </row>
    <row r="1609" spans="1:22" x14ac:dyDescent="0.2">
      <c r="A1609" t="s">
        <v>8219</v>
      </c>
      <c r="B1609">
        <v>68</v>
      </c>
      <c r="T1609" t="s">
        <v>8219</v>
      </c>
      <c r="U1609">
        <v>2725</v>
      </c>
      <c r="V1609">
        <v>68</v>
      </c>
    </row>
    <row r="1610" spans="1:22" x14ac:dyDescent="0.2">
      <c r="A1610" t="s">
        <v>8219</v>
      </c>
      <c r="B1610">
        <v>46</v>
      </c>
      <c r="T1610" t="s">
        <v>8219</v>
      </c>
      <c r="U1610">
        <v>4610</v>
      </c>
      <c r="V1610">
        <v>46</v>
      </c>
    </row>
    <row r="1611" spans="1:22" x14ac:dyDescent="0.2">
      <c r="A1611" t="s">
        <v>8219</v>
      </c>
      <c r="B1611">
        <v>24</v>
      </c>
      <c r="T1611" t="s">
        <v>8219</v>
      </c>
      <c r="U1611">
        <v>1000</v>
      </c>
      <c r="V1611">
        <v>24</v>
      </c>
    </row>
    <row r="1612" spans="1:22" x14ac:dyDescent="0.2">
      <c r="A1612" t="s">
        <v>8219</v>
      </c>
      <c r="B1612">
        <v>70</v>
      </c>
      <c r="T1612" t="s">
        <v>8219</v>
      </c>
      <c r="U1612">
        <v>3270</v>
      </c>
      <c r="V1612">
        <v>70</v>
      </c>
    </row>
    <row r="1613" spans="1:22" x14ac:dyDescent="0.2">
      <c r="A1613" t="s">
        <v>8219</v>
      </c>
      <c r="B1613">
        <v>244</v>
      </c>
      <c r="T1613" t="s">
        <v>8219</v>
      </c>
      <c r="U1613">
        <v>17444</v>
      </c>
      <c r="V1613">
        <v>244</v>
      </c>
    </row>
    <row r="1614" spans="1:22" x14ac:dyDescent="0.2">
      <c r="A1614" t="s">
        <v>8219</v>
      </c>
      <c r="B1614">
        <v>82</v>
      </c>
      <c r="T1614" t="s">
        <v>8219</v>
      </c>
      <c r="U1614">
        <v>5175</v>
      </c>
      <c r="V1614">
        <v>82</v>
      </c>
    </row>
    <row r="1615" spans="1:22" x14ac:dyDescent="0.2">
      <c r="A1615" t="s">
        <v>8219</v>
      </c>
      <c r="B1615">
        <v>226</v>
      </c>
      <c r="T1615" t="s">
        <v>8219</v>
      </c>
      <c r="U1615">
        <v>11335.7</v>
      </c>
      <c r="V1615">
        <v>226</v>
      </c>
    </row>
    <row r="1616" spans="1:22" x14ac:dyDescent="0.2">
      <c r="A1616" t="s">
        <v>8219</v>
      </c>
      <c r="B1616">
        <v>60</v>
      </c>
      <c r="T1616" t="s">
        <v>8219</v>
      </c>
      <c r="U1616">
        <v>3773</v>
      </c>
      <c r="V1616">
        <v>60</v>
      </c>
    </row>
    <row r="1617" spans="1:22" x14ac:dyDescent="0.2">
      <c r="A1617" t="s">
        <v>8219</v>
      </c>
      <c r="B1617">
        <v>322</v>
      </c>
      <c r="T1617" t="s">
        <v>8219</v>
      </c>
      <c r="U1617">
        <v>27541</v>
      </c>
      <c r="V1617">
        <v>322</v>
      </c>
    </row>
    <row r="1618" spans="1:22" x14ac:dyDescent="0.2">
      <c r="A1618" t="s">
        <v>8219</v>
      </c>
      <c r="B1618">
        <v>94</v>
      </c>
      <c r="T1618" t="s">
        <v>8219</v>
      </c>
      <c r="U1618">
        <v>5050</v>
      </c>
      <c r="V1618">
        <v>94</v>
      </c>
    </row>
    <row r="1619" spans="1:22" x14ac:dyDescent="0.2">
      <c r="A1619" t="s">
        <v>8219</v>
      </c>
      <c r="B1619">
        <v>47</v>
      </c>
      <c r="T1619" t="s">
        <v>8219</v>
      </c>
      <c r="U1619">
        <v>6007</v>
      </c>
      <c r="V1619">
        <v>47</v>
      </c>
    </row>
    <row r="1620" spans="1:22" x14ac:dyDescent="0.2">
      <c r="A1620" t="s">
        <v>8219</v>
      </c>
      <c r="B1620">
        <v>115</v>
      </c>
      <c r="T1620" t="s">
        <v>8219</v>
      </c>
      <c r="U1620">
        <v>12256</v>
      </c>
      <c r="V1620">
        <v>115</v>
      </c>
    </row>
    <row r="1621" spans="1:22" x14ac:dyDescent="0.2">
      <c r="A1621" t="s">
        <v>8219</v>
      </c>
      <c r="B1621">
        <v>134</v>
      </c>
      <c r="T1621" t="s">
        <v>8219</v>
      </c>
      <c r="U1621">
        <v>35123</v>
      </c>
      <c r="V1621">
        <v>134</v>
      </c>
    </row>
    <row r="1622" spans="1:22" x14ac:dyDescent="0.2">
      <c r="A1622" t="s">
        <v>8219</v>
      </c>
      <c r="B1622">
        <v>35</v>
      </c>
      <c r="T1622" t="s">
        <v>8219</v>
      </c>
      <c r="U1622">
        <v>2001</v>
      </c>
      <c r="V1622">
        <v>35</v>
      </c>
    </row>
    <row r="1623" spans="1:22" x14ac:dyDescent="0.2">
      <c r="A1623" t="s">
        <v>8219</v>
      </c>
      <c r="B1623">
        <v>104</v>
      </c>
      <c r="T1623" t="s">
        <v>8219</v>
      </c>
      <c r="U1623">
        <v>5221</v>
      </c>
      <c r="V1623">
        <v>104</v>
      </c>
    </row>
    <row r="1624" spans="1:22" x14ac:dyDescent="0.2">
      <c r="A1624" t="s">
        <v>8219</v>
      </c>
      <c r="B1624">
        <v>184</v>
      </c>
      <c r="T1624" t="s">
        <v>8219</v>
      </c>
      <c r="U1624">
        <v>12252</v>
      </c>
      <c r="V1624">
        <v>184</v>
      </c>
    </row>
    <row r="1625" spans="1:22" x14ac:dyDescent="0.2">
      <c r="A1625" t="s">
        <v>8219</v>
      </c>
      <c r="B1625">
        <v>119</v>
      </c>
      <c r="T1625" t="s">
        <v>8219</v>
      </c>
      <c r="U1625">
        <v>20022</v>
      </c>
      <c r="V1625">
        <v>119</v>
      </c>
    </row>
    <row r="1626" spans="1:22" x14ac:dyDescent="0.2">
      <c r="A1626" t="s">
        <v>8219</v>
      </c>
      <c r="B1626">
        <v>59</v>
      </c>
      <c r="T1626" t="s">
        <v>8219</v>
      </c>
      <c r="U1626">
        <v>15126</v>
      </c>
      <c r="V1626">
        <v>59</v>
      </c>
    </row>
    <row r="1627" spans="1:22" x14ac:dyDescent="0.2">
      <c r="A1627" t="s">
        <v>8219</v>
      </c>
      <c r="B1627">
        <v>113</v>
      </c>
      <c r="T1627" t="s">
        <v>8219</v>
      </c>
      <c r="U1627">
        <v>4137</v>
      </c>
      <c r="V1627">
        <v>113</v>
      </c>
    </row>
    <row r="1628" spans="1:22" x14ac:dyDescent="0.2">
      <c r="A1628" t="s">
        <v>8219</v>
      </c>
      <c r="B1628">
        <v>84</v>
      </c>
      <c r="T1628" t="s">
        <v>8219</v>
      </c>
      <c r="U1628">
        <v>3120</v>
      </c>
      <c r="V1628">
        <v>84</v>
      </c>
    </row>
    <row r="1629" spans="1:22" x14ac:dyDescent="0.2">
      <c r="A1629" t="s">
        <v>8219</v>
      </c>
      <c r="B1629">
        <v>74</v>
      </c>
      <c r="T1629" t="s">
        <v>8219</v>
      </c>
      <c r="U1629">
        <v>3395</v>
      </c>
      <c r="V1629">
        <v>74</v>
      </c>
    </row>
    <row r="1630" spans="1:22" x14ac:dyDescent="0.2">
      <c r="A1630" t="s">
        <v>8219</v>
      </c>
      <c r="B1630">
        <v>216</v>
      </c>
      <c r="T1630" t="s">
        <v>8219</v>
      </c>
      <c r="U1630">
        <v>30610</v>
      </c>
      <c r="V1630">
        <v>216</v>
      </c>
    </row>
    <row r="1631" spans="1:22" x14ac:dyDescent="0.2">
      <c r="A1631" t="s">
        <v>8219</v>
      </c>
      <c r="B1631">
        <v>39</v>
      </c>
      <c r="T1631" t="s">
        <v>8219</v>
      </c>
      <c r="U1631">
        <v>2047</v>
      </c>
      <c r="V1631">
        <v>39</v>
      </c>
    </row>
    <row r="1632" spans="1:22" x14ac:dyDescent="0.2">
      <c r="A1632" t="s">
        <v>8219</v>
      </c>
      <c r="B1632">
        <v>21</v>
      </c>
      <c r="T1632" t="s">
        <v>8219</v>
      </c>
      <c r="U1632">
        <v>1250</v>
      </c>
      <c r="V1632">
        <v>21</v>
      </c>
    </row>
    <row r="1633" spans="1:22" x14ac:dyDescent="0.2">
      <c r="A1633" t="s">
        <v>8219</v>
      </c>
      <c r="B1633">
        <v>30</v>
      </c>
      <c r="T1633" t="s">
        <v>8219</v>
      </c>
      <c r="U1633">
        <v>1500</v>
      </c>
      <c r="V1633">
        <v>30</v>
      </c>
    </row>
    <row r="1634" spans="1:22" x14ac:dyDescent="0.2">
      <c r="A1634" t="s">
        <v>8219</v>
      </c>
      <c r="B1634">
        <v>37</v>
      </c>
      <c r="T1634" t="s">
        <v>8219</v>
      </c>
      <c r="U1634">
        <v>7164</v>
      </c>
      <c r="V1634">
        <v>37</v>
      </c>
    </row>
    <row r="1635" spans="1:22" x14ac:dyDescent="0.2">
      <c r="A1635" t="s">
        <v>8219</v>
      </c>
      <c r="B1635">
        <v>202</v>
      </c>
      <c r="T1635" t="s">
        <v>8219</v>
      </c>
      <c r="U1635">
        <v>21573</v>
      </c>
      <c r="V1635">
        <v>202</v>
      </c>
    </row>
    <row r="1636" spans="1:22" x14ac:dyDescent="0.2">
      <c r="A1636" t="s">
        <v>8219</v>
      </c>
      <c r="B1636">
        <v>37</v>
      </c>
      <c r="T1636" t="s">
        <v>8219</v>
      </c>
      <c r="U1636">
        <v>2857</v>
      </c>
      <c r="V1636">
        <v>37</v>
      </c>
    </row>
    <row r="1637" spans="1:22" x14ac:dyDescent="0.2">
      <c r="A1637" t="s">
        <v>8219</v>
      </c>
      <c r="B1637">
        <v>28</v>
      </c>
      <c r="T1637" t="s">
        <v>8219</v>
      </c>
      <c r="U1637">
        <v>1610</v>
      </c>
      <c r="V1637">
        <v>28</v>
      </c>
    </row>
    <row r="1638" spans="1:22" x14ac:dyDescent="0.2">
      <c r="A1638" t="s">
        <v>8219</v>
      </c>
      <c r="B1638">
        <v>26</v>
      </c>
      <c r="T1638" t="s">
        <v>8219</v>
      </c>
      <c r="U1638">
        <v>1312</v>
      </c>
      <c r="V1638">
        <v>26</v>
      </c>
    </row>
    <row r="1639" spans="1:22" x14ac:dyDescent="0.2">
      <c r="A1639" t="s">
        <v>8219</v>
      </c>
      <c r="B1639">
        <v>61</v>
      </c>
      <c r="T1639" t="s">
        <v>8219</v>
      </c>
      <c r="U1639">
        <v>5940</v>
      </c>
      <c r="V1639">
        <v>61</v>
      </c>
    </row>
    <row r="1640" spans="1:22" x14ac:dyDescent="0.2">
      <c r="A1640" t="s">
        <v>8219</v>
      </c>
      <c r="B1640">
        <v>115</v>
      </c>
      <c r="T1640" t="s">
        <v>8219</v>
      </c>
      <c r="U1640">
        <v>4015.71</v>
      </c>
      <c r="V1640">
        <v>115</v>
      </c>
    </row>
    <row r="1641" spans="1:22" x14ac:dyDescent="0.2">
      <c r="A1641" t="s">
        <v>8219</v>
      </c>
      <c r="B1641">
        <v>181</v>
      </c>
      <c r="T1641" t="s">
        <v>8219</v>
      </c>
      <c r="U1641">
        <v>15481</v>
      </c>
      <c r="V1641">
        <v>181</v>
      </c>
    </row>
    <row r="1642" spans="1:22" x14ac:dyDescent="0.2">
      <c r="A1642" t="s">
        <v>8219</v>
      </c>
      <c r="B1642">
        <v>110</v>
      </c>
      <c r="T1642" t="s">
        <v>8219</v>
      </c>
      <c r="U1642">
        <v>20120</v>
      </c>
      <c r="V1642">
        <v>110</v>
      </c>
    </row>
    <row r="1643" spans="1:22" x14ac:dyDescent="0.2">
      <c r="A1643" t="s">
        <v>8219</v>
      </c>
      <c r="B1643">
        <v>269</v>
      </c>
      <c r="T1643" t="s">
        <v>8219</v>
      </c>
      <c r="U1643">
        <v>35275.64</v>
      </c>
      <c r="V1643">
        <v>269</v>
      </c>
    </row>
    <row r="1644" spans="1:22" x14ac:dyDescent="0.2">
      <c r="A1644" t="s">
        <v>8219</v>
      </c>
      <c r="B1644">
        <v>79</v>
      </c>
      <c r="T1644" t="s">
        <v>8219</v>
      </c>
      <c r="U1644">
        <v>3145</v>
      </c>
      <c r="V1644">
        <v>79</v>
      </c>
    </row>
    <row r="1645" spans="1:22" x14ac:dyDescent="0.2">
      <c r="A1645" t="s">
        <v>8219</v>
      </c>
      <c r="B1645">
        <v>104</v>
      </c>
      <c r="T1645" t="s">
        <v>8219</v>
      </c>
      <c r="U1645">
        <v>6208.98</v>
      </c>
      <c r="V1645">
        <v>104</v>
      </c>
    </row>
    <row r="1646" spans="1:22" x14ac:dyDescent="0.2">
      <c r="A1646" t="s">
        <v>8219</v>
      </c>
      <c r="B1646">
        <v>34</v>
      </c>
      <c r="T1646" t="s">
        <v>8219</v>
      </c>
      <c r="U1646">
        <v>3017</v>
      </c>
      <c r="V1646">
        <v>34</v>
      </c>
    </row>
    <row r="1647" spans="1:22" x14ac:dyDescent="0.2">
      <c r="A1647" t="s">
        <v>8219</v>
      </c>
      <c r="B1647">
        <v>167</v>
      </c>
      <c r="T1647" t="s">
        <v>8219</v>
      </c>
      <c r="U1647">
        <v>9801</v>
      </c>
      <c r="V1647">
        <v>167</v>
      </c>
    </row>
    <row r="1648" spans="1:22" x14ac:dyDescent="0.2">
      <c r="A1648" t="s">
        <v>8219</v>
      </c>
      <c r="B1648">
        <v>183</v>
      </c>
      <c r="T1648" t="s">
        <v>8219</v>
      </c>
      <c r="U1648">
        <v>12730.42</v>
      </c>
      <c r="V1648">
        <v>183</v>
      </c>
    </row>
    <row r="1649" spans="1:22" x14ac:dyDescent="0.2">
      <c r="A1649" t="s">
        <v>8219</v>
      </c>
      <c r="B1649">
        <v>71</v>
      </c>
      <c r="T1649" t="s">
        <v>8219</v>
      </c>
      <c r="U1649">
        <v>8227</v>
      </c>
      <c r="V1649">
        <v>71</v>
      </c>
    </row>
    <row r="1650" spans="1:22" x14ac:dyDescent="0.2">
      <c r="A1650" t="s">
        <v>8219</v>
      </c>
      <c r="B1650">
        <v>69</v>
      </c>
      <c r="T1650" t="s">
        <v>8219</v>
      </c>
      <c r="U1650">
        <v>1647</v>
      </c>
      <c r="V1650">
        <v>69</v>
      </c>
    </row>
    <row r="1651" spans="1:22" x14ac:dyDescent="0.2">
      <c r="A1651" t="s">
        <v>8219</v>
      </c>
      <c r="B1651">
        <v>270</v>
      </c>
      <c r="T1651" t="s">
        <v>8219</v>
      </c>
      <c r="U1651">
        <v>21904</v>
      </c>
      <c r="V1651">
        <v>270</v>
      </c>
    </row>
    <row r="1652" spans="1:22" x14ac:dyDescent="0.2">
      <c r="A1652" t="s">
        <v>8219</v>
      </c>
      <c r="B1652">
        <v>193</v>
      </c>
      <c r="T1652" t="s">
        <v>8219</v>
      </c>
      <c r="U1652">
        <v>11122</v>
      </c>
      <c r="V1652">
        <v>193</v>
      </c>
    </row>
    <row r="1653" spans="1:22" x14ac:dyDescent="0.2">
      <c r="A1653" t="s">
        <v>8219</v>
      </c>
      <c r="B1653">
        <v>57</v>
      </c>
      <c r="T1653" t="s">
        <v>8219</v>
      </c>
      <c r="U1653">
        <v>2646.5</v>
      </c>
      <c r="V1653">
        <v>57</v>
      </c>
    </row>
    <row r="1654" spans="1:22" x14ac:dyDescent="0.2">
      <c r="A1654" t="s">
        <v>8219</v>
      </c>
      <c r="B1654">
        <v>200</v>
      </c>
      <c r="T1654" t="s">
        <v>8219</v>
      </c>
      <c r="U1654">
        <v>12095</v>
      </c>
      <c r="V1654">
        <v>200</v>
      </c>
    </row>
    <row r="1655" spans="1:22" x14ac:dyDescent="0.2">
      <c r="A1655" t="s">
        <v>8219</v>
      </c>
      <c r="B1655">
        <v>88</v>
      </c>
      <c r="T1655" t="s">
        <v>8219</v>
      </c>
      <c r="U1655">
        <v>5771</v>
      </c>
      <c r="V1655">
        <v>88</v>
      </c>
    </row>
    <row r="1656" spans="1:22" x14ac:dyDescent="0.2">
      <c r="A1656" t="s">
        <v>8219</v>
      </c>
      <c r="B1656">
        <v>213</v>
      </c>
      <c r="T1656" t="s">
        <v>8219</v>
      </c>
      <c r="U1656">
        <v>25388</v>
      </c>
      <c r="V1656">
        <v>213</v>
      </c>
    </row>
    <row r="1657" spans="1:22" x14ac:dyDescent="0.2">
      <c r="A1657" t="s">
        <v>8219</v>
      </c>
      <c r="B1657">
        <v>20</v>
      </c>
      <c r="T1657" t="s">
        <v>8219</v>
      </c>
      <c r="U1657">
        <v>1661</v>
      </c>
      <c r="V1657">
        <v>20</v>
      </c>
    </row>
    <row r="1658" spans="1:22" x14ac:dyDescent="0.2">
      <c r="A1658" t="s">
        <v>8219</v>
      </c>
      <c r="B1658">
        <v>50</v>
      </c>
      <c r="T1658" t="s">
        <v>8219</v>
      </c>
      <c r="U1658">
        <v>2876</v>
      </c>
      <c r="V1658">
        <v>50</v>
      </c>
    </row>
    <row r="1659" spans="1:22" x14ac:dyDescent="0.2">
      <c r="A1659" t="s">
        <v>8219</v>
      </c>
      <c r="B1659">
        <v>115</v>
      </c>
      <c r="T1659" t="s">
        <v>8219</v>
      </c>
      <c r="U1659">
        <v>20365</v>
      </c>
      <c r="V1659">
        <v>115</v>
      </c>
    </row>
    <row r="1660" spans="1:22" x14ac:dyDescent="0.2">
      <c r="A1660" t="s">
        <v>8219</v>
      </c>
      <c r="B1660">
        <v>186</v>
      </c>
      <c r="T1660" t="s">
        <v>8219</v>
      </c>
      <c r="U1660">
        <v>13163.5</v>
      </c>
      <c r="V1660">
        <v>186</v>
      </c>
    </row>
    <row r="1661" spans="1:22" x14ac:dyDescent="0.2">
      <c r="A1661" t="s">
        <v>8219</v>
      </c>
      <c r="B1661">
        <v>18</v>
      </c>
      <c r="T1661" t="s">
        <v>8219</v>
      </c>
      <c r="U1661">
        <v>525</v>
      </c>
      <c r="V1661">
        <v>18</v>
      </c>
    </row>
    <row r="1662" spans="1:22" x14ac:dyDescent="0.2">
      <c r="A1662" t="s">
        <v>8219</v>
      </c>
      <c r="B1662">
        <v>176</v>
      </c>
      <c r="T1662" t="s">
        <v>8219</v>
      </c>
      <c r="U1662">
        <v>12806</v>
      </c>
      <c r="V1662">
        <v>176</v>
      </c>
    </row>
    <row r="1663" spans="1:22" x14ac:dyDescent="0.2">
      <c r="A1663" t="s">
        <v>8219</v>
      </c>
      <c r="B1663">
        <v>41</v>
      </c>
      <c r="T1663" t="s">
        <v>8219</v>
      </c>
      <c r="U1663">
        <v>2125.9899999999998</v>
      </c>
      <c r="V1663">
        <v>41</v>
      </c>
    </row>
    <row r="1664" spans="1:22" x14ac:dyDescent="0.2">
      <c r="A1664" t="s">
        <v>8219</v>
      </c>
      <c r="B1664">
        <v>75</v>
      </c>
      <c r="T1664" t="s">
        <v>8219</v>
      </c>
      <c r="U1664">
        <v>7365</v>
      </c>
      <c r="V1664">
        <v>75</v>
      </c>
    </row>
    <row r="1665" spans="1:22" x14ac:dyDescent="0.2">
      <c r="A1665" t="s">
        <v>8219</v>
      </c>
      <c r="B1665">
        <v>97</v>
      </c>
      <c r="T1665" t="s">
        <v>8219</v>
      </c>
      <c r="U1665">
        <v>24418.6</v>
      </c>
      <c r="V1665">
        <v>97</v>
      </c>
    </row>
    <row r="1666" spans="1:22" x14ac:dyDescent="0.2">
      <c r="A1666" t="s">
        <v>8219</v>
      </c>
      <c r="B1666">
        <v>73</v>
      </c>
      <c r="T1666" t="s">
        <v>8219</v>
      </c>
      <c r="U1666">
        <v>5462</v>
      </c>
      <c r="V1666">
        <v>73</v>
      </c>
    </row>
    <row r="1667" spans="1:22" x14ac:dyDescent="0.2">
      <c r="A1667" t="s">
        <v>8219</v>
      </c>
      <c r="B1667">
        <v>49</v>
      </c>
      <c r="T1667" t="s">
        <v>8219</v>
      </c>
      <c r="U1667">
        <v>3315</v>
      </c>
      <c r="V1667">
        <v>49</v>
      </c>
    </row>
    <row r="1668" spans="1:22" x14ac:dyDescent="0.2">
      <c r="A1668" t="s">
        <v>8219</v>
      </c>
      <c r="B1668">
        <v>134</v>
      </c>
      <c r="T1668" t="s">
        <v>8219</v>
      </c>
      <c r="U1668">
        <v>12571</v>
      </c>
      <c r="V1668">
        <v>134</v>
      </c>
    </row>
    <row r="1669" spans="1:22" x14ac:dyDescent="0.2">
      <c r="A1669" t="s">
        <v>8219</v>
      </c>
      <c r="B1669">
        <v>68</v>
      </c>
      <c r="T1669" t="s">
        <v>8219</v>
      </c>
      <c r="U1669">
        <v>2804.16</v>
      </c>
      <c r="V1669">
        <v>68</v>
      </c>
    </row>
    <row r="1670" spans="1:22" x14ac:dyDescent="0.2">
      <c r="A1670" t="s">
        <v>8219</v>
      </c>
      <c r="B1670">
        <v>49</v>
      </c>
      <c r="T1670" t="s">
        <v>8219</v>
      </c>
      <c r="U1670">
        <v>2575</v>
      </c>
      <c r="V1670">
        <v>49</v>
      </c>
    </row>
    <row r="1671" spans="1:22" x14ac:dyDescent="0.2">
      <c r="A1671" t="s">
        <v>8219</v>
      </c>
      <c r="B1671">
        <v>63</v>
      </c>
      <c r="T1671" t="s">
        <v>8219</v>
      </c>
      <c r="U1671">
        <v>4428</v>
      </c>
      <c r="V1671">
        <v>63</v>
      </c>
    </row>
    <row r="1672" spans="1:22" x14ac:dyDescent="0.2">
      <c r="A1672" t="s">
        <v>8219</v>
      </c>
      <c r="B1672">
        <v>163</v>
      </c>
      <c r="T1672" t="s">
        <v>8219</v>
      </c>
      <c r="U1672">
        <v>7877</v>
      </c>
      <c r="V1672">
        <v>163</v>
      </c>
    </row>
    <row r="1673" spans="1:22" x14ac:dyDescent="0.2">
      <c r="A1673" t="s">
        <v>8219</v>
      </c>
      <c r="B1673">
        <v>288</v>
      </c>
      <c r="T1673" t="s">
        <v>8219</v>
      </c>
      <c r="U1673">
        <v>15315</v>
      </c>
      <c r="V1673">
        <v>288</v>
      </c>
    </row>
    <row r="1674" spans="1:22" x14ac:dyDescent="0.2">
      <c r="A1674" t="s">
        <v>8219</v>
      </c>
      <c r="B1674">
        <v>42</v>
      </c>
      <c r="T1674" t="s">
        <v>8219</v>
      </c>
      <c r="U1674">
        <v>2560</v>
      </c>
      <c r="V1674">
        <v>42</v>
      </c>
    </row>
    <row r="1675" spans="1:22" x14ac:dyDescent="0.2">
      <c r="A1675" t="s">
        <v>8219</v>
      </c>
      <c r="B1675">
        <v>70</v>
      </c>
      <c r="T1675" t="s">
        <v>8219</v>
      </c>
      <c r="U1675">
        <v>8120</v>
      </c>
      <c r="V1675">
        <v>70</v>
      </c>
    </row>
    <row r="1676" spans="1:22" x14ac:dyDescent="0.2">
      <c r="A1676" t="s">
        <v>8219</v>
      </c>
      <c r="B1676">
        <v>30</v>
      </c>
      <c r="T1676" t="s">
        <v>8219</v>
      </c>
      <c r="U1676">
        <v>1830</v>
      </c>
      <c r="V1676">
        <v>30</v>
      </c>
    </row>
    <row r="1677" spans="1:22" x14ac:dyDescent="0.2">
      <c r="A1677" t="s">
        <v>8219</v>
      </c>
      <c r="B1677">
        <v>51</v>
      </c>
      <c r="T1677" t="s">
        <v>8219</v>
      </c>
      <c r="U1677">
        <v>1950</v>
      </c>
      <c r="V1677">
        <v>51</v>
      </c>
    </row>
    <row r="1678" spans="1:22" x14ac:dyDescent="0.2">
      <c r="A1678" t="s">
        <v>8219</v>
      </c>
      <c r="B1678">
        <v>145</v>
      </c>
      <c r="T1678" t="s">
        <v>8219</v>
      </c>
      <c r="U1678">
        <v>15443</v>
      </c>
      <c r="V1678">
        <v>145</v>
      </c>
    </row>
    <row r="1679" spans="1:22" x14ac:dyDescent="0.2">
      <c r="A1679" t="s">
        <v>8219</v>
      </c>
      <c r="B1679">
        <v>21</v>
      </c>
      <c r="T1679" t="s">
        <v>8219</v>
      </c>
      <c r="U1679">
        <v>4296</v>
      </c>
      <c r="V1679">
        <v>21</v>
      </c>
    </row>
    <row r="1680" spans="1:22" x14ac:dyDescent="0.2">
      <c r="A1680" t="s">
        <v>8219</v>
      </c>
      <c r="B1680">
        <v>286</v>
      </c>
      <c r="T1680" t="s">
        <v>8219</v>
      </c>
      <c r="U1680">
        <v>15705</v>
      </c>
      <c r="V1680">
        <v>286</v>
      </c>
    </row>
    <row r="1681" spans="1:22" x14ac:dyDescent="0.2">
      <c r="A1681" t="s">
        <v>8219</v>
      </c>
      <c r="B1681">
        <v>12</v>
      </c>
      <c r="T1681" t="s">
        <v>8219</v>
      </c>
      <c r="U1681">
        <v>1805</v>
      </c>
      <c r="V1681">
        <v>12</v>
      </c>
    </row>
    <row r="1682" spans="1:22" x14ac:dyDescent="0.2">
      <c r="A1682" t="s">
        <v>8219</v>
      </c>
      <c r="B1682">
        <v>100</v>
      </c>
      <c r="T1682" t="s">
        <v>8219</v>
      </c>
      <c r="U1682">
        <v>5258</v>
      </c>
      <c r="V1682">
        <v>100</v>
      </c>
    </row>
    <row r="1683" spans="1:22" x14ac:dyDescent="0.2">
      <c r="A1683" t="s">
        <v>8219</v>
      </c>
      <c r="B1683">
        <v>100</v>
      </c>
      <c r="T1683" t="s">
        <v>8219</v>
      </c>
      <c r="U1683">
        <v>5430</v>
      </c>
      <c r="V1683">
        <v>100</v>
      </c>
    </row>
    <row r="1684" spans="1:22" x14ac:dyDescent="0.2">
      <c r="A1684" t="s">
        <v>8219</v>
      </c>
      <c r="B1684">
        <v>34</v>
      </c>
      <c r="T1684" t="s">
        <v>8219</v>
      </c>
      <c r="U1684">
        <v>2585</v>
      </c>
      <c r="V1684">
        <v>34</v>
      </c>
    </row>
    <row r="1685" spans="1:22" x14ac:dyDescent="0.2">
      <c r="A1685" t="s">
        <v>8219</v>
      </c>
      <c r="B1685">
        <v>63</v>
      </c>
      <c r="T1685" t="s">
        <v>8219</v>
      </c>
      <c r="U1685">
        <v>6628</v>
      </c>
      <c r="V1685">
        <v>63</v>
      </c>
    </row>
    <row r="1686" spans="1:22" x14ac:dyDescent="0.2">
      <c r="A1686" t="s">
        <v>8219</v>
      </c>
      <c r="B1686">
        <v>30</v>
      </c>
      <c r="T1686" t="s">
        <v>8219</v>
      </c>
      <c r="U1686">
        <v>2060</v>
      </c>
      <c r="V1686">
        <v>30</v>
      </c>
    </row>
    <row r="1687" spans="1:22" x14ac:dyDescent="0.2">
      <c r="A1687" t="s">
        <v>8219</v>
      </c>
      <c r="B1687">
        <v>47</v>
      </c>
      <c r="T1687" t="s">
        <v>8219</v>
      </c>
      <c r="U1687">
        <v>6080</v>
      </c>
      <c r="V1687">
        <v>47</v>
      </c>
    </row>
    <row r="1688" spans="1:22" x14ac:dyDescent="0.2">
      <c r="A1688" t="s">
        <v>8219</v>
      </c>
      <c r="B1688">
        <v>237</v>
      </c>
      <c r="T1688" t="s">
        <v>8219</v>
      </c>
      <c r="U1688">
        <v>31820.5</v>
      </c>
      <c r="V1688">
        <v>237</v>
      </c>
    </row>
    <row r="1689" spans="1:22" x14ac:dyDescent="0.2">
      <c r="A1689" t="s">
        <v>8219</v>
      </c>
      <c r="B1689">
        <v>47</v>
      </c>
      <c r="T1689" t="s">
        <v>8219</v>
      </c>
      <c r="U1689">
        <v>838</v>
      </c>
      <c r="V1689">
        <v>47</v>
      </c>
    </row>
    <row r="1690" spans="1:22" x14ac:dyDescent="0.2">
      <c r="A1690" t="s">
        <v>8219</v>
      </c>
      <c r="B1690">
        <v>15</v>
      </c>
      <c r="T1690" t="s">
        <v>8219</v>
      </c>
      <c r="U1690">
        <v>3048</v>
      </c>
      <c r="V1690">
        <v>15</v>
      </c>
    </row>
    <row r="1691" spans="1:22" x14ac:dyDescent="0.2">
      <c r="A1691" t="s">
        <v>8219</v>
      </c>
      <c r="B1691">
        <v>81</v>
      </c>
      <c r="T1691" t="s">
        <v>8219</v>
      </c>
      <c r="U1691">
        <v>5604</v>
      </c>
      <c r="V1691">
        <v>81</v>
      </c>
    </row>
    <row r="1692" spans="1:22" x14ac:dyDescent="0.2">
      <c r="A1692" t="s">
        <v>8219</v>
      </c>
      <c r="B1692">
        <v>122</v>
      </c>
      <c r="T1692" t="s">
        <v>8219</v>
      </c>
      <c r="U1692">
        <v>15265</v>
      </c>
      <c r="V1692">
        <v>122</v>
      </c>
    </row>
    <row r="1693" spans="1:22" x14ac:dyDescent="0.2">
      <c r="A1693" t="s">
        <v>8219</v>
      </c>
      <c r="B1693">
        <v>34</v>
      </c>
      <c r="T1693" t="s">
        <v>8219</v>
      </c>
      <c r="U1693">
        <v>2500</v>
      </c>
      <c r="V1693">
        <v>34</v>
      </c>
    </row>
    <row r="1694" spans="1:22" x14ac:dyDescent="0.2">
      <c r="A1694" t="s">
        <v>8219</v>
      </c>
      <c r="B1694">
        <v>207</v>
      </c>
      <c r="T1694" t="s">
        <v>8219</v>
      </c>
      <c r="U1694">
        <v>10026.49</v>
      </c>
      <c r="V1694">
        <v>207</v>
      </c>
    </row>
    <row r="1695" spans="1:22" x14ac:dyDescent="0.2">
      <c r="A1695" t="s">
        <v>8219</v>
      </c>
      <c r="B1695">
        <v>25</v>
      </c>
      <c r="T1695" t="s">
        <v>8219</v>
      </c>
      <c r="U1695">
        <v>665.21</v>
      </c>
      <c r="V1695">
        <v>25</v>
      </c>
    </row>
    <row r="1696" spans="1:22" x14ac:dyDescent="0.2">
      <c r="A1696" t="s">
        <v>8219</v>
      </c>
      <c r="B1696">
        <v>72</v>
      </c>
      <c r="T1696" t="s">
        <v>8219</v>
      </c>
      <c r="U1696">
        <v>2424</v>
      </c>
      <c r="V1696">
        <v>72</v>
      </c>
    </row>
    <row r="1697" spans="1:22" x14ac:dyDescent="0.2">
      <c r="A1697" t="s">
        <v>8219</v>
      </c>
      <c r="B1697">
        <v>14</v>
      </c>
      <c r="T1697" t="s">
        <v>8219</v>
      </c>
      <c r="U1697">
        <v>570</v>
      </c>
      <c r="V1697">
        <v>14</v>
      </c>
    </row>
    <row r="1698" spans="1:22" x14ac:dyDescent="0.2">
      <c r="A1698" t="s">
        <v>8219</v>
      </c>
      <c r="B1698">
        <v>15</v>
      </c>
      <c r="T1698" t="s">
        <v>8219</v>
      </c>
      <c r="U1698">
        <v>289</v>
      </c>
      <c r="V1698">
        <v>15</v>
      </c>
    </row>
    <row r="1699" spans="1:22" x14ac:dyDescent="0.2">
      <c r="A1699" t="s">
        <v>8219</v>
      </c>
      <c r="B1699">
        <v>91</v>
      </c>
      <c r="T1699" t="s">
        <v>8219</v>
      </c>
      <c r="U1699">
        <v>7670</v>
      </c>
      <c r="V1699">
        <v>91</v>
      </c>
    </row>
    <row r="1700" spans="1:22" x14ac:dyDescent="0.2">
      <c r="A1700" t="s">
        <v>8219</v>
      </c>
      <c r="B1700">
        <v>24</v>
      </c>
      <c r="T1700" t="s">
        <v>8219</v>
      </c>
      <c r="U1700">
        <v>710</v>
      </c>
      <c r="V1700">
        <v>24</v>
      </c>
    </row>
    <row r="1701" spans="1:22" x14ac:dyDescent="0.2">
      <c r="A1701" t="s">
        <v>8219</v>
      </c>
      <c r="B1701">
        <v>27</v>
      </c>
      <c r="T1701" t="s">
        <v>8219</v>
      </c>
      <c r="U1701">
        <v>720.01</v>
      </c>
      <c r="V1701">
        <v>27</v>
      </c>
    </row>
    <row r="1702" spans="1:22" x14ac:dyDescent="0.2">
      <c r="A1702" t="s">
        <v>8219</v>
      </c>
      <c r="B1702">
        <v>47</v>
      </c>
      <c r="T1702" t="s">
        <v>8219</v>
      </c>
      <c r="U1702">
        <v>2161</v>
      </c>
      <c r="V1702">
        <v>47</v>
      </c>
    </row>
    <row r="1703" spans="1:22" x14ac:dyDescent="0.2">
      <c r="A1703" t="s">
        <v>8219</v>
      </c>
      <c r="B1703">
        <v>44</v>
      </c>
      <c r="T1703" t="s">
        <v>8219</v>
      </c>
      <c r="U1703">
        <v>5504</v>
      </c>
      <c r="V1703">
        <v>44</v>
      </c>
    </row>
    <row r="1704" spans="1:22" x14ac:dyDescent="0.2">
      <c r="A1704" t="s">
        <v>8219</v>
      </c>
      <c r="B1704">
        <v>72</v>
      </c>
      <c r="T1704" t="s">
        <v>8219</v>
      </c>
      <c r="U1704">
        <v>10173</v>
      </c>
      <c r="V1704">
        <v>72</v>
      </c>
    </row>
    <row r="1705" spans="1:22" x14ac:dyDescent="0.2">
      <c r="A1705" t="s">
        <v>8219</v>
      </c>
      <c r="B1705">
        <v>63</v>
      </c>
      <c r="T1705" t="s">
        <v>8219</v>
      </c>
      <c r="U1705">
        <v>3486</v>
      </c>
      <c r="V1705">
        <v>63</v>
      </c>
    </row>
    <row r="1706" spans="1:22" x14ac:dyDescent="0.2">
      <c r="A1706" t="s">
        <v>8219</v>
      </c>
      <c r="B1706">
        <v>88</v>
      </c>
      <c r="T1706" t="s">
        <v>8219</v>
      </c>
      <c r="U1706">
        <v>4085</v>
      </c>
      <c r="V1706">
        <v>88</v>
      </c>
    </row>
    <row r="1707" spans="1:22" x14ac:dyDescent="0.2">
      <c r="A1707" t="s">
        <v>8219</v>
      </c>
      <c r="B1707">
        <v>70</v>
      </c>
      <c r="T1707" t="s">
        <v>8219</v>
      </c>
      <c r="U1707">
        <v>4004</v>
      </c>
      <c r="V1707">
        <v>70</v>
      </c>
    </row>
    <row r="1708" spans="1:22" x14ac:dyDescent="0.2">
      <c r="A1708" t="s">
        <v>8219</v>
      </c>
      <c r="B1708">
        <v>50</v>
      </c>
      <c r="T1708" t="s">
        <v>8219</v>
      </c>
      <c r="U1708">
        <v>8685</v>
      </c>
      <c r="V1708">
        <v>50</v>
      </c>
    </row>
    <row r="1709" spans="1:22" x14ac:dyDescent="0.2">
      <c r="A1709" t="s">
        <v>8219</v>
      </c>
      <c r="B1709">
        <v>35</v>
      </c>
      <c r="T1709" t="s">
        <v>8219</v>
      </c>
      <c r="U1709">
        <v>2086</v>
      </c>
      <c r="V1709">
        <v>35</v>
      </c>
    </row>
    <row r="1710" spans="1:22" x14ac:dyDescent="0.2">
      <c r="A1710" t="s">
        <v>8219</v>
      </c>
      <c r="B1710">
        <v>175</v>
      </c>
      <c r="T1710" t="s">
        <v>8219</v>
      </c>
      <c r="U1710">
        <v>15677.5</v>
      </c>
      <c r="V1710">
        <v>175</v>
      </c>
    </row>
    <row r="1711" spans="1:22" x14ac:dyDescent="0.2">
      <c r="A1711" t="s">
        <v>8219</v>
      </c>
      <c r="B1711">
        <v>20</v>
      </c>
      <c r="T1711" t="s">
        <v>8219</v>
      </c>
      <c r="U1711">
        <v>4081</v>
      </c>
      <c r="V1711">
        <v>20</v>
      </c>
    </row>
    <row r="1712" spans="1:22" x14ac:dyDescent="0.2">
      <c r="A1712" t="s">
        <v>8219</v>
      </c>
      <c r="B1712">
        <v>54</v>
      </c>
      <c r="T1712" t="s">
        <v>8219</v>
      </c>
      <c r="U1712">
        <v>2630</v>
      </c>
      <c r="V1712">
        <v>54</v>
      </c>
    </row>
    <row r="1713" spans="1:22" x14ac:dyDescent="0.2">
      <c r="A1713" t="s">
        <v>8219</v>
      </c>
      <c r="B1713">
        <v>20</v>
      </c>
      <c r="T1713" t="s">
        <v>8219</v>
      </c>
      <c r="U1713">
        <v>1066.8</v>
      </c>
      <c r="V1713">
        <v>20</v>
      </c>
    </row>
    <row r="1714" spans="1:22" x14ac:dyDescent="0.2">
      <c r="A1714" t="s">
        <v>8219</v>
      </c>
      <c r="B1714">
        <v>57</v>
      </c>
      <c r="T1714" t="s">
        <v>8219</v>
      </c>
      <c r="U1714">
        <v>4280</v>
      </c>
      <c r="V1714">
        <v>57</v>
      </c>
    </row>
    <row r="1715" spans="1:22" x14ac:dyDescent="0.2">
      <c r="A1715" t="s">
        <v>8219</v>
      </c>
      <c r="B1715">
        <v>31</v>
      </c>
      <c r="T1715" t="s">
        <v>8219</v>
      </c>
      <c r="U1715">
        <v>558</v>
      </c>
      <c r="V1715">
        <v>31</v>
      </c>
    </row>
    <row r="1716" spans="1:22" x14ac:dyDescent="0.2">
      <c r="A1716" t="s">
        <v>8219</v>
      </c>
      <c r="B1716">
        <v>31</v>
      </c>
      <c r="T1716" t="s">
        <v>8219</v>
      </c>
      <c r="U1716">
        <v>6505</v>
      </c>
      <c r="V1716">
        <v>31</v>
      </c>
    </row>
    <row r="1717" spans="1:22" x14ac:dyDescent="0.2">
      <c r="A1717" t="s">
        <v>8219</v>
      </c>
      <c r="B1717">
        <v>45</v>
      </c>
      <c r="T1717" t="s">
        <v>8219</v>
      </c>
      <c r="U1717">
        <v>2746</v>
      </c>
      <c r="V1717">
        <v>45</v>
      </c>
    </row>
    <row r="1718" spans="1:22" x14ac:dyDescent="0.2">
      <c r="A1718" t="s">
        <v>8219</v>
      </c>
      <c r="B1718">
        <v>41</v>
      </c>
      <c r="T1718" t="s">
        <v>8219</v>
      </c>
      <c r="U1718">
        <v>2501</v>
      </c>
      <c r="V1718">
        <v>41</v>
      </c>
    </row>
    <row r="1719" spans="1:22" x14ac:dyDescent="0.2">
      <c r="A1719" t="s">
        <v>8219</v>
      </c>
      <c r="B1719">
        <v>29</v>
      </c>
      <c r="T1719" t="s">
        <v>8219</v>
      </c>
      <c r="U1719">
        <v>2321</v>
      </c>
      <c r="V1719">
        <v>29</v>
      </c>
    </row>
    <row r="1720" spans="1:22" x14ac:dyDescent="0.2">
      <c r="A1720" t="s">
        <v>8219</v>
      </c>
      <c r="B1720">
        <v>58</v>
      </c>
      <c r="T1720" t="s">
        <v>8219</v>
      </c>
      <c r="U1720">
        <v>1686</v>
      </c>
      <c r="V1720">
        <v>58</v>
      </c>
    </row>
    <row r="1721" spans="1:22" x14ac:dyDescent="0.2">
      <c r="A1721" t="s">
        <v>8219</v>
      </c>
      <c r="B1721">
        <v>89</v>
      </c>
      <c r="T1721" t="s">
        <v>8219</v>
      </c>
      <c r="U1721">
        <v>4400</v>
      </c>
      <c r="V1721">
        <v>89</v>
      </c>
    </row>
    <row r="1722" spans="1:22" x14ac:dyDescent="0.2">
      <c r="A1722" t="s">
        <v>8219</v>
      </c>
      <c r="B1722">
        <v>125</v>
      </c>
      <c r="T1722" t="s">
        <v>8219</v>
      </c>
      <c r="U1722">
        <v>11747.18</v>
      </c>
      <c r="V1722">
        <v>125</v>
      </c>
    </row>
    <row r="1723" spans="1:22" x14ac:dyDescent="0.2">
      <c r="A1723" t="s">
        <v>8219</v>
      </c>
      <c r="B1723">
        <v>18</v>
      </c>
      <c r="T1723" t="s">
        <v>8219</v>
      </c>
      <c r="U1723">
        <v>1115</v>
      </c>
      <c r="V1723">
        <v>18</v>
      </c>
    </row>
    <row r="1724" spans="1:22" x14ac:dyDescent="0.2">
      <c r="A1724" t="s">
        <v>8219</v>
      </c>
      <c r="B1724">
        <v>32</v>
      </c>
      <c r="T1724" t="s">
        <v>8219</v>
      </c>
      <c r="U1724">
        <v>2512</v>
      </c>
      <c r="V1724">
        <v>32</v>
      </c>
    </row>
    <row r="1725" spans="1:22" x14ac:dyDescent="0.2">
      <c r="A1725" t="s">
        <v>8219</v>
      </c>
      <c r="B1725">
        <v>16</v>
      </c>
      <c r="T1725" t="s">
        <v>8219</v>
      </c>
      <c r="U1725">
        <v>540</v>
      </c>
      <c r="V1725">
        <v>16</v>
      </c>
    </row>
    <row r="1726" spans="1:22" x14ac:dyDescent="0.2">
      <c r="A1726" t="s">
        <v>8219</v>
      </c>
      <c r="B1726">
        <v>38</v>
      </c>
      <c r="T1726" t="s">
        <v>8219</v>
      </c>
      <c r="U1726">
        <v>2525</v>
      </c>
      <c r="V1726">
        <v>38</v>
      </c>
    </row>
    <row r="1727" spans="1:22" x14ac:dyDescent="0.2">
      <c r="A1727" t="s">
        <v>8219</v>
      </c>
      <c r="B1727">
        <v>15</v>
      </c>
      <c r="T1727" t="s">
        <v>8219</v>
      </c>
      <c r="U1727">
        <v>537</v>
      </c>
      <c r="V1727">
        <v>15</v>
      </c>
    </row>
    <row r="1728" spans="1:22" x14ac:dyDescent="0.2">
      <c r="A1728" t="s">
        <v>8219</v>
      </c>
      <c r="B1728">
        <v>23</v>
      </c>
      <c r="T1728" t="s">
        <v>8219</v>
      </c>
      <c r="U1728">
        <v>3350</v>
      </c>
      <c r="V1728">
        <v>23</v>
      </c>
    </row>
    <row r="1729" spans="1:22" x14ac:dyDescent="0.2">
      <c r="A1729" t="s">
        <v>8219</v>
      </c>
      <c r="B1729">
        <v>49</v>
      </c>
      <c r="T1729" t="s">
        <v>8219</v>
      </c>
      <c r="U1729">
        <v>1259</v>
      </c>
      <c r="V1729">
        <v>49</v>
      </c>
    </row>
    <row r="1730" spans="1:22" x14ac:dyDescent="0.2">
      <c r="A1730" t="s">
        <v>8219</v>
      </c>
      <c r="B1730">
        <v>10</v>
      </c>
      <c r="T1730" t="s">
        <v>8219</v>
      </c>
      <c r="U1730">
        <v>1525</v>
      </c>
      <c r="V1730">
        <v>10</v>
      </c>
    </row>
    <row r="1731" spans="1:22" x14ac:dyDescent="0.2">
      <c r="A1731" t="s">
        <v>8219</v>
      </c>
      <c r="B1731">
        <v>15</v>
      </c>
      <c r="T1731" t="s">
        <v>8219</v>
      </c>
      <c r="U1731">
        <v>450</v>
      </c>
      <c r="V1731">
        <v>15</v>
      </c>
    </row>
    <row r="1732" spans="1:22" x14ac:dyDescent="0.2">
      <c r="A1732" t="s">
        <v>8219</v>
      </c>
      <c r="B1732">
        <v>57</v>
      </c>
      <c r="T1732" t="s">
        <v>8219</v>
      </c>
      <c r="U1732">
        <v>8110</v>
      </c>
      <c r="V1732">
        <v>57</v>
      </c>
    </row>
    <row r="1733" spans="1:22" x14ac:dyDescent="0.2">
      <c r="A1733" t="s">
        <v>8219</v>
      </c>
      <c r="B1733">
        <v>33</v>
      </c>
      <c r="T1733" t="s">
        <v>8219</v>
      </c>
      <c r="U1733">
        <v>810</v>
      </c>
      <c r="V1733">
        <v>33</v>
      </c>
    </row>
    <row r="1734" spans="1:22" x14ac:dyDescent="0.2">
      <c r="A1734" t="s">
        <v>8219</v>
      </c>
      <c r="B1734">
        <v>9</v>
      </c>
      <c r="T1734" t="s">
        <v>8219</v>
      </c>
      <c r="U1734">
        <v>2635</v>
      </c>
      <c r="V1734">
        <v>9</v>
      </c>
    </row>
    <row r="1735" spans="1:22" x14ac:dyDescent="0.2">
      <c r="A1735" t="s">
        <v>8219</v>
      </c>
      <c r="B1735">
        <v>26</v>
      </c>
      <c r="T1735" t="s">
        <v>8219</v>
      </c>
      <c r="U1735">
        <v>1168</v>
      </c>
      <c r="V1735">
        <v>26</v>
      </c>
    </row>
    <row r="1736" spans="1:22" x14ac:dyDescent="0.2">
      <c r="A1736" t="s">
        <v>8219</v>
      </c>
      <c r="B1736">
        <v>69</v>
      </c>
      <c r="T1736" t="s">
        <v>8219</v>
      </c>
      <c r="U1736">
        <v>1594</v>
      </c>
      <c r="V1736">
        <v>69</v>
      </c>
    </row>
    <row r="1737" spans="1:22" x14ac:dyDescent="0.2">
      <c r="A1737" t="s">
        <v>8219</v>
      </c>
      <c r="B1737">
        <v>65</v>
      </c>
      <c r="T1737" t="s">
        <v>8219</v>
      </c>
      <c r="U1737">
        <v>5226</v>
      </c>
      <c r="V1737">
        <v>65</v>
      </c>
    </row>
    <row r="1738" spans="1:22" x14ac:dyDescent="0.2">
      <c r="A1738" t="s">
        <v>8219</v>
      </c>
      <c r="B1738">
        <v>83</v>
      </c>
      <c r="T1738" t="s">
        <v>8219</v>
      </c>
      <c r="U1738">
        <v>6000</v>
      </c>
      <c r="V1738">
        <v>83</v>
      </c>
    </row>
    <row r="1739" spans="1:22" x14ac:dyDescent="0.2">
      <c r="A1739" t="s">
        <v>8219</v>
      </c>
      <c r="B1739">
        <v>111</v>
      </c>
      <c r="T1739" t="s">
        <v>8219</v>
      </c>
      <c r="U1739">
        <v>3660</v>
      </c>
      <c r="V1739">
        <v>111</v>
      </c>
    </row>
    <row r="1740" spans="1:22" x14ac:dyDescent="0.2">
      <c r="A1740" t="s">
        <v>8219</v>
      </c>
      <c r="B1740">
        <v>46</v>
      </c>
      <c r="T1740" t="s">
        <v>8219</v>
      </c>
      <c r="U1740">
        <v>5366</v>
      </c>
      <c r="V1740">
        <v>46</v>
      </c>
    </row>
    <row r="1741" spans="1:22" x14ac:dyDescent="0.2">
      <c r="A1741" t="s">
        <v>8219</v>
      </c>
      <c r="B1741">
        <v>63</v>
      </c>
      <c r="T1741" t="s">
        <v>8219</v>
      </c>
      <c r="U1741">
        <v>5016</v>
      </c>
      <c r="V1741">
        <v>63</v>
      </c>
    </row>
    <row r="1742" spans="1:22" x14ac:dyDescent="0.2">
      <c r="A1742" t="s">
        <v>8219</v>
      </c>
      <c r="B1742">
        <v>9</v>
      </c>
      <c r="T1742" t="s">
        <v>8219</v>
      </c>
      <c r="U1742">
        <v>250</v>
      </c>
      <c r="V1742">
        <v>9</v>
      </c>
    </row>
    <row r="1743" spans="1:22" x14ac:dyDescent="0.2">
      <c r="A1743" t="s">
        <v>8219</v>
      </c>
      <c r="B1743">
        <v>34</v>
      </c>
      <c r="T1743" t="s">
        <v>8219</v>
      </c>
      <c r="U1743">
        <v>2755</v>
      </c>
      <c r="V1743">
        <v>34</v>
      </c>
    </row>
    <row r="1744" spans="1:22" x14ac:dyDescent="0.2">
      <c r="A1744" t="s">
        <v>8219</v>
      </c>
      <c r="B1744">
        <v>112</v>
      </c>
      <c r="T1744" t="s">
        <v>8219</v>
      </c>
      <c r="U1744">
        <v>15327</v>
      </c>
      <c r="V1744">
        <v>112</v>
      </c>
    </row>
    <row r="1745" spans="1:22" x14ac:dyDescent="0.2">
      <c r="A1745" t="s">
        <v>8219</v>
      </c>
      <c r="B1745">
        <v>47</v>
      </c>
      <c r="T1745" t="s">
        <v>8219</v>
      </c>
      <c r="U1745">
        <v>8348</v>
      </c>
      <c r="V1745">
        <v>47</v>
      </c>
    </row>
    <row r="1746" spans="1:22" x14ac:dyDescent="0.2">
      <c r="A1746" t="s">
        <v>8219</v>
      </c>
      <c r="B1746">
        <v>38</v>
      </c>
      <c r="T1746" t="s">
        <v>8219</v>
      </c>
      <c r="U1746">
        <v>4145</v>
      </c>
      <c r="V1746">
        <v>38</v>
      </c>
    </row>
    <row r="1747" spans="1:22" x14ac:dyDescent="0.2">
      <c r="A1747" t="s">
        <v>8219</v>
      </c>
      <c r="B1747">
        <v>28</v>
      </c>
      <c r="T1747" t="s">
        <v>8219</v>
      </c>
      <c r="U1747">
        <v>3350</v>
      </c>
      <c r="V1747">
        <v>28</v>
      </c>
    </row>
    <row r="1748" spans="1:22" x14ac:dyDescent="0.2">
      <c r="A1748" t="s">
        <v>8219</v>
      </c>
      <c r="B1748">
        <v>78</v>
      </c>
      <c r="T1748" t="s">
        <v>8219</v>
      </c>
      <c r="U1748">
        <v>6100</v>
      </c>
      <c r="V1748">
        <v>78</v>
      </c>
    </row>
    <row r="1749" spans="1:22" x14ac:dyDescent="0.2">
      <c r="A1749" t="s">
        <v>8219</v>
      </c>
      <c r="B1749">
        <v>23</v>
      </c>
      <c r="T1749" t="s">
        <v>8219</v>
      </c>
      <c r="U1749">
        <v>1200</v>
      </c>
      <c r="V1749">
        <v>23</v>
      </c>
    </row>
    <row r="1750" spans="1:22" x14ac:dyDescent="0.2">
      <c r="A1750" t="s">
        <v>8219</v>
      </c>
      <c r="B1750">
        <v>40</v>
      </c>
      <c r="T1750" t="s">
        <v>8219</v>
      </c>
      <c r="U1750">
        <v>4565</v>
      </c>
      <c r="V1750">
        <v>40</v>
      </c>
    </row>
    <row r="1751" spans="1:22" x14ac:dyDescent="0.2">
      <c r="A1751" t="s">
        <v>8219</v>
      </c>
      <c r="B1751">
        <v>13</v>
      </c>
      <c r="T1751" t="s">
        <v>8219</v>
      </c>
      <c r="U1751">
        <v>650</v>
      </c>
      <c r="V1751">
        <v>13</v>
      </c>
    </row>
    <row r="1752" spans="1:22" x14ac:dyDescent="0.2">
      <c r="A1752" t="s">
        <v>8219</v>
      </c>
      <c r="B1752">
        <v>18</v>
      </c>
      <c r="T1752" t="s">
        <v>8219</v>
      </c>
      <c r="U1752">
        <v>1650</v>
      </c>
      <c r="V1752">
        <v>18</v>
      </c>
    </row>
    <row r="1753" spans="1:22" x14ac:dyDescent="0.2">
      <c r="A1753" t="s">
        <v>8219</v>
      </c>
      <c r="B1753">
        <v>22</v>
      </c>
      <c r="T1753" t="s">
        <v>8219</v>
      </c>
      <c r="U1753">
        <v>2389</v>
      </c>
      <c r="V1753">
        <v>22</v>
      </c>
    </row>
    <row r="1754" spans="1:22" x14ac:dyDescent="0.2">
      <c r="A1754" t="s">
        <v>8219</v>
      </c>
      <c r="B1754">
        <v>79</v>
      </c>
      <c r="T1754" t="s">
        <v>8219</v>
      </c>
      <c r="U1754">
        <v>5516</v>
      </c>
      <c r="V1754">
        <v>79</v>
      </c>
    </row>
    <row r="1755" spans="1:22" x14ac:dyDescent="0.2">
      <c r="A1755" t="s">
        <v>8219</v>
      </c>
      <c r="B1755">
        <v>14</v>
      </c>
      <c r="T1755" t="s">
        <v>8219</v>
      </c>
      <c r="U1755">
        <v>1534</v>
      </c>
      <c r="V1755">
        <v>14</v>
      </c>
    </row>
    <row r="1756" spans="1:22" x14ac:dyDescent="0.2">
      <c r="A1756" t="s">
        <v>8219</v>
      </c>
      <c r="B1756">
        <v>51</v>
      </c>
      <c r="T1756" t="s">
        <v>8219</v>
      </c>
      <c r="U1756">
        <v>3655</v>
      </c>
      <c r="V1756">
        <v>51</v>
      </c>
    </row>
    <row r="1757" spans="1:22" x14ac:dyDescent="0.2">
      <c r="A1757" t="s">
        <v>8219</v>
      </c>
      <c r="B1757">
        <v>54</v>
      </c>
      <c r="T1757" t="s">
        <v>8219</v>
      </c>
      <c r="U1757">
        <v>5055</v>
      </c>
      <c r="V1757">
        <v>54</v>
      </c>
    </row>
    <row r="1758" spans="1:22" x14ac:dyDescent="0.2">
      <c r="A1758" t="s">
        <v>8219</v>
      </c>
      <c r="B1758">
        <v>70</v>
      </c>
      <c r="T1758" t="s">
        <v>8219</v>
      </c>
      <c r="U1758">
        <v>5376</v>
      </c>
      <c r="V1758">
        <v>70</v>
      </c>
    </row>
    <row r="1759" spans="1:22" x14ac:dyDescent="0.2">
      <c r="A1759" t="s">
        <v>8219</v>
      </c>
      <c r="B1759">
        <v>44</v>
      </c>
      <c r="T1759" t="s">
        <v>8219</v>
      </c>
      <c r="U1759">
        <v>1575</v>
      </c>
      <c r="V1759">
        <v>44</v>
      </c>
    </row>
    <row r="1760" spans="1:22" x14ac:dyDescent="0.2">
      <c r="A1760" t="s">
        <v>8219</v>
      </c>
      <c r="B1760">
        <v>55</v>
      </c>
      <c r="T1760" t="s">
        <v>8219</v>
      </c>
      <c r="U1760">
        <v>3058</v>
      </c>
      <c r="V1760">
        <v>55</v>
      </c>
    </row>
    <row r="1761" spans="1:22" x14ac:dyDescent="0.2">
      <c r="A1761" t="s">
        <v>8219</v>
      </c>
      <c r="B1761">
        <v>15</v>
      </c>
      <c r="T1761" t="s">
        <v>8219</v>
      </c>
      <c r="U1761">
        <v>2210</v>
      </c>
      <c r="V1761">
        <v>15</v>
      </c>
    </row>
    <row r="1762" spans="1:22" x14ac:dyDescent="0.2">
      <c r="A1762" t="s">
        <v>8219</v>
      </c>
      <c r="B1762">
        <v>27</v>
      </c>
      <c r="T1762" t="s">
        <v>8219</v>
      </c>
      <c r="U1762">
        <v>1521</v>
      </c>
      <c r="V1762">
        <v>27</v>
      </c>
    </row>
    <row r="1763" spans="1:22" x14ac:dyDescent="0.2">
      <c r="A1763" t="s">
        <v>8219</v>
      </c>
      <c r="B1763">
        <v>21</v>
      </c>
      <c r="T1763" t="s">
        <v>8219</v>
      </c>
      <c r="U1763">
        <v>2020</v>
      </c>
      <c r="V1763">
        <v>21</v>
      </c>
    </row>
    <row r="1764" spans="1:22" x14ac:dyDescent="0.2">
      <c r="A1764" t="s">
        <v>8219</v>
      </c>
      <c r="B1764">
        <v>162</v>
      </c>
      <c r="T1764" t="s">
        <v>8219</v>
      </c>
      <c r="U1764">
        <v>10299</v>
      </c>
      <c r="V1764">
        <v>162</v>
      </c>
    </row>
    <row r="1765" spans="1:22" x14ac:dyDescent="0.2">
      <c r="A1765" t="s">
        <v>8219</v>
      </c>
      <c r="B1765">
        <v>23</v>
      </c>
      <c r="T1765" t="s">
        <v>8219</v>
      </c>
      <c r="U1765">
        <v>4250</v>
      </c>
      <c r="V1765">
        <v>23</v>
      </c>
    </row>
    <row r="1766" spans="1:22" x14ac:dyDescent="0.2">
      <c r="A1766" t="s">
        <v>8219</v>
      </c>
      <c r="B1766">
        <v>72</v>
      </c>
      <c r="T1766" t="s">
        <v>8219</v>
      </c>
      <c r="U1766">
        <v>9124</v>
      </c>
      <c r="V1766">
        <v>72</v>
      </c>
    </row>
    <row r="1767" spans="1:22" x14ac:dyDescent="0.2">
      <c r="A1767" t="s">
        <v>8219</v>
      </c>
      <c r="B1767">
        <v>68</v>
      </c>
      <c r="T1767" t="s">
        <v>8219</v>
      </c>
      <c r="U1767">
        <v>5673</v>
      </c>
      <c r="V1767">
        <v>68</v>
      </c>
    </row>
    <row r="1768" spans="1:22" x14ac:dyDescent="0.2">
      <c r="A1768" t="s">
        <v>8219</v>
      </c>
      <c r="B1768">
        <v>20</v>
      </c>
      <c r="T1768" t="s">
        <v>8219</v>
      </c>
      <c r="U1768">
        <v>1090</v>
      </c>
      <c r="V1768">
        <v>20</v>
      </c>
    </row>
    <row r="1769" spans="1:22" x14ac:dyDescent="0.2">
      <c r="A1769" t="s">
        <v>8219</v>
      </c>
      <c r="B1769">
        <v>26</v>
      </c>
      <c r="T1769" t="s">
        <v>8219</v>
      </c>
      <c r="U1769">
        <v>7860</v>
      </c>
      <c r="V1769">
        <v>26</v>
      </c>
    </row>
    <row r="1770" spans="1:22" x14ac:dyDescent="0.2">
      <c r="A1770" t="s">
        <v>8219</v>
      </c>
      <c r="B1770">
        <v>72</v>
      </c>
      <c r="T1770" t="s">
        <v>8219</v>
      </c>
      <c r="U1770">
        <v>3178</v>
      </c>
      <c r="V1770">
        <v>72</v>
      </c>
    </row>
    <row r="1771" spans="1:22" x14ac:dyDescent="0.2">
      <c r="A1771" t="s">
        <v>8219</v>
      </c>
      <c r="B1771">
        <v>3</v>
      </c>
      <c r="T1771" t="s">
        <v>8219</v>
      </c>
      <c r="U1771">
        <v>2600</v>
      </c>
      <c r="V1771">
        <v>3</v>
      </c>
    </row>
    <row r="1772" spans="1:22" x14ac:dyDescent="0.2">
      <c r="A1772" t="s">
        <v>8219</v>
      </c>
      <c r="B1772">
        <v>18</v>
      </c>
      <c r="T1772" t="s">
        <v>8219</v>
      </c>
      <c r="U1772">
        <v>1105</v>
      </c>
      <c r="V1772">
        <v>18</v>
      </c>
    </row>
    <row r="1773" spans="1:22" x14ac:dyDescent="0.2">
      <c r="A1773" t="s">
        <v>8219</v>
      </c>
      <c r="B1773">
        <v>30</v>
      </c>
      <c r="T1773" t="s">
        <v>8219</v>
      </c>
      <c r="U1773">
        <v>890</v>
      </c>
      <c r="V1773">
        <v>30</v>
      </c>
    </row>
    <row r="1774" spans="1:22" x14ac:dyDescent="0.2">
      <c r="A1774" t="s">
        <v>8219</v>
      </c>
      <c r="B1774">
        <v>23</v>
      </c>
      <c r="T1774" t="s">
        <v>8219</v>
      </c>
      <c r="U1774">
        <v>1046</v>
      </c>
      <c r="V1774">
        <v>23</v>
      </c>
    </row>
    <row r="1775" spans="1:22" x14ac:dyDescent="0.2">
      <c r="A1775" t="s">
        <v>8219</v>
      </c>
      <c r="B1775">
        <v>54</v>
      </c>
      <c r="T1775" t="s">
        <v>8219</v>
      </c>
      <c r="U1775">
        <v>5195</v>
      </c>
      <c r="V1775">
        <v>54</v>
      </c>
    </row>
    <row r="1776" spans="1:22" x14ac:dyDescent="0.2">
      <c r="A1776" t="s">
        <v>8219</v>
      </c>
      <c r="B1776">
        <v>26</v>
      </c>
      <c r="T1776" t="s">
        <v>8219</v>
      </c>
      <c r="U1776">
        <v>1766</v>
      </c>
      <c r="V1776">
        <v>26</v>
      </c>
    </row>
    <row r="1777" spans="1:22" x14ac:dyDescent="0.2">
      <c r="A1777" t="s">
        <v>8219</v>
      </c>
      <c r="B1777">
        <v>9</v>
      </c>
      <c r="T1777" t="s">
        <v>8219</v>
      </c>
      <c r="U1777">
        <v>277</v>
      </c>
      <c r="V1777">
        <v>9</v>
      </c>
    </row>
    <row r="1778" spans="1:22" x14ac:dyDescent="0.2">
      <c r="A1778" t="s">
        <v>8219</v>
      </c>
      <c r="B1778">
        <v>27</v>
      </c>
      <c r="T1778" t="s">
        <v>8219</v>
      </c>
      <c r="U1778">
        <v>1035</v>
      </c>
      <c r="V1778">
        <v>27</v>
      </c>
    </row>
    <row r="1779" spans="1:22" x14ac:dyDescent="0.2">
      <c r="A1779" t="s">
        <v>8219</v>
      </c>
      <c r="B1779">
        <v>30</v>
      </c>
      <c r="T1779" t="s">
        <v>8219</v>
      </c>
      <c r="U1779">
        <v>2005</v>
      </c>
      <c r="V1779">
        <v>30</v>
      </c>
    </row>
    <row r="1780" spans="1:22" x14ac:dyDescent="0.2">
      <c r="A1780" t="s">
        <v>8219</v>
      </c>
      <c r="B1780">
        <v>52</v>
      </c>
      <c r="T1780" t="s">
        <v>8219</v>
      </c>
      <c r="U1780">
        <v>3730</v>
      </c>
      <c r="V1780">
        <v>52</v>
      </c>
    </row>
    <row r="1781" spans="1:22" x14ac:dyDescent="0.2">
      <c r="A1781" t="s">
        <v>8219</v>
      </c>
      <c r="B1781">
        <v>17</v>
      </c>
      <c r="T1781" t="s">
        <v>8219</v>
      </c>
      <c r="U1781">
        <v>3000</v>
      </c>
      <c r="V1781">
        <v>17</v>
      </c>
    </row>
    <row r="1782" spans="1:22" x14ac:dyDescent="0.2">
      <c r="A1782" t="s">
        <v>8219</v>
      </c>
      <c r="B1782">
        <v>19</v>
      </c>
      <c r="T1782" t="s">
        <v>8219</v>
      </c>
      <c r="U1782">
        <v>8001</v>
      </c>
      <c r="V1782">
        <v>19</v>
      </c>
    </row>
    <row r="1783" spans="1:22" x14ac:dyDescent="0.2">
      <c r="A1783" t="s">
        <v>8219</v>
      </c>
      <c r="B1783">
        <v>77</v>
      </c>
      <c r="T1783" t="s">
        <v>8219</v>
      </c>
      <c r="U1783">
        <v>8084</v>
      </c>
      <c r="V1783">
        <v>77</v>
      </c>
    </row>
    <row r="1784" spans="1:22" x14ac:dyDescent="0.2">
      <c r="A1784" t="s">
        <v>8219</v>
      </c>
      <c r="B1784">
        <v>21</v>
      </c>
      <c r="T1784" t="s">
        <v>8219</v>
      </c>
      <c r="U1784">
        <v>592</v>
      </c>
      <c r="V1784">
        <v>21</v>
      </c>
    </row>
    <row r="1785" spans="1:22" x14ac:dyDescent="0.2">
      <c r="A1785" t="s">
        <v>8219</v>
      </c>
      <c r="B1785">
        <v>38</v>
      </c>
      <c r="T1785" t="s">
        <v>8219</v>
      </c>
      <c r="U1785">
        <v>2073</v>
      </c>
      <c r="V1785">
        <v>38</v>
      </c>
    </row>
    <row r="1786" spans="1:22" x14ac:dyDescent="0.2">
      <c r="A1786" t="s">
        <v>8219</v>
      </c>
      <c r="B1786">
        <v>28</v>
      </c>
      <c r="T1786" t="s">
        <v>8219</v>
      </c>
      <c r="U1786">
        <v>3133</v>
      </c>
      <c r="V1786">
        <v>28</v>
      </c>
    </row>
    <row r="1787" spans="1:22" x14ac:dyDescent="0.2">
      <c r="A1787" t="s">
        <v>8219</v>
      </c>
      <c r="B1787">
        <v>48</v>
      </c>
      <c r="T1787" t="s">
        <v>8219</v>
      </c>
      <c r="U1787">
        <v>4090</v>
      </c>
      <c r="V1787">
        <v>48</v>
      </c>
    </row>
    <row r="1788" spans="1:22" x14ac:dyDescent="0.2">
      <c r="A1788" t="s">
        <v>8219</v>
      </c>
      <c r="B1788">
        <v>46</v>
      </c>
      <c r="T1788" t="s">
        <v>8219</v>
      </c>
      <c r="U1788">
        <v>3526</v>
      </c>
      <c r="V1788">
        <v>46</v>
      </c>
    </row>
    <row r="1789" spans="1:22" x14ac:dyDescent="0.2">
      <c r="A1789" t="s">
        <v>8219</v>
      </c>
      <c r="B1789">
        <v>30</v>
      </c>
      <c r="T1789" t="s">
        <v>8219</v>
      </c>
      <c r="U1789">
        <v>1955</v>
      </c>
      <c r="V1789">
        <v>30</v>
      </c>
    </row>
    <row r="1790" spans="1:22" x14ac:dyDescent="0.2">
      <c r="A1790" t="s">
        <v>8219</v>
      </c>
      <c r="B1790">
        <v>64</v>
      </c>
      <c r="T1790" t="s">
        <v>8219</v>
      </c>
      <c r="U1790">
        <v>6000.66</v>
      </c>
      <c r="V1790">
        <v>64</v>
      </c>
    </row>
    <row r="1791" spans="1:22" x14ac:dyDescent="0.2">
      <c r="A1791" t="s">
        <v>8219</v>
      </c>
      <c r="B1791">
        <v>15</v>
      </c>
      <c r="T1791" t="s">
        <v>8219</v>
      </c>
      <c r="U1791">
        <v>2000</v>
      </c>
      <c r="V1791">
        <v>15</v>
      </c>
    </row>
    <row r="1792" spans="1:22" x14ac:dyDescent="0.2">
      <c r="A1792" t="s">
        <v>8219</v>
      </c>
      <c r="B1792">
        <v>41</v>
      </c>
      <c r="T1792" t="s">
        <v>8219</v>
      </c>
      <c r="U1792">
        <v>2100</v>
      </c>
      <c r="V1792">
        <v>41</v>
      </c>
    </row>
    <row r="1793" spans="1:22" x14ac:dyDescent="0.2">
      <c r="A1793" t="s">
        <v>8219</v>
      </c>
      <c r="B1793">
        <v>35</v>
      </c>
      <c r="T1793" t="s">
        <v>8219</v>
      </c>
      <c r="U1793">
        <v>3506</v>
      </c>
      <c r="V1793">
        <v>35</v>
      </c>
    </row>
    <row r="1794" spans="1:22" x14ac:dyDescent="0.2">
      <c r="A1794" t="s">
        <v>8219</v>
      </c>
      <c r="B1794">
        <v>45</v>
      </c>
      <c r="T1794" t="s">
        <v>8219</v>
      </c>
      <c r="U1794">
        <v>1557</v>
      </c>
      <c r="V1794">
        <v>45</v>
      </c>
    </row>
    <row r="1795" spans="1:22" x14ac:dyDescent="0.2">
      <c r="A1795" t="s">
        <v>8219</v>
      </c>
      <c r="B1795">
        <v>62</v>
      </c>
      <c r="T1795" t="s">
        <v>8219</v>
      </c>
      <c r="U1795">
        <v>11450</v>
      </c>
      <c r="V1795">
        <v>62</v>
      </c>
    </row>
    <row r="1796" spans="1:22" x14ac:dyDescent="0.2">
      <c r="A1796" t="s">
        <v>8219</v>
      </c>
      <c r="B1796">
        <v>22</v>
      </c>
      <c r="T1796" t="s">
        <v>8219</v>
      </c>
      <c r="U1796">
        <v>1536</v>
      </c>
      <c r="V1796">
        <v>22</v>
      </c>
    </row>
    <row r="1797" spans="1:22" x14ac:dyDescent="0.2">
      <c r="A1797" t="s">
        <v>8219</v>
      </c>
      <c r="B1797">
        <v>18</v>
      </c>
      <c r="T1797" t="s">
        <v>8219</v>
      </c>
      <c r="U1797">
        <v>1115</v>
      </c>
      <c r="V1797">
        <v>18</v>
      </c>
    </row>
    <row r="1798" spans="1:22" x14ac:dyDescent="0.2">
      <c r="A1798" t="s">
        <v>8219</v>
      </c>
      <c r="B1798">
        <v>12</v>
      </c>
      <c r="T1798" t="s">
        <v>8219</v>
      </c>
      <c r="U1798">
        <v>500</v>
      </c>
      <c r="V1798">
        <v>12</v>
      </c>
    </row>
    <row r="1799" spans="1:22" x14ac:dyDescent="0.2">
      <c r="A1799" t="s">
        <v>8219</v>
      </c>
      <c r="B1799">
        <v>44</v>
      </c>
      <c r="T1799" t="s">
        <v>8219</v>
      </c>
      <c r="U1799">
        <v>1587</v>
      </c>
      <c r="V1799">
        <v>44</v>
      </c>
    </row>
    <row r="1800" spans="1:22" x14ac:dyDescent="0.2">
      <c r="A1800" t="s">
        <v>8219</v>
      </c>
      <c r="B1800">
        <v>27</v>
      </c>
      <c r="T1800" t="s">
        <v>8219</v>
      </c>
      <c r="U1800">
        <v>783</v>
      </c>
      <c r="V1800">
        <v>27</v>
      </c>
    </row>
    <row r="1801" spans="1:22" x14ac:dyDescent="0.2">
      <c r="A1801" t="s">
        <v>8219</v>
      </c>
      <c r="B1801">
        <v>38</v>
      </c>
      <c r="T1801" t="s">
        <v>8219</v>
      </c>
      <c r="U1801">
        <v>920</v>
      </c>
      <c r="V1801">
        <v>38</v>
      </c>
    </row>
    <row r="1802" spans="1:22" x14ac:dyDescent="0.2">
      <c r="A1802" t="s">
        <v>8219</v>
      </c>
      <c r="B1802">
        <v>28</v>
      </c>
      <c r="T1802" t="s">
        <v>8219</v>
      </c>
      <c r="U1802">
        <v>1565</v>
      </c>
      <c r="V1802">
        <v>28</v>
      </c>
    </row>
    <row r="1803" spans="1:22" x14ac:dyDescent="0.2">
      <c r="A1803" t="s">
        <v>8219</v>
      </c>
      <c r="B1803">
        <v>24</v>
      </c>
      <c r="T1803" t="s">
        <v>8219</v>
      </c>
      <c r="U1803">
        <v>280</v>
      </c>
      <c r="V1803">
        <v>24</v>
      </c>
    </row>
    <row r="1804" spans="1:22" x14ac:dyDescent="0.2">
      <c r="A1804" t="s">
        <v>8219</v>
      </c>
      <c r="B1804">
        <v>65</v>
      </c>
      <c r="T1804" t="s">
        <v>8219</v>
      </c>
      <c r="U1804">
        <v>4443</v>
      </c>
      <c r="V1804">
        <v>65</v>
      </c>
    </row>
    <row r="1805" spans="1:22" x14ac:dyDescent="0.2">
      <c r="A1805" t="s">
        <v>8219</v>
      </c>
      <c r="B1805">
        <v>46</v>
      </c>
      <c r="T1805" t="s">
        <v>8219</v>
      </c>
      <c r="U1805">
        <v>1245</v>
      </c>
      <c r="V1805">
        <v>46</v>
      </c>
    </row>
    <row r="1806" spans="1:22" x14ac:dyDescent="0.2">
      <c r="A1806" t="s">
        <v>8219</v>
      </c>
      <c r="B1806">
        <v>85</v>
      </c>
      <c r="T1806" t="s">
        <v>8219</v>
      </c>
      <c r="U1806">
        <v>10041</v>
      </c>
      <c r="V1806">
        <v>85</v>
      </c>
    </row>
    <row r="1807" spans="1:22" x14ac:dyDescent="0.2">
      <c r="A1807" t="s">
        <v>8219</v>
      </c>
      <c r="B1807">
        <v>66</v>
      </c>
      <c r="T1807" t="s">
        <v>8219</v>
      </c>
      <c r="U1807">
        <v>2954</v>
      </c>
      <c r="V1807">
        <v>66</v>
      </c>
    </row>
    <row r="1808" spans="1:22" x14ac:dyDescent="0.2">
      <c r="A1808" t="s">
        <v>8219</v>
      </c>
      <c r="B1808">
        <v>165</v>
      </c>
      <c r="T1808" t="s">
        <v>8219</v>
      </c>
      <c r="U1808">
        <v>16465</v>
      </c>
      <c r="V1808">
        <v>165</v>
      </c>
    </row>
    <row r="1809" spans="1:22" x14ac:dyDescent="0.2">
      <c r="A1809" t="s">
        <v>8219</v>
      </c>
      <c r="B1809">
        <v>17</v>
      </c>
      <c r="T1809" t="s">
        <v>8219</v>
      </c>
      <c r="U1809">
        <v>2000</v>
      </c>
      <c r="V1809">
        <v>17</v>
      </c>
    </row>
    <row r="1810" spans="1:22" x14ac:dyDescent="0.2">
      <c r="A1810" t="s">
        <v>8219</v>
      </c>
      <c r="B1810">
        <v>3</v>
      </c>
      <c r="T1810" t="s">
        <v>8219</v>
      </c>
      <c r="U1810">
        <v>610</v>
      </c>
      <c r="V1810">
        <v>3</v>
      </c>
    </row>
    <row r="1811" spans="1:22" x14ac:dyDescent="0.2">
      <c r="A1811" t="s">
        <v>8219</v>
      </c>
      <c r="B1811">
        <v>17</v>
      </c>
      <c r="T1811" t="s">
        <v>8219</v>
      </c>
      <c r="U1811">
        <v>481.5</v>
      </c>
      <c r="V1811">
        <v>17</v>
      </c>
    </row>
    <row r="1812" spans="1:22" x14ac:dyDescent="0.2">
      <c r="A1812" t="s">
        <v>8219</v>
      </c>
      <c r="B1812">
        <v>91</v>
      </c>
      <c r="T1812" t="s">
        <v>8219</v>
      </c>
      <c r="U1812">
        <v>10031</v>
      </c>
      <c r="V1812">
        <v>91</v>
      </c>
    </row>
    <row r="1813" spans="1:22" x14ac:dyDescent="0.2">
      <c r="A1813" t="s">
        <v>8219</v>
      </c>
      <c r="B1813">
        <v>67</v>
      </c>
      <c r="T1813" t="s">
        <v>8219</v>
      </c>
      <c r="U1813">
        <v>2142</v>
      </c>
      <c r="V1813">
        <v>67</v>
      </c>
    </row>
    <row r="1814" spans="1:22" x14ac:dyDescent="0.2">
      <c r="A1814" t="s">
        <v>8219</v>
      </c>
      <c r="B1814">
        <v>18</v>
      </c>
      <c r="T1814" t="s">
        <v>8219</v>
      </c>
      <c r="U1814">
        <v>1055</v>
      </c>
      <c r="V1814">
        <v>18</v>
      </c>
    </row>
    <row r="1815" spans="1:22" x14ac:dyDescent="0.2">
      <c r="A1815" t="s">
        <v>8219</v>
      </c>
      <c r="B1815">
        <v>21</v>
      </c>
      <c r="T1815" t="s">
        <v>8219</v>
      </c>
      <c r="U1815">
        <v>618</v>
      </c>
      <c r="V1815">
        <v>21</v>
      </c>
    </row>
    <row r="1816" spans="1:22" x14ac:dyDescent="0.2">
      <c r="A1816" t="s">
        <v>8219</v>
      </c>
      <c r="B1816">
        <v>40</v>
      </c>
      <c r="T1816" t="s">
        <v>8219</v>
      </c>
      <c r="U1816">
        <v>3255</v>
      </c>
      <c r="V1816">
        <v>40</v>
      </c>
    </row>
    <row r="1817" spans="1:22" x14ac:dyDescent="0.2">
      <c r="A1817" t="s">
        <v>8219</v>
      </c>
      <c r="B1817">
        <v>78</v>
      </c>
      <c r="T1817" t="s">
        <v>8219</v>
      </c>
      <c r="U1817">
        <v>15535</v>
      </c>
      <c r="V1817">
        <v>78</v>
      </c>
    </row>
    <row r="1818" spans="1:22" x14ac:dyDescent="0.2">
      <c r="A1818" t="s">
        <v>8219</v>
      </c>
      <c r="B1818">
        <v>26</v>
      </c>
      <c r="T1818" t="s">
        <v>8219</v>
      </c>
      <c r="U1818">
        <v>3000</v>
      </c>
      <c r="V1818">
        <v>26</v>
      </c>
    </row>
    <row r="1819" spans="1:22" x14ac:dyDescent="0.2">
      <c r="A1819" t="s">
        <v>8219</v>
      </c>
      <c r="B1819">
        <v>14</v>
      </c>
      <c r="T1819" t="s">
        <v>8219</v>
      </c>
      <c r="U1819">
        <v>650</v>
      </c>
      <c r="V1819">
        <v>14</v>
      </c>
    </row>
    <row r="1820" spans="1:22" x14ac:dyDescent="0.2">
      <c r="A1820" t="s">
        <v>8219</v>
      </c>
      <c r="B1820">
        <v>44</v>
      </c>
      <c r="T1820" t="s">
        <v>8219</v>
      </c>
      <c r="U1820">
        <v>3105</v>
      </c>
      <c r="V1820">
        <v>44</v>
      </c>
    </row>
    <row r="1821" spans="1:22" x14ac:dyDescent="0.2">
      <c r="A1821" t="s">
        <v>8219</v>
      </c>
      <c r="B1821">
        <v>9</v>
      </c>
      <c r="T1821" t="s">
        <v>8219</v>
      </c>
      <c r="U1821">
        <v>200</v>
      </c>
      <c r="V1821">
        <v>9</v>
      </c>
    </row>
    <row r="1822" spans="1:22" x14ac:dyDescent="0.2">
      <c r="A1822" t="s">
        <v>8219</v>
      </c>
      <c r="B1822">
        <v>30</v>
      </c>
      <c r="T1822" t="s">
        <v>8219</v>
      </c>
      <c r="U1822">
        <v>4784</v>
      </c>
      <c r="V1822">
        <v>30</v>
      </c>
    </row>
    <row r="1823" spans="1:22" x14ac:dyDescent="0.2">
      <c r="A1823" t="s">
        <v>8219</v>
      </c>
      <c r="B1823">
        <v>45</v>
      </c>
      <c r="T1823" t="s">
        <v>8219</v>
      </c>
      <c r="U1823">
        <v>1700.01</v>
      </c>
      <c r="V1823">
        <v>45</v>
      </c>
    </row>
    <row r="1824" spans="1:22" x14ac:dyDescent="0.2">
      <c r="A1824" t="s">
        <v>8219</v>
      </c>
      <c r="B1824">
        <v>56</v>
      </c>
      <c r="T1824" t="s">
        <v>8219</v>
      </c>
      <c r="U1824">
        <v>4035</v>
      </c>
      <c r="V1824">
        <v>56</v>
      </c>
    </row>
    <row r="1825" spans="1:22" x14ac:dyDescent="0.2">
      <c r="A1825" t="s">
        <v>8219</v>
      </c>
      <c r="B1825">
        <v>46</v>
      </c>
      <c r="T1825" t="s">
        <v>8219</v>
      </c>
      <c r="U1825">
        <v>2930</v>
      </c>
      <c r="V1825">
        <v>46</v>
      </c>
    </row>
    <row r="1826" spans="1:22" x14ac:dyDescent="0.2">
      <c r="A1826" t="s">
        <v>8219</v>
      </c>
      <c r="B1826">
        <v>34</v>
      </c>
      <c r="T1826" t="s">
        <v>8219</v>
      </c>
      <c r="U1826">
        <v>966</v>
      </c>
      <c r="V1826">
        <v>34</v>
      </c>
    </row>
    <row r="1827" spans="1:22" x14ac:dyDescent="0.2">
      <c r="A1827" t="s">
        <v>8219</v>
      </c>
      <c r="B1827">
        <v>98</v>
      </c>
      <c r="T1827" t="s">
        <v>8219</v>
      </c>
      <c r="U1827">
        <v>10115</v>
      </c>
      <c r="V1827">
        <v>98</v>
      </c>
    </row>
    <row r="1828" spans="1:22" x14ac:dyDescent="0.2">
      <c r="A1828" t="s">
        <v>8219</v>
      </c>
      <c r="B1828">
        <v>46</v>
      </c>
      <c r="T1828" t="s">
        <v>8219</v>
      </c>
      <c r="U1828">
        <v>3273</v>
      </c>
      <c r="V1828">
        <v>46</v>
      </c>
    </row>
    <row r="1829" spans="1:22" x14ac:dyDescent="0.2">
      <c r="A1829" t="s">
        <v>8219</v>
      </c>
      <c r="B1829">
        <v>10</v>
      </c>
      <c r="T1829" t="s">
        <v>8219</v>
      </c>
      <c r="U1829">
        <v>350</v>
      </c>
      <c r="V1829">
        <v>10</v>
      </c>
    </row>
    <row r="1830" spans="1:22" x14ac:dyDescent="0.2">
      <c r="A1830" t="s">
        <v>8219</v>
      </c>
      <c r="B1830">
        <v>76</v>
      </c>
      <c r="T1830" t="s">
        <v>8219</v>
      </c>
      <c r="U1830">
        <v>6215</v>
      </c>
      <c r="V1830">
        <v>76</v>
      </c>
    </row>
    <row r="1831" spans="1:22" x14ac:dyDescent="0.2">
      <c r="A1831" t="s">
        <v>8219</v>
      </c>
      <c r="B1831">
        <v>104</v>
      </c>
      <c r="T1831" t="s">
        <v>8219</v>
      </c>
      <c r="U1831">
        <v>30891.1</v>
      </c>
      <c r="V1831">
        <v>104</v>
      </c>
    </row>
    <row r="1832" spans="1:22" x14ac:dyDescent="0.2">
      <c r="A1832" t="s">
        <v>8219</v>
      </c>
      <c r="B1832">
        <v>87</v>
      </c>
      <c r="T1832" t="s">
        <v>8219</v>
      </c>
      <c r="U1832">
        <v>4055</v>
      </c>
      <c r="V1832">
        <v>87</v>
      </c>
    </row>
    <row r="1833" spans="1:22" x14ac:dyDescent="0.2">
      <c r="A1833" t="s">
        <v>8219</v>
      </c>
      <c r="B1833">
        <v>29</v>
      </c>
      <c r="T1833" t="s">
        <v>8219</v>
      </c>
      <c r="U1833">
        <v>1500</v>
      </c>
      <c r="V1833">
        <v>29</v>
      </c>
    </row>
    <row r="1834" spans="1:22" x14ac:dyDescent="0.2">
      <c r="A1834" t="s">
        <v>8219</v>
      </c>
      <c r="B1834">
        <v>51</v>
      </c>
      <c r="T1834" t="s">
        <v>8219</v>
      </c>
      <c r="U1834">
        <v>2055</v>
      </c>
      <c r="V1834">
        <v>51</v>
      </c>
    </row>
    <row r="1835" spans="1:22" x14ac:dyDescent="0.2">
      <c r="A1835" t="s">
        <v>8219</v>
      </c>
      <c r="B1835">
        <v>12</v>
      </c>
      <c r="T1835" t="s">
        <v>8219</v>
      </c>
      <c r="U1835">
        <v>195</v>
      </c>
      <c r="V1835">
        <v>12</v>
      </c>
    </row>
    <row r="1836" spans="1:22" x14ac:dyDescent="0.2">
      <c r="A1836" t="s">
        <v>8219</v>
      </c>
      <c r="B1836">
        <v>72</v>
      </c>
      <c r="T1836" t="s">
        <v>8219</v>
      </c>
      <c r="U1836">
        <v>2170.9899999999998</v>
      </c>
      <c r="V1836">
        <v>72</v>
      </c>
    </row>
    <row r="1837" spans="1:22" x14ac:dyDescent="0.2">
      <c r="A1837" t="s">
        <v>8219</v>
      </c>
      <c r="B1837">
        <v>21</v>
      </c>
      <c r="T1837" t="s">
        <v>8219</v>
      </c>
      <c r="U1837">
        <v>2000</v>
      </c>
      <c r="V1837">
        <v>21</v>
      </c>
    </row>
    <row r="1838" spans="1:22" x14ac:dyDescent="0.2">
      <c r="A1838" t="s">
        <v>8219</v>
      </c>
      <c r="B1838">
        <v>42</v>
      </c>
      <c r="T1838" t="s">
        <v>8219</v>
      </c>
      <c r="U1838">
        <v>2193</v>
      </c>
      <c r="V1838">
        <v>42</v>
      </c>
    </row>
    <row r="1839" spans="1:22" x14ac:dyDescent="0.2">
      <c r="A1839" t="s">
        <v>8219</v>
      </c>
      <c r="B1839">
        <v>71</v>
      </c>
      <c r="T1839" t="s">
        <v>8219</v>
      </c>
      <c r="U1839">
        <v>9525</v>
      </c>
      <c r="V1839">
        <v>71</v>
      </c>
    </row>
    <row r="1840" spans="1:22" x14ac:dyDescent="0.2">
      <c r="A1840" t="s">
        <v>8219</v>
      </c>
      <c r="B1840">
        <v>168</v>
      </c>
      <c r="T1840" t="s">
        <v>8219</v>
      </c>
      <c r="U1840">
        <v>10555</v>
      </c>
      <c r="V1840">
        <v>168</v>
      </c>
    </row>
    <row r="1841" spans="1:22" x14ac:dyDescent="0.2">
      <c r="A1841" t="s">
        <v>8219</v>
      </c>
      <c r="B1841">
        <v>19</v>
      </c>
      <c r="T1841" t="s">
        <v>8219</v>
      </c>
      <c r="U1841">
        <v>1120</v>
      </c>
      <c r="V1841">
        <v>19</v>
      </c>
    </row>
    <row r="1842" spans="1:22" x14ac:dyDescent="0.2">
      <c r="A1842" t="s">
        <v>8219</v>
      </c>
      <c r="B1842">
        <v>37</v>
      </c>
      <c r="T1842" t="s">
        <v>8219</v>
      </c>
      <c r="U1842">
        <v>5295</v>
      </c>
      <c r="V1842">
        <v>37</v>
      </c>
    </row>
    <row r="1843" spans="1:22" x14ac:dyDescent="0.2">
      <c r="A1843" t="s">
        <v>8219</v>
      </c>
      <c r="B1843">
        <v>36</v>
      </c>
      <c r="T1843" t="s">
        <v>8219</v>
      </c>
      <c r="U1843">
        <v>3030</v>
      </c>
      <c r="V1843">
        <v>36</v>
      </c>
    </row>
    <row r="1844" spans="1:22" x14ac:dyDescent="0.2">
      <c r="A1844" t="s">
        <v>8219</v>
      </c>
      <c r="B1844">
        <v>14</v>
      </c>
      <c r="T1844" t="s">
        <v>8219</v>
      </c>
      <c r="U1844">
        <v>2605</v>
      </c>
      <c r="V1844">
        <v>14</v>
      </c>
    </row>
    <row r="1845" spans="1:22" x14ac:dyDescent="0.2">
      <c r="A1845" t="s">
        <v>8219</v>
      </c>
      <c r="B1845">
        <v>18</v>
      </c>
      <c r="T1845" t="s">
        <v>8219</v>
      </c>
      <c r="U1845">
        <v>1616.14</v>
      </c>
      <c r="V1845">
        <v>18</v>
      </c>
    </row>
    <row r="1846" spans="1:22" x14ac:dyDescent="0.2">
      <c r="A1846" t="s">
        <v>8219</v>
      </c>
      <c r="B1846">
        <v>82</v>
      </c>
      <c r="T1846" t="s">
        <v>8219</v>
      </c>
      <c r="U1846">
        <v>5260.92</v>
      </c>
      <c r="V1846">
        <v>82</v>
      </c>
    </row>
    <row r="1847" spans="1:22" x14ac:dyDescent="0.2">
      <c r="A1847" t="s">
        <v>8219</v>
      </c>
      <c r="B1847">
        <v>43</v>
      </c>
      <c r="T1847" t="s">
        <v>8219</v>
      </c>
      <c r="U1847">
        <v>2565</v>
      </c>
      <c r="V1847">
        <v>43</v>
      </c>
    </row>
    <row r="1848" spans="1:22" x14ac:dyDescent="0.2">
      <c r="A1848" t="s">
        <v>8219</v>
      </c>
      <c r="B1848">
        <v>8</v>
      </c>
      <c r="T1848" t="s">
        <v>8219</v>
      </c>
      <c r="U1848">
        <v>250</v>
      </c>
      <c r="V1848">
        <v>8</v>
      </c>
    </row>
    <row r="1849" spans="1:22" x14ac:dyDescent="0.2">
      <c r="A1849" t="s">
        <v>8219</v>
      </c>
      <c r="B1849">
        <v>45</v>
      </c>
      <c r="T1849" t="s">
        <v>8219</v>
      </c>
      <c r="U1849">
        <v>1855</v>
      </c>
      <c r="V1849">
        <v>45</v>
      </c>
    </row>
    <row r="1850" spans="1:22" x14ac:dyDescent="0.2">
      <c r="A1850" t="s">
        <v>8219</v>
      </c>
      <c r="B1850">
        <v>20</v>
      </c>
      <c r="T1850" t="s">
        <v>8219</v>
      </c>
      <c r="U1850">
        <v>867</v>
      </c>
      <c r="V1850">
        <v>20</v>
      </c>
    </row>
    <row r="1851" spans="1:22" x14ac:dyDescent="0.2">
      <c r="A1851" t="s">
        <v>8219</v>
      </c>
      <c r="B1851">
        <v>31</v>
      </c>
      <c r="T1851" t="s">
        <v>8219</v>
      </c>
      <c r="U1851">
        <v>2000</v>
      </c>
      <c r="V1851">
        <v>31</v>
      </c>
    </row>
    <row r="1852" spans="1:22" x14ac:dyDescent="0.2">
      <c r="A1852" t="s">
        <v>8219</v>
      </c>
      <c r="B1852">
        <v>25</v>
      </c>
      <c r="T1852" t="s">
        <v>8219</v>
      </c>
      <c r="U1852">
        <v>1082</v>
      </c>
      <c r="V1852">
        <v>25</v>
      </c>
    </row>
    <row r="1853" spans="1:22" x14ac:dyDescent="0.2">
      <c r="A1853" t="s">
        <v>8219</v>
      </c>
      <c r="B1853">
        <v>14</v>
      </c>
      <c r="T1853" t="s">
        <v>8219</v>
      </c>
      <c r="U1853">
        <v>1078</v>
      </c>
      <c r="V1853">
        <v>14</v>
      </c>
    </row>
    <row r="1854" spans="1:22" x14ac:dyDescent="0.2">
      <c r="A1854" t="s">
        <v>8219</v>
      </c>
      <c r="B1854">
        <v>45</v>
      </c>
      <c r="T1854" t="s">
        <v>8219</v>
      </c>
      <c r="U1854">
        <v>2305</v>
      </c>
      <c r="V1854">
        <v>45</v>
      </c>
    </row>
    <row r="1855" spans="1:22" x14ac:dyDescent="0.2">
      <c r="A1855" t="s">
        <v>8219</v>
      </c>
      <c r="B1855">
        <v>20</v>
      </c>
      <c r="T1855" t="s">
        <v>8219</v>
      </c>
      <c r="U1855">
        <v>1365</v>
      </c>
      <c r="V1855">
        <v>20</v>
      </c>
    </row>
    <row r="1856" spans="1:22" x14ac:dyDescent="0.2">
      <c r="A1856" t="s">
        <v>8219</v>
      </c>
      <c r="B1856">
        <v>39</v>
      </c>
      <c r="T1856" t="s">
        <v>8219</v>
      </c>
      <c r="U1856">
        <v>760</v>
      </c>
      <c r="V1856">
        <v>39</v>
      </c>
    </row>
    <row r="1857" spans="1:22" x14ac:dyDescent="0.2">
      <c r="A1857" t="s">
        <v>8219</v>
      </c>
      <c r="B1857">
        <v>16</v>
      </c>
      <c r="T1857" t="s">
        <v>8219</v>
      </c>
      <c r="U1857">
        <v>658</v>
      </c>
      <c r="V1857">
        <v>16</v>
      </c>
    </row>
    <row r="1858" spans="1:22" x14ac:dyDescent="0.2">
      <c r="A1858" t="s">
        <v>8219</v>
      </c>
      <c r="B1858">
        <v>37</v>
      </c>
      <c r="T1858" t="s">
        <v>8219</v>
      </c>
      <c r="U1858">
        <v>1532</v>
      </c>
      <c r="V1858">
        <v>37</v>
      </c>
    </row>
    <row r="1859" spans="1:22" x14ac:dyDescent="0.2">
      <c r="A1859" t="s">
        <v>8219</v>
      </c>
      <c r="B1859">
        <v>14</v>
      </c>
      <c r="T1859" t="s">
        <v>8219</v>
      </c>
      <c r="U1859">
        <v>385</v>
      </c>
      <c r="V1859">
        <v>14</v>
      </c>
    </row>
    <row r="1860" spans="1:22" x14ac:dyDescent="0.2">
      <c r="A1860" t="s">
        <v>8219</v>
      </c>
      <c r="B1860">
        <v>21</v>
      </c>
      <c r="T1860" t="s">
        <v>8219</v>
      </c>
      <c r="U1860">
        <v>705</v>
      </c>
      <c r="V1860">
        <v>21</v>
      </c>
    </row>
    <row r="1861" spans="1:22" x14ac:dyDescent="0.2">
      <c r="A1861" t="s">
        <v>8219</v>
      </c>
      <c r="B1861">
        <v>69</v>
      </c>
      <c r="T1861" t="s">
        <v>8219</v>
      </c>
      <c r="U1861">
        <v>10065</v>
      </c>
      <c r="V1861">
        <v>69</v>
      </c>
    </row>
    <row r="1862" spans="1:22" x14ac:dyDescent="0.2">
      <c r="A1862" t="s">
        <v>8219</v>
      </c>
      <c r="B1862">
        <v>16</v>
      </c>
      <c r="T1862" t="s">
        <v>8219</v>
      </c>
      <c r="U1862">
        <v>5739</v>
      </c>
      <c r="V1862">
        <v>16</v>
      </c>
    </row>
    <row r="1863" spans="1:22" x14ac:dyDescent="0.2">
      <c r="A1863" t="s">
        <v>8219</v>
      </c>
      <c r="B1863">
        <v>55</v>
      </c>
      <c r="T1863" t="s">
        <v>8219</v>
      </c>
      <c r="U1863">
        <v>2804</v>
      </c>
      <c r="V1863">
        <v>55</v>
      </c>
    </row>
    <row r="1864" spans="1:22" x14ac:dyDescent="0.2">
      <c r="A1864" t="s">
        <v>8219</v>
      </c>
      <c r="B1864">
        <v>27</v>
      </c>
      <c r="T1864" t="s">
        <v>8219</v>
      </c>
      <c r="U1864">
        <v>1216</v>
      </c>
      <c r="V1864">
        <v>27</v>
      </c>
    </row>
    <row r="1865" spans="1:22" x14ac:dyDescent="0.2">
      <c r="A1865" t="s">
        <v>8219</v>
      </c>
      <c r="B1865">
        <v>36</v>
      </c>
      <c r="T1865" t="s">
        <v>8219</v>
      </c>
      <c r="U1865">
        <v>631</v>
      </c>
      <c r="V1865">
        <v>36</v>
      </c>
    </row>
    <row r="1866" spans="1:22" x14ac:dyDescent="0.2">
      <c r="A1866" t="s">
        <v>8219</v>
      </c>
      <c r="B1866">
        <v>19</v>
      </c>
      <c r="T1866" t="s">
        <v>8219</v>
      </c>
      <c r="U1866">
        <v>950</v>
      </c>
      <c r="V1866">
        <v>19</v>
      </c>
    </row>
    <row r="1867" spans="1:22" x14ac:dyDescent="0.2">
      <c r="A1867" t="s">
        <v>8219</v>
      </c>
      <c r="B1867">
        <v>12</v>
      </c>
      <c r="T1867" t="s">
        <v>8219</v>
      </c>
      <c r="U1867">
        <v>695</v>
      </c>
      <c r="V1867">
        <v>12</v>
      </c>
    </row>
    <row r="1868" spans="1:22" x14ac:dyDescent="0.2">
      <c r="A1868" t="s">
        <v>8219</v>
      </c>
      <c r="B1868">
        <v>17</v>
      </c>
      <c r="T1868" t="s">
        <v>8219</v>
      </c>
      <c r="U1868">
        <v>505</v>
      </c>
      <c r="V1868">
        <v>17</v>
      </c>
    </row>
    <row r="1869" spans="1:22" x14ac:dyDescent="0.2">
      <c r="A1869" t="s">
        <v>8219</v>
      </c>
      <c r="B1869">
        <v>114</v>
      </c>
      <c r="T1869" t="s">
        <v>8219</v>
      </c>
      <c r="U1869">
        <v>10338</v>
      </c>
      <c r="V1869">
        <v>114</v>
      </c>
    </row>
    <row r="1870" spans="1:22" x14ac:dyDescent="0.2">
      <c r="A1870" t="s">
        <v>8219</v>
      </c>
      <c r="B1870">
        <v>93</v>
      </c>
      <c r="T1870" t="s">
        <v>8219</v>
      </c>
      <c r="U1870">
        <v>5116.18</v>
      </c>
      <c r="V1870">
        <v>93</v>
      </c>
    </row>
    <row r="1871" spans="1:22" x14ac:dyDescent="0.2">
      <c r="A1871" t="s">
        <v>8219</v>
      </c>
      <c r="B1871">
        <v>36</v>
      </c>
      <c r="T1871" t="s">
        <v>8219</v>
      </c>
      <c r="U1871">
        <v>2060</v>
      </c>
      <c r="V1871">
        <v>36</v>
      </c>
    </row>
    <row r="1872" spans="1:22" x14ac:dyDescent="0.2">
      <c r="A1872" t="s">
        <v>8219</v>
      </c>
      <c r="B1872">
        <v>61</v>
      </c>
      <c r="T1872" t="s">
        <v>8219</v>
      </c>
      <c r="U1872">
        <v>4450</v>
      </c>
      <c r="V1872">
        <v>61</v>
      </c>
    </row>
    <row r="1873" spans="1:22" x14ac:dyDescent="0.2">
      <c r="A1873" t="s">
        <v>8219</v>
      </c>
      <c r="B1873">
        <v>47</v>
      </c>
      <c r="T1873" t="s">
        <v>8219</v>
      </c>
      <c r="U1873">
        <v>3030</v>
      </c>
      <c r="V1873">
        <v>47</v>
      </c>
    </row>
    <row r="1874" spans="1:22" x14ac:dyDescent="0.2">
      <c r="A1874" t="s">
        <v>8219</v>
      </c>
      <c r="B1874">
        <v>17</v>
      </c>
      <c r="T1874" t="s">
        <v>8219</v>
      </c>
      <c r="U1874">
        <v>12178</v>
      </c>
      <c r="V1874">
        <v>17</v>
      </c>
    </row>
    <row r="1875" spans="1:22" x14ac:dyDescent="0.2">
      <c r="A1875" t="s">
        <v>8219</v>
      </c>
      <c r="B1875">
        <v>63</v>
      </c>
      <c r="T1875" t="s">
        <v>8219</v>
      </c>
      <c r="U1875">
        <v>3175</v>
      </c>
      <c r="V1875">
        <v>63</v>
      </c>
    </row>
    <row r="1876" spans="1:22" x14ac:dyDescent="0.2">
      <c r="A1876" t="s">
        <v>8219</v>
      </c>
      <c r="B1876">
        <v>9</v>
      </c>
      <c r="T1876" t="s">
        <v>8219</v>
      </c>
      <c r="U1876">
        <v>375</v>
      </c>
      <c r="V1876">
        <v>9</v>
      </c>
    </row>
    <row r="1877" spans="1:22" x14ac:dyDescent="0.2">
      <c r="A1877" t="s">
        <v>8219</v>
      </c>
      <c r="B1877">
        <v>30</v>
      </c>
      <c r="T1877" t="s">
        <v>8219</v>
      </c>
      <c r="U1877">
        <v>1073</v>
      </c>
      <c r="V1877">
        <v>30</v>
      </c>
    </row>
    <row r="1878" spans="1:22" x14ac:dyDescent="0.2">
      <c r="A1878" t="s">
        <v>8219</v>
      </c>
      <c r="B1878">
        <v>23</v>
      </c>
      <c r="T1878" t="s">
        <v>8219</v>
      </c>
      <c r="U1878">
        <v>2041</v>
      </c>
      <c r="V1878">
        <v>23</v>
      </c>
    </row>
    <row r="1879" spans="1:22" x14ac:dyDescent="0.2">
      <c r="A1879" t="s">
        <v>8219</v>
      </c>
      <c r="B1879">
        <v>33</v>
      </c>
      <c r="T1879" t="s">
        <v>8219</v>
      </c>
      <c r="U1879">
        <v>4900</v>
      </c>
      <c r="V1879">
        <v>33</v>
      </c>
    </row>
    <row r="1880" spans="1:22" x14ac:dyDescent="0.2">
      <c r="A1880" t="s">
        <v>8219</v>
      </c>
      <c r="B1880">
        <v>39</v>
      </c>
      <c r="T1880" t="s">
        <v>8219</v>
      </c>
      <c r="U1880">
        <v>2020</v>
      </c>
      <c r="V1880">
        <v>39</v>
      </c>
    </row>
    <row r="1881" spans="1:22" x14ac:dyDescent="0.2">
      <c r="A1881" t="s">
        <v>8219</v>
      </c>
      <c r="B1881">
        <v>17</v>
      </c>
      <c r="T1881" t="s">
        <v>8219</v>
      </c>
      <c r="U1881">
        <v>340</v>
      </c>
      <c r="V1881">
        <v>17</v>
      </c>
    </row>
    <row r="1882" spans="1:22" x14ac:dyDescent="0.2">
      <c r="A1882" t="s">
        <v>8219</v>
      </c>
      <c r="B1882">
        <v>6</v>
      </c>
      <c r="T1882" t="s">
        <v>8219</v>
      </c>
      <c r="U1882">
        <v>312</v>
      </c>
      <c r="V1882">
        <v>6</v>
      </c>
    </row>
    <row r="1883" spans="1:22" x14ac:dyDescent="0.2">
      <c r="A1883" t="s">
        <v>8219</v>
      </c>
      <c r="B1883">
        <v>39</v>
      </c>
      <c r="T1883" t="s">
        <v>8219</v>
      </c>
      <c r="U1883">
        <v>2076</v>
      </c>
      <c r="V1883">
        <v>39</v>
      </c>
    </row>
    <row r="1884" spans="1:22" x14ac:dyDescent="0.2">
      <c r="A1884" t="s">
        <v>8219</v>
      </c>
      <c r="B1884">
        <v>57</v>
      </c>
      <c r="T1884" t="s">
        <v>8219</v>
      </c>
      <c r="U1884">
        <v>2257</v>
      </c>
      <c r="V1884">
        <v>57</v>
      </c>
    </row>
    <row r="1885" spans="1:22" x14ac:dyDescent="0.2">
      <c r="A1885" t="s">
        <v>8219</v>
      </c>
      <c r="B1885">
        <v>56</v>
      </c>
      <c r="T1885" t="s">
        <v>8219</v>
      </c>
      <c r="U1885">
        <v>1918</v>
      </c>
      <c r="V1885">
        <v>56</v>
      </c>
    </row>
    <row r="1886" spans="1:22" x14ac:dyDescent="0.2">
      <c r="A1886" t="s">
        <v>8219</v>
      </c>
      <c r="B1886">
        <v>13</v>
      </c>
      <c r="T1886" t="s">
        <v>8219</v>
      </c>
      <c r="U1886">
        <v>2140</v>
      </c>
      <c r="V1886">
        <v>13</v>
      </c>
    </row>
    <row r="1887" spans="1:22" x14ac:dyDescent="0.2">
      <c r="A1887" t="s">
        <v>8219</v>
      </c>
      <c r="B1887">
        <v>95</v>
      </c>
      <c r="T1887" t="s">
        <v>8219</v>
      </c>
      <c r="U1887">
        <v>11880</v>
      </c>
      <c r="V1887">
        <v>95</v>
      </c>
    </row>
    <row r="1888" spans="1:22" x14ac:dyDescent="0.2">
      <c r="A1888" t="s">
        <v>8219</v>
      </c>
      <c r="B1888">
        <v>80</v>
      </c>
      <c r="T1888" t="s">
        <v>8219</v>
      </c>
      <c r="U1888">
        <v>4150</v>
      </c>
      <c r="V1888">
        <v>80</v>
      </c>
    </row>
    <row r="1889" spans="1:22" x14ac:dyDescent="0.2">
      <c r="A1889" t="s">
        <v>8219</v>
      </c>
      <c r="B1889">
        <v>133</v>
      </c>
      <c r="T1889" t="s">
        <v>8219</v>
      </c>
      <c r="U1889">
        <v>5358</v>
      </c>
      <c r="V1889">
        <v>133</v>
      </c>
    </row>
    <row r="1890" spans="1:22" x14ac:dyDescent="0.2">
      <c r="A1890" t="s">
        <v>8219</v>
      </c>
      <c r="B1890">
        <v>44</v>
      </c>
      <c r="T1890" t="s">
        <v>8219</v>
      </c>
      <c r="U1890">
        <v>2856</v>
      </c>
      <c r="V1890">
        <v>44</v>
      </c>
    </row>
    <row r="1891" spans="1:22" x14ac:dyDescent="0.2">
      <c r="A1891" t="s">
        <v>8219</v>
      </c>
      <c r="B1891">
        <v>30</v>
      </c>
      <c r="T1891" t="s">
        <v>8219</v>
      </c>
      <c r="U1891">
        <v>1660</v>
      </c>
      <c r="V1891">
        <v>30</v>
      </c>
    </row>
    <row r="1892" spans="1:22" x14ac:dyDescent="0.2">
      <c r="A1892" t="s">
        <v>8219</v>
      </c>
      <c r="B1892">
        <v>56</v>
      </c>
      <c r="T1892" t="s">
        <v>8219</v>
      </c>
      <c r="U1892">
        <v>4656</v>
      </c>
      <c r="V1892">
        <v>56</v>
      </c>
    </row>
    <row r="1893" spans="1:22" x14ac:dyDescent="0.2">
      <c r="A1893" t="s">
        <v>8219</v>
      </c>
      <c r="B1893">
        <v>66</v>
      </c>
      <c r="T1893" t="s">
        <v>8219</v>
      </c>
      <c r="U1893">
        <v>2555</v>
      </c>
      <c r="V1893">
        <v>66</v>
      </c>
    </row>
    <row r="1894" spans="1:22" x14ac:dyDescent="0.2">
      <c r="A1894" t="s">
        <v>8219</v>
      </c>
      <c r="B1894">
        <v>29</v>
      </c>
      <c r="T1894" t="s">
        <v>8219</v>
      </c>
      <c r="U1894">
        <v>3636</v>
      </c>
      <c r="V1894">
        <v>29</v>
      </c>
    </row>
    <row r="1895" spans="1:22" x14ac:dyDescent="0.2">
      <c r="A1895" t="s">
        <v>8219</v>
      </c>
      <c r="B1895">
        <v>72</v>
      </c>
      <c r="T1895" t="s">
        <v>8219</v>
      </c>
      <c r="U1895">
        <v>5635</v>
      </c>
      <c r="V1895">
        <v>72</v>
      </c>
    </row>
    <row r="1896" spans="1:22" x14ac:dyDescent="0.2">
      <c r="A1896" t="s">
        <v>8219</v>
      </c>
      <c r="B1896">
        <v>27</v>
      </c>
      <c r="T1896" t="s">
        <v>8219</v>
      </c>
      <c r="U1896">
        <v>1275</v>
      </c>
      <c r="V1896">
        <v>27</v>
      </c>
    </row>
    <row r="1897" spans="1:22" x14ac:dyDescent="0.2">
      <c r="A1897" t="s">
        <v>8219</v>
      </c>
      <c r="B1897">
        <v>10</v>
      </c>
      <c r="T1897" t="s">
        <v>8219</v>
      </c>
      <c r="U1897">
        <v>791</v>
      </c>
      <c r="V1897">
        <v>10</v>
      </c>
    </row>
    <row r="1898" spans="1:22" x14ac:dyDescent="0.2">
      <c r="A1898" t="s">
        <v>8219</v>
      </c>
      <c r="B1898">
        <v>35</v>
      </c>
      <c r="T1898" t="s">
        <v>8219</v>
      </c>
      <c r="U1898">
        <v>4000.22</v>
      </c>
      <c r="V1898">
        <v>35</v>
      </c>
    </row>
    <row r="1899" spans="1:22" x14ac:dyDescent="0.2">
      <c r="A1899" t="s">
        <v>8219</v>
      </c>
      <c r="B1899">
        <v>29</v>
      </c>
      <c r="T1899" t="s">
        <v>8219</v>
      </c>
      <c r="U1899">
        <v>1500</v>
      </c>
      <c r="V1899">
        <v>29</v>
      </c>
    </row>
    <row r="1900" spans="1:22" x14ac:dyDescent="0.2">
      <c r="A1900" t="s">
        <v>8219</v>
      </c>
      <c r="B1900">
        <v>13</v>
      </c>
      <c r="T1900" t="s">
        <v>8219</v>
      </c>
      <c r="U1900">
        <v>400</v>
      </c>
      <c r="V1900">
        <v>13</v>
      </c>
    </row>
    <row r="1901" spans="1:22" x14ac:dyDescent="0.2">
      <c r="A1901" t="s">
        <v>8219</v>
      </c>
      <c r="B1901">
        <v>72</v>
      </c>
      <c r="T1901" t="s">
        <v>8219</v>
      </c>
      <c r="U1901">
        <v>5343</v>
      </c>
      <c r="V1901">
        <v>72</v>
      </c>
    </row>
    <row r="1902" spans="1:22" x14ac:dyDescent="0.2">
      <c r="A1902" t="s">
        <v>8219</v>
      </c>
      <c r="B1902">
        <v>78</v>
      </c>
      <c r="T1902" t="s">
        <v>8219</v>
      </c>
      <c r="U1902">
        <v>3732</v>
      </c>
      <c r="V1902">
        <v>78</v>
      </c>
    </row>
    <row r="1903" spans="1:22" x14ac:dyDescent="0.2">
      <c r="A1903" t="s">
        <v>8219</v>
      </c>
      <c r="B1903">
        <v>49</v>
      </c>
      <c r="T1903" t="s">
        <v>8219</v>
      </c>
      <c r="U1903">
        <v>1686</v>
      </c>
      <c r="V1903">
        <v>49</v>
      </c>
    </row>
    <row r="1904" spans="1:22" x14ac:dyDescent="0.2">
      <c r="A1904" t="s">
        <v>8219</v>
      </c>
      <c r="B1904">
        <v>42</v>
      </c>
      <c r="T1904" t="s">
        <v>8219</v>
      </c>
      <c r="U1904">
        <v>1690</v>
      </c>
      <c r="V1904">
        <v>42</v>
      </c>
    </row>
    <row r="1905" spans="1:22" x14ac:dyDescent="0.2">
      <c r="A1905" t="s">
        <v>8219</v>
      </c>
      <c r="B1905">
        <v>35</v>
      </c>
      <c r="T1905" t="s">
        <v>8219</v>
      </c>
      <c r="U1905">
        <v>2110</v>
      </c>
      <c r="V1905">
        <v>35</v>
      </c>
    </row>
    <row r="1906" spans="1:22" x14ac:dyDescent="0.2">
      <c r="A1906" t="s">
        <v>8219</v>
      </c>
      <c r="B1906">
        <v>42</v>
      </c>
      <c r="T1906" t="s">
        <v>8219</v>
      </c>
      <c r="U1906">
        <v>1063</v>
      </c>
      <c r="V1906">
        <v>42</v>
      </c>
    </row>
    <row r="1907" spans="1:22" x14ac:dyDescent="0.2">
      <c r="A1907" t="s">
        <v>8219</v>
      </c>
      <c r="B1907">
        <v>42</v>
      </c>
      <c r="T1907" t="s">
        <v>8219</v>
      </c>
      <c r="U1907">
        <v>1510</v>
      </c>
      <c r="V1907">
        <v>42</v>
      </c>
    </row>
    <row r="1908" spans="1:22" x14ac:dyDescent="0.2">
      <c r="A1908" t="s">
        <v>8219</v>
      </c>
      <c r="B1908">
        <v>31</v>
      </c>
      <c r="T1908" t="s">
        <v>8219</v>
      </c>
      <c r="U1908">
        <v>4216</v>
      </c>
      <c r="V1908">
        <v>31</v>
      </c>
    </row>
    <row r="1909" spans="1:22" x14ac:dyDescent="0.2">
      <c r="A1909" t="s">
        <v>8219</v>
      </c>
      <c r="B1909">
        <v>38</v>
      </c>
      <c r="T1909" t="s">
        <v>8219</v>
      </c>
      <c r="U1909">
        <v>2689</v>
      </c>
      <c r="V1909">
        <v>38</v>
      </c>
    </row>
    <row r="1910" spans="1:22" x14ac:dyDescent="0.2">
      <c r="A1910" t="s">
        <v>8219</v>
      </c>
      <c r="B1910">
        <v>8</v>
      </c>
      <c r="T1910" t="s">
        <v>8219</v>
      </c>
      <c r="U1910">
        <v>1000</v>
      </c>
      <c r="V1910">
        <v>8</v>
      </c>
    </row>
    <row r="1911" spans="1:22" x14ac:dyDescent="0.2">
      <c r="A1911" t="s">
        <v>8219</v>
      </c>
      <c r="B1911">
        <v>39</v>
      </c>
      <c r="T1911" t="s">
        <v>8219</v>
      </c>
      <c r="U1911">
        <v>2594</v>
      </c>
      <c r="V1911">
        <v>39</v>
      </c>
    </row>
    <row r="1912" spans="1:22" x14ac:dyDescent="0.2">
      <c r="A1912" t="s">
        <v>8219</v>
      </c>
      <c r="B1912">
        <v>29</v>
      </c>
      <c r="T1912" t="s">
        <v>8219</v>
      </c>
      <c r="U1912">
        <v>3045</v>
      </c>
      <c r="V1912">
        <v>29</v>
      </c>
    </row>
    <row r="1913" spans="1:22" x14ac:dyDescent="0.2">
      <c r="A1913" t="s">
        <v>8219</v>
      </c>
      <c r="B1913">
        <v>72</v>
      </c>
      <c r="T1913" t="s">
        <v>8219</v>
      </c>
      <c r="U1913">
        <v>10440</v>
      </c>
      <c r="V1913">
        <v>72</v>
      </c>
    </row>
    <row r="1914" spans="1:22" x14ac:dyDescent="0.2">
      <c r="A1914" t="s">
        <v>8219</v>
      </c>
      <c r="B1914">
        <v>15</v>
      </c>
      <c r="T1914" t="s">
        <v>8219</v>
      </c>
      <c r="U1914">
        <v>180</v>
      </c>
      <c r="V1914">
        <v>15</v>
      </c>
    </row>
    <row r="1915" spans="1:22" x14ac:dyDescent="0.2">
      <c r="A1915" t="s">
        <v>8219</v>
      </c>
      <c r="B1915">
        <v>33</v>
      </c>
      <c r="T1915" t="s">
        <v>8219</v>
      </c>
      <c r="U1915">
        <v>3190</v>
      </c>
      <c r="V1915">
        <v>33</v>
      </c>
    </row>
    <row r="1916" spans="1:22" x14ac:dyDescent="0.2">
      <c r="A1916" t="s">
        <v>8219</v>
      </c>
      <c r="B1916">
        <v>15</v>
      </c>
      <c r="T1916" t="s">
        <v>8219</v>
      </c>
      <c r="U1916">
        <v>905</v>
      </c>
      <c r="V1916">
        <v>15</v>
      </c>
    </row>
    <row r="1917" spans="1:22" x14ac:dyDescent="0.2">
      <c r="A1917" t="s">
        <v>8219</v>
      </c>
      <c r="B1917">
        <v>19</v>
      </c>
      <c r="T1917" t="s">
        <v>8219</v>
      </c>
      <c r="U1917">
        <v>1518</v>
      </c>
      <c r="V1917">
        <v>19</v>
      </c>
    </row>
    <row r="1918" spans="1:22" x14ac:dyDescent="0.2">
      <c r="A1918" t="s">
        <v>8219</v>
      </c>
      <c r="B1918">
        <v>17</v>
      </c>
      <c r="T1918" t="s">
        <v>8219</v>
      </c>
      <c r="U1918">
        <v>1000</v>
      </c>
      <c r="V1918">
        <v>17</v>
      </c>
    </row>
    <row r="1919" spans="1:22" x14ac:dyDescent="0.2">
      <c r="A1919" t="s">
        <v>8219</v>
      </c>
      <c r="B1919">
        <v>44</v>
      </c>
      <c r="T1919" t="s">
        <v>8219</v>
      </c>
      <c r="U1919">
        <v>3315</v>
      </c>
      <c r="V1919">
        <v>44</v>
      </c>
    </row>
    <row r="1920" spans="1:22" x14ac:dyDescent="0.2">
      <c r="A1920" t="s">
        <v>8219</v>
      </c>
      <c r="B1920">
        <v>10</v>
      </c>
      <c r="T1920" t="s">
        <v>8219</v>
      </c>
      <c r="U1920">
        <v>550</v>
      </c>
      <c r="V1920">
        <v>10</v>
      </c>
    </row>
    <row r="1921" spans="1:22" x14ac:dyDescent="0.2">
      <c r="A1921" t="s">
        <v>8219</v>
      </c>
      <c r="B1921">
        <v>46</v>
      </c>
      <c r="T1921" t="s">
        <v>8219</v>
      </c>
      <c r="U1921">
        <v>3080</v>
      </c>
      <c r="V1921">
        <v>46</v>
      </c>
    </row>
    <row r="1922" spans="1:22" x14ac:dyDescent="0.2">
      <c r="A1922" t="s">
        <v>8219</v>
      </c>
      <c r="B1922">
        <v>11</v>
      </c>
      <c r="T1922" t="s">
        <v>8219</v>
      </c>
      <c r="U1922">
        <v>2500</v>
      </c>
      <c r="V1922">
        <v>11</v>
      </c>
    </row>
    <row r="1923" spans="1:22" x14ac:dyDescent="0.2">
      <c r="A1923" t="s">
        <v>8219</v>
      </c>
      <c r="B1923">
        <v>13</v>
      </c>
      <c r="T1923" t="s">
        <v>8219</v>
      </c>
      <c r="U1923">
        <v>4000</v>
      </c>
      <c r="V1923">
        <v>13</v>
      </c>
    </row>
    <row r="1924" spans="1:22" x14ac:dyDescent="0.2">
      <c r="A1924" t="s">
        <v>8219</v>
      </c>
      <c r="B1924">
        <v>33</v>
      </c>
      <c r="T1924" t="s">
        <v>8219</v>
      </c>
      <c r="U1924">
        <v>1650.69</v>
      </c>
      <c r="V1924">
        <v>33</v>
      </c>
    </row>
    <row r="1925" spans="1:22" x14ac:dyDescent="0.2">
      <c r="A1925" t="s">
        <v>8219</v>
      </c>
      <c r="B1925">
        <v>28</v>
      </c>
      <c r="T1925" t="s">
        <v>8219</v>
      </c>
      <c r="U1925">
        <v>2027</v>
      </c>
      <c r="V1925">
        <v>28</v>
      </c>
    </row>
    <row r="1926" spans="1:22" x14ac:dyDescent="0.2">
      <c r="A1926" t="s">
        <v>8219</v>
      </c>
      <c r="B1926">
        <v>21</v>
      </c>
      <c r="T1926" t="s">
        <v>8219</v>
      </c>
      <c r="U1926">
        <v>2015</v>
      </c>
      <c r="V1926">
        <v>21</v>
      </c>
    </row>
    <row r="1927" spans="1:22" x14ac:dyDescent="0.2">
      <c r="A1927" t="s">
        <v>8219</v>
      </c>
      <c r="B1927">
        <v>13</v>
      </c>
      <c r="T1927" t="s">
        <v>8219</v>
      </c>
      <c r="U1927">
        <v>593</v>
      </c>
      <c r="V1927">
        <v>13</v>
      </c>
    </row>
    <row r="1928" spans="1:22" x14ac:dyDescent="0.2">
      <c r="A1928" t="s">
        <v>8219</v>
      </c>
      <c r="B1928">
        <v>34</v>
      </c>
      <c r="T1928" t="s">
        <v>8219</v>
      </c>
      <c r="U1928">
        <v>1395</v>
      </c>
      <c r="V1928">
        <v>34</v>
      </c>
    </row>
    <row r="1929" spans="1:22" x14ac:dyDescent="0.2">
      <c r="A1929" t="s">
        <v>8219</v>
      </c>
      <c r="B1929">
        <v>80</v>
      </c>
      <c r="T1929" t="s">
        <v>8219</v>
      </c>
      <c r="U1929">
        <v>4546</v>
      </c>
      <c r="V1929">
        <v>80</v>
      </c>
    </row>
    <row r="1930" spans="1:22" x14ac:dyDescent="0.2">
      <c r="A1930" t="s">
        <v>8219</v>
      </c>
      <c r="B1930">
        <v>74</v>
      </c>
      <c r="T1930" t="s">
        <v>8219</v>
      </c>
      <c r="U1930">
        <v>10156</v>
      </c>
      <c r="V1930">
        <v>74</v>
      </c>
    </row>
    <row r="1931" spans="1:22" x14ac:dyDescent="0.2">
      <c r="A1931" t="s">
        <v>8219</v>
      </c>
      <c r="B1931">
        <v>7</v>
      </c>
      <c r="T1931" t="s">
        <v>8219</v>
      </c>
      <c r="U1931">
        <v>530</v>
      </c>
      <c r="V1931">
        <v>7</v>
      </c>
    </row>
    <row r="1932" spans="1:22" x14ac:dyDescent="0.2">
      <c r="A1932" t="s">
        <v>8219</v>
      </c>
      <c r="B1932">
        <v>34</v>
      </c>
      <c r="T1932" t="s">
        <v>8219</v>
      </c>
      <c r="U1932">
        <v>3366</v>
      </c>
      <c r="V1932">
        <v>34</v>
      </c>
    </row>
    <row r="1933" spans="1:22" x14ac:dyDescent="0.2">
      <c r="A1933" t="s">
        <v>8219</v>
      </c>
      <c r="B1933">
        <v>86</v>
      </c>
      <c r="T1933" t="s">
        <v>8219</v>
      </c>
      <c r="U1933">
        <v>7015</v>
      </c>
      <c r="V1933">
        <v>86</v>
      </c>
    </row>
    <row r="1934" spans="1:22" x14ac:dyDescent="0.2">
      <c r="A1934" t="s">
        <v>8219</v>
      </c>
      <c r="B1934">
        <v>37</v>
      </c>
      <c r="T1934" t="s">
        <v>8219</v>
      </c>
      <c r="U1934">
        <v>1669</v>
      </c>
      <c r="V1934">
        <v>37</v>
      </c>
    </row>
    <row r="1935" spans="1:22" x14ac:dyDescent="0.2">
      <c r="A1935" t="s">
        <v>8219</v>
      </c>
      <c r="B1935">
        <v>18</v>
      </c>
      <c r="T1935" t="s">
        <v>8219</v>
      </c>
      <c r="U1935">
        <v>660</v>
      </c>
      <c r="V1935">
        <v>18</v>
      </c>
    </row>
    <row r="1936" spans="1:22" x14ac:dyDescent="0.2">
      <c r="A1936" t="s">
        <v>8219</v>
      </c>
      <c r="B1936">
        <v>22</v>
      </c>
      <c r="T1936" t="s">
        <v>8219</v>
      </c>
      <c r="U1936">
        <v>2750</v>
      </c>
      <c r="V1936">
        <v>22</v>
      </c>
    </row>
    <row r="1937" spans="1:22" x14ac:dyDescent="0.2">
      <c r="A1937" t="s">
        <v>8219</v>
      </c>
      <c r="B1937">
        <v>26</v>
      </c>
      <c r="T1937" t="s">
        <v>8219</v>
      </c>
      <c r="U1937">
        <v>1280</v>
      </c>
      <c r="V1937">
        <v>26</v>
      </c>
    </row>
    <row r="1938" spans="1:22" x14ac:dyDescent="0.2">
      <c r="A1938" t="s">
        <v>8219</v>
      </c>
      <c r="B1938">
        <v>27</v>
      </c>
      <c r="T1938" t="s">
        <v>8219</v>
      </c>
      <c r="U1938">
        <v>1142</v>
      </c>
      <c r="V1938">
        <v>27</v>
      </c>
    </row>
    <row r="1939" spans="1:22" x14ac:dyDescent="0.2">
      <c r="A1939" t="s">
        <v>8219</v>
      </c>
      <c r="B1939">
        <v>8</v>
      </c>
      <c r="T1939" t="s">
        <v>8219</v>
      </c>
      <c r="U1939">
        <v>631</v>
      </c>
      <c r="V1939">
        <v>8</v>
      </c>
    </row>
    <row r="1940" spans="1:22" x14ac:dyDescent="0.2">
      <c r="A1940" t="s">
        <v>8219</v>
      </c>
      <c r="B1940">
        <v>204</v>
      </c>
      <c r="T1940" t="s">
        <v>8219</v>
      </c>
      <c r="U1940">
        <v>7810</v>
      </c>
      <c r="V1940">
        <v>204</v>
      </c>
    </row>
    <row r="1941" spans="1:22" x14ac:dyDescent="0.2">
      <c r="A1941" t="s">
        <v>8219</v>
      </c>
      <c r="B1941">
        <v>46</v>
      </c>
      <c r="T1941" t="s">
        <v>8219</v>
      </c>
      <c r="U1941">
        <v>2063</v>
      </c>
      <c r="V1941">
        <v>46</v>
      </c>
    </row>
    <row r="1942" spans="1:22" x14ac:dyDescent="0.2">
      <c r="A1942" t="s">
        <v>8219</v>
      </c>
      <c r="B1942">
        <v>17</v>
      </c>
      <c r="T1942" t="s">
        <v>8219</v>
      </c>
      <c r="U1942">
        <v>230</v>
      </c>
      <c r="V1942">
        <v>17</v>
      </c>
    </row>
    <row r="1943" spans="1:22" x14ac:dyDescent="0.2">
      <c r="A1943" t="s">
        <v>8219</v>
      </c>
      <c r="B1943">
        <v>28</v>
      </c>
      <c r="T1943" t="s">
        <v>8219</v>
      </c>
      <c r="U1943">
        <v>1218</v>
      </c>
      <c r="V1943">
        <v>28</v>
      </c>
    </row>
    <row r="1944" spans="1:22" x14ac:dyDescent="0.2">
      <c r="A1944" t="s">
        <v>8219</v>
      </c>
      <c r="B1944">
        <v>83</v>
      </c>
      <c r="T1944" t="s">
        <v>8219</v>
      </c>
      <c r="U1944">
        <v>2569</v>
      </c>
      <c r="V1944">
        <v>83</v>
      </c>
    </row>
    <row r="1945" spans="1:22" x14ac:dyDescent="0.2">
      <c r="A1945" t="s">
        <v>8219</v>
      </c>
      <c r="B1945">
        <v>13</v>
      </c>
      <c r="T1945" t="s">
        <v>8219</v>
      </c>
      <c r="U1945">
        <v>718</v>
      </c>
      <c r="V1945">
        <v>13</v>
      </c>
    </row>
    <row r="1946" spans="1:22" x14ac:dyDescent="0.2">
      <c r="A1946" t="s">
        <v>8219</v>
      </c>
      <c r="B1946">
        <v>8</v>
      </c>
      <c r="T1946" t="s">
        <v>8219</v>
      </c>
      <c r="U1946">
        <v>369</v>
      </c>
      <c r="V1946">
        <v>8</v>
      </c>
    </row>
    <row r="1947" spans="1:22" x14ac:dyDescent="0.2">
      <c r="A1947" t="s">
        <v>8219</v>
      </c>
      <c r="B1947">
        <v>32</v>
      </c>
      <c r="T1947" t="s">
        <v>8219</v>
      </c>
      <c r="U1947">
        <v>1260</v>
      </c>
      <c r="V1947">
        <v>32</v>
      </c>
    </row>
    <row r="1948" spans="1:22" x14ac:dyDescent="0.2">
      <c r="A1948" t="s">
        <v>8219</v>
      </c>
      <c r="B1948">
        <v>85</v>
      </c>
      <c r="T1948" t="s">
        <v>8219</v>
      </c>
      <c r="U1948">
        <v>5623</v>
      </c>
      <c r="V1948">
        <v>85</v>
      </c>
    </row>
    <row r="1949" spans="1:22" x14ac:dyDescent="0.2">
      <c r="A1949" t="s">
        <v>8219</v>
      </c>
      <c r="B1949">
        <v>29</v>
      </c>
      <c r="T1949" t="s">
        <v>8219</v>
      </c>
      <c r="U1949">
        <v>1570</v>
      </c>
      <c r="V1949">
        <v>29</v>
      </c>
    </row>
    <row r="1950" spans="1:22" x14ac:dyDescent="0.2">
      <c r="A1950" t="s">
        <v>8219</v>
      </c>
      <c r="B1950">
        <v>24</v>
      </c>
      <c r="T1950" t="s">
        <v>8219</v>
      </c>
      <c r="U1950">
        <v>2500</v>
      </c>
      <c r="V1950">
        <v>24</v>
      </c>
    </row>
    <row r="1951" spans="1:22" x14ac:dyDescent="0.2">
      <c r="A1951" t="s">
        <v>8219</v>
      </c>
      <c r="B1951">
        <v>8</v>
      </c>
      <c r="T1951" t="s">
        <v>8219</v>
      </c>
      <c r="U1951">
        <v>251</v>
      </c>
      <c r="V1951">
        <v>8</v>
      </c>
    </row>
    <row r="1952" spans="1:22" x14ac:dyDescent="0.2">
      <c r="A1952" t="s">
        <v>8219</v>
      </c>
      <c r="B1952">
        <v>19</v>
      </c>
      <c r="T1952" t="s">
        <v>8219</v>
      </c>
      <c r="U1952">
        <v>1125</v>
      </c>
      <c r="V1952">
        <v>19</v>
      </c>
    </row>
    <row r="1953" spans="1:22" x14ac:dyDescent="0.2">
      <c r="A1953" t="s">
        <v>8219</v>
      </c>
      <c r="B1953">
        <v>336</v>
      </c>
      <c r="T1953" t="s">
        <v>8219</v>
      </c>
      <c r="U1953">
        <v>40043.25</v>
      </c>
      <c r="V1953">
        <v>336</v>
      </c>
    </row>
    <row r="1954" spans="1:22" x14ac:dyDescent="0.2">
      <c r="A1954" t="s">
        <v>8219</v>
      </c>
      <c r="B1954">
        <v>13</v>
      </c>
      <c r="T1954" t="s">
        <v>8219</v>
      </c>
      <c r="U1954">
        <v>2140</v>
      </c>
      <c r="V1954">
        <v>13</v>
      </c>
    </row>
    <row r="1955" spans="1:22" x14ac:dyDescent="0.2">
      <c r="A1955" t="s">
        <v>8219</v>
      </c>
      <c r="B1955">
        <v>42</v>
      </c>
      <c r="T1955" t="s">
        <v>8219</v>
      </c>
      <c r="U1955">
        <v>1020</v>
      </c>
      <c r="V1955">
        <v>42</v>
      </c>
    </row>
    <row r="1956" spans="1:22" x14ac:dyDescent="0.2">
      <c r="A1956" t="s">
        <v>8219</v>
      </c>
      <c r="B1956">
        <v>64</v>
      </c>
      <c r="T1956" t="s">
        <v>8219</v>
      </c>
      <c r="U1956">
        <v>2620</v>
      </c>
      <c r="V1956">
        <v>64</v>
      </c>
    </row>
    <row r="1957" spans="1:22" x14ac:dyDescent="0.2">
      <c r="A1957" t="s">
        <v>8219</v>
      </c>
      <c r="B1957">
        <v>25</v>
      </c>
      <c r="T1957" t="s">
        <v>8219</v>
      </c>
      <c r="U1957">
        <v>1527.5</v>
      </c>
      <c r="V1957">
        <v>25</v>
      </c>
    </row>
    <row r="1958" spans="1:22" x14ac:dyDescent="0.2">
      <c r="A1958" t="s">
        <v>8219</v>
      </c>
      <c r="B1958">
        <v>20</v>
      </c>
      <c r="T1958" t="s">
        <v>8219</v>
      </c>
      <c r="U1958">
        <v>773</v>
      </c>
      <c r="V1958">
        <v>20</v>
      </c>
    </row>
    <row r="1959" spans="1:22" x14ac:dyDescent="0.2">
      <c r="A1959" t="s">
        <v>8219</v>
      </c>
      <c r="B1959">
        <v>104</v>
      </c>
      <c r="T1959" t="s">
        <v>8219</v>
      </c>
      <c r="U1959">
        <v>5845</v>
      </c>
      <c r="V1959">
        <v>104</v>
      </c>
    </row>
    <row r="1960" spans="1:22" x14ac:dyDescent="0.2">
      <c r="A1960" t="s">
        <v>8219</v>
      </c>
      <c r="B1960">
        <v>53</v>
      </c>
      <c r="T1960" t="s">
        <v>8219</v>
      </c>
      <c r="U1960">
        <v>5671.11</v>
      </c>
      <c r="V1960">
        <v>53</v>
      </c>
    </row>
    <row r="1961" spans="1:22" x14ac:dyDescent="0.2">
      <c r="A1961" t="s">
        <v>8219</v>
      </c>
      <c r="B1961">
        <v>14</v>
      </c>
      <c r="T1961" t="s">
        <v>8219</v>
      </c>
      <c r="U1961">
        <v>2400</v>
      </c>
      <c r="V1961">
        <v>14</v>
      </c>
    </row>
    <row r="1962" spans="1:22" x14ac:dyDescent="0.2">
      <c r="A1962" t="s">
        <v>8219</v>
      </c>
      <c r="B1962">
        <v>20</v>
      </c>
      <c r="T1962" t="s">
        <v>8219</v>
      </c>
      <c r="U1962">
        <v>2210</v>
      </c>
      <c r="V1962">
        <v>20</v>
      </c>
    </row>
    <row r="1963" spans="1:22" x14ac:dyDescent="0.2">
      <c r="A1963" t="s">
        <v>8219</v>
      </c>
      <c r="B1963">
        <v>558</v>
      </c>
      <c r="T1963" t="s">
        <v>8219</v>
      </c>
      <c r="U1963">
        <v>100036</v>
      </c>
      <c r="V1963">
        <v>558</v>
      </c>
    </row>
    <row r="1964" spans="1:22" x14ac:dyDescent="0.2">
      <c r="A1964" t="s">
        <v>8219</v>
      </c>
      <c r="B1964">
        <v>22</v>
      </c>
      <c r="T1964" t="s">
        <v>8219</v>
      </c>
      <c r="U1964">
        <v>504</v>
      </c>
      <c r="V1964">
        <v>22</v>
      </c>
    </row>
    <row r="1965" spans="1:22" x14ac:dyDescent="0.2">
      <c r="A1965" t="s">
        <v>8219</v>
      </c>
      <c r="B1965">
        <v>24</v>
      </c>
      <c r="T1965" t="s">
        <v>8219</v>
      </c>
      <c r="U1965">
        <v>1035</v>
      </c>
      <c r="V1965">
        <v>24</v>
      </c>
    </row>
    <row r="1966" spans="1:22" x14ac:dyDescent="0.2">
      <c r="A1966" t="s">
        <v>8219</v>
      </c>
      <c r="B1966">
        <v>74</v>
      </c>
      <c r="T1966" t="s">
        <v>8219</v>
      </c>
      <c r="U1966">
        <v>3470</v>
      </c>
      <c r="V1966">
        <v>74</v>
      </c>
    </row>
    <row r="1967" spans="1:22" x14ac:dyDescent="0.2">
      <c r="A1967" t="s">
        <v>8219</v>
      </c>
      <c r="B1967">
        <v>54</v>
      </c>
      <c r="T1967" t="s">
        <v>8219</v>
      </c>
      <c r="U1967">
        <v>2560</v>
      </c>
      <c r="V1967">
        <v>54</v>
      </c>
    </row>
    <row r="1968" spans="1:22" x14ac:dyDescent="0.2">
      <c r="A1968" t="s">
        <v>8219</v>
      </c>
      <c r="B1968">
        <v>31</v>
      </c>
      <c r="T1968" t="s">
        <v>8219</v>
      </c>
      <c r="U1968">
        <v>469</v>
      </c>
      <c r="V1968">
        <v>31</v>
      </c>
    </row>
    <row r="1969" spans="1:22" x14ac:dyDescent="0.2">
      <c r="A1969" t="s">
        <v>8219</v>
      </c>
      <c r="B1969">
        <v>25</v>
      </c>
      <c r="T1969" t="s">
        <v>8219</v>
      </c>
      <c r="U1969">
        <v>527.45000000000005</v>
      </c>
      <c r="V1969">
        <v>25</v>
      </c>
    </row>
    <row r="1970" spans="1:22" x14ac:dyDescent="0.2">
      <c r="A1970" t="s">
        <v>8219</v>
      </c>
      <c r="B1970">
        <v>17</v>
      </c>
      <c r="T1970" t="s">
        <v>8219</v>
      </c>
      <c r="U1970">
        <v>1005</v>
      </c>
      <c r="V1970">
        <v>17</v>
      </c>
    </row>
    <row r="1971" spans="1:22" x14ac:dyDescent="0.2">
      <c r="A1971" t="s">
        <v>8219</v>
      </c>
      <c r="B1971">
        <v>12</v>
      </c>
      <c r="T1971" t="s">
        <v>8219</v>
      </c>
      <c r="U1971">
        <v>1175</v>
      </c>
      <c r="V1971">
        <v>12</v>
      </c>
    </row>
    <row r="1972" spans="1:22" x14ac:dyDescent="0.2">
      <c r="A1972" t="s">
        <v>8219</v>
      </c>
      <c r="B1972">
        <v>38</v>
      </c>
      <c r="T1972" t="s">
        <v>8219</v>
      </c>
      <c r="U1972">
        <v>2095</v>
      </c>
      <c r="V1972">
        <v>38</v>
      </c>
    </row>
    <row r="1973" spans="1:22" x14ac:dyDescent="0.2">
      <c r="A1973" t="s">
        <v>8219</v>
      </c>
      <c r="B1973">
        <v>41</v>
      </c>
      <c r="T1973" t="s">
        <v>8219</v>
      </c>
      <c r="U1973">
        <v>1088</v>
      </c>
      <c r="V1973">
        <v>41</v>
      </c>
    </row>
    <row r="1974" spans="1:22" x14ac:dyDescent="0.2">
      <c r="A1974" t="s">
        <v>8219</v>
      </c>
      <c r="B1974">
        <v>19</v>
      </c>
      <c r="T1974" t="s">
        <v>8219</v>
      </c>
      <c r="U1974">
        <v>1110</v>
      </c>
      <c r="V1974">
        <v>19</v>
      </c>
    </row>
    <row r="1975" spans="1:22" x14ac:dyDescent="0.2">
      <c r="A1975" t="s">
        <v>8219</v>
      </c>
      <c r="B1975">
        <v>41</v>
      </c>
      <c r="T1975" t="s">
        <v>8219</v>
      </c>
      <c r="U1975">
        <v>5024</v>
      </c>
      <c r="V1975">
        <v>41</v>
      </c>
    </row>
    <row r="1976" spans="1:22" x14ac:dyDescent="0.2">
      <c r="A1976" t="s">
        <v>8219</v>
      </c>
      <c r="B1976">
        <v>26</v>
      </c>
      <c r="T1976" t="s">
        <v>8219</v>
      </c>
      <c r="U1976">
        <v>2287</v>
      </c>
      <c r="V1976">
        <v>26</v>
      </c>
    </row>
    <row r="1977" spans="1:22" x14ac:dyDescent="0.2">
      <c r="A1977" t="s">
        <v>8219</v>
      </c>
      <c r="B1977">
        <v>25</v>
      </c>
      <c r="T1977" t="s">
        <v>8219</v>
      </c>
      <c r="U1977">
        <v>1831</v>
      </c>
      <c r="V1977">
        <v>25</v>
      </c>
    </row>
    <row r="1978" spans="1:22" x14ac:dyDescent="0.2">
      <c r="A1978" t="s">
        <v>8219</v>
      </c>
      <c r="B1978">
        <v>9</v>
      </c>
      <c r="T1978" t="s">
        <v>8219</v>
      </c>
      <c r="U1978">
        <v>500</v>
      </c>
      <c r="V1978">
        <v>9</v>
      </c>
    </row>
    <row r="1979" spans="1:22" x14ac:dyDescent="0.2">
      <c r="A1979" t="s">
        <v>8219</v>
      </c>
      <c r="B1979">
        <v>78</v>
      </c>
      <c r="T1979" t="s">
        <v>8219</v>
      </c>
      <c r="U1979">
        <v>3084</v>
      </c>
      <c r="V1979">
        <v>78</v>
      </c>
    </row>
    <row r="1980" spans="1:22" x14ac:dyDescent="0.2">
      <c r="A1980" t="s">
        <v>8219</v>
      </c>
      <c r="B1980">
        <v>45</v>
      </c>
      <c r="T1980" t="s">
        <v>8219</v>
      </c>
      <c r="U1980">
        <v>6155</v>
      </c>
      <c r="V1980">
        <v>45</v>
      </c>
    </row>
    <row r="1981" spans="1:22" x14ac:dyDescent="0.2">
      <c r="A1981" t="s">
        <v>8219</v>
      </c>
      <c r="B1981">
        <v>102</v>
      </c>
      <c r="T1981" t="s">
        <v>8219</v>
      </c>
      <c r="U1981">
        <v>10133</v>
      </c>
      <c r="V1981">
        <v>102</v>
      </c>
    </row>
    <row r="1982" spans="1:22" x14ac:dyDescent="0.2">
      <c r="A1982" t="s">
        <v>8219</v>
      </c>
      <c r="B1982">
        <v>5</v>
      </c>
      <c r="T1982" t="s">
        <v>8219</v>
      </c>
      <c r="U1982">
        <v>100</v>
      </c>
      <c r="V1982">
        <v>5</v>
      </c>
    </row>
    <row r="1983" spans="1:22" x14ac:dyDescent="0.2">
      <c r="A1983" t="s">
        <v>8219</v>
      </c>
      <c r="B1983">
        <v>27</v>
      </c>
      <c r="T1983" t="s">
        <v>8219</v>
      </c>
      <c r="U1983">
        <v>780</v>
      </c>
      <c r="V1983">
        <v>27</v>
      </c>
    </row>
    <row r="1984" spans="1:22" x14ac:dyDescent="0.2">
      <c r="A1984" t="s">
        <v>8219</v>
      </c>
      <c r="B1984">
        <v>37</v>
      </c>
      <c r="T1984" t="s">
        <v>8219</v>
      </c>
      <c r="U1984">
        <v>1500.2</v>
      </c>
      <c r="V1984">
        <v>37</v>
      </c>
    </row>
    <row r="1985" spans="1:22" x14ac:dyDescent="0.2">
      <c r="A1985" t="s">
        <v>8219</v>
      </c>
      <c r="B1985">
        <v>14</v>
      </c>
      <c r="T1985" t="s">
        <v>8219</v>
      </c>
      <c r="U1985">
        <v>500</v>
      </c>
      <c r="V1985">
        <v>14</v>
      </c>
    </row>
    <row r="1986" spans="1:22" x14ac:dyDescent="0.2">
      <c r="A1986" t="s">
        <v>8219</v>
      </c>
      <c r="B1986">
        <v>27</v>
      </c>
      <c r="T1986" t="s">
        <v>8219</v>
      </c>
      <c r="U1986">
        <v>1025</v>
      </c>
      <c r="V1986">
        <v>27</v>
      </c>
    </row>
    <row r="1987" spans="1:22" x14ac:dyDescent="0.2">
      <c r="A1987" t="s">
        <v>8219</v>
      </c>
      <c r="B1987">
        <v>45</v>
      </c>
      <c r="T1987" t="s">
        <v>8219</v>
      </c>
      <c r="U1987">
        <v>1500</v>
      </c>
      <c r="V1987">
        <v>45</v>
      </c>
    </row>
    <row r="1988" spans="1:22" x14ac:dyDescent="0.2">
      <c r="A1988" t="s">
        <v>8219</v>
      </c>
      <c r="B1988">
        <v>49</v>
      </c>
      <c r="T1988" t="s">
        <v>8219</v>
      </c>
      <c r="U1988">
        <v>2870</v>
      </c>
      <c r="V1988">
        <v>49</v>
      </c>
    </row>
    <row r="1989" spans="1:22" x14ac:dyDescent="0.2">
      <c r="A1989" t="s">
        <v>8219</v>
      </c>
      <c r="B1989">
        <v>24</v>
      </c>
      <c r="T1989" t="s">
        <v>8219</v>
      </c>
      <c r="U1989">
        <v>3255</v>
      </c>
      <c r="V1989">
        <v>24</v>
      </c>
    </row>
    <row r="1990" spans="1:22" x14ac:dyDescent="0.2">
      <c r="A1990" t="s">
        <v>8219</v>
      </c>
      <c r="B1990">
        <v>112</v>
      </c>
      <c r="T1990" t="s">
        <v>8219</v>
      </c>
      <c r="U1990">
        <v>3465</v>
      </c>
      <c r="V1990">
        <v>112</v>
      </c>
    </row>
    <row r="1991" spans="1:22" x14ac:dyDescent="0.2">
      <c r="A1991" t="s">
        <v>8219</v>
      </c>
      <c r="B1991">
        <v>23</v>
      </c>
      <c r="T1991" t="s">
        <v>8219</v>
      </c>
      <c r="U1991">
        <v>4050</v>
      </c>
      <c r="V1991">
        <v>23</v>
      </c>
    </row>
    <row r="1992" spans="1:22" x14ac:dyDescent="0.2">
      <c r="A1992" t="s">
        <v>8219</v>
      </c>
      <c r="B1992">
        <v>54</v>
      </c>
      <c r="T1992" t="s">
        <v>8219</v>
      </c>
      <c r="U1992">
        <v>8207</v>
      </c>
      <c r="V1992">
        <v>54</v>
      </c>
    </row>
    <row r="1993" spans="1:22" x14ac:dyDescent="0.2">
      <c r="A1993" t="s">
        <v>8219</v>
      </c>
      <c r="B1993">
        <v>28</v>
      </c>
      <c r="T1993" t="s">
        <v>8219</v>
      </c>
      <c r="U1993">
        <v>633</v>
      </c>
      <c r="V1993">
        <v>28</v>
      </c>
    </row>
    <row r="1994" spans="1:22" x14ac:dyDescent="0.2">
      <c r="A1994" t="s">
        <v>8219</v>
      </c>
      <c r="B1994">
        <v>11</v>
      </c>
      <c r="T1994" t="s">
        <v>8219</v>
      </c>
      <c r="U1994">
        <v>201</v>
      </c>
      <c r="V1994">
        <v>11</v>
      </c>
    </row>
    <row r="1995" spans="1:22" x14ac:dyDescent="0.2">
      <c r="A1995" t="s">
        <v>8219</v>
      </c>
      <c r="B1995">
        <v>62</v>
      </c>
      <c r="T1995" t="s">
        <v>8219</v>
      </c>
      <c r="U1995">
        <v>5100</v>
      </c>
      <c r="V1995">
        <v>62</v>
      </c>
    </row>
    <row r="1996" spans="1:22" x14ac:dyDescent="0.2">
      <c r="A1996" t="s">
        <v>8219</v>
      </c>
      <c r="B1996">
        <v>73</v>
      </c>
      <c r="T1996" t="s">
        <v>8219</v>
      </c>
      <c r="U1996">
        <v>5003</v>
      </c>
      <c r="V1996">
        <v>73</v>
      </c>
    </row>
    <row r="1997" spans="1:22" x14ac:dyDescent="0.2">
      <c r="A1997" t="s">
        <v>8219</v>
      </c>
      <c r="B1997">
        <v>18</v>
      </c>
      <c r="T1997" t="s">
        <v>8219</v>
      </c>
      <c r="U1997">
        <v>1225</v>
      </c>
      <c r="V1997">
        <v>18</v>
      </c>
    </row>
    <row r="1998" spans="1:22" x14ac:dyDescent="0.2">
      <c r="A1998" t="s">
        <v>8219</v>
      </c>
      <c r="B1998">
        <v>35</v>
      </c>
      <c r="T1998" t="s">
        <v>8219</v>
      </c>
      <c r="U1998">
        <v>2545</v>
      </c>
      <c r="V1998">
        <v>35</v>
      </c>
    </row>
    <row r="1999" spans="1:22" x14ac:dyDescent="0.2">
      <c r="A1999" t="s">
        <v>8219</v>
      </c>
      <c r="B1999">
        <v>43</v>
      </c>
      <c r="T1999" t="s">
        <v>8219</v>
      </c>
      <c r="U1999">
        <v>3319</v>
      </c>
      <c r="V1999">
        <v>43</v>
      </c>
    </row>
    <row r="2000" spans="1:22" x14ac:dyDescent="0.2">
      <c r="A2000" t="s">
        <v>8219</v>
      </c>
      <c r="B2000">
        <v>36</v>
      </c>
      <c r="T2000" t="s">
        <v>8219</v>
      </c>
      <c r="U2000">
        <v>2015</v>
      </c>
      <c r="V2000">
        <v>36</v>
      </c>
    </row>
    <row r="2001" spans="1:22" x14ac:dyDescent="0.2">
      <c r="A2001" t="s">
        <v>8219</v>
      </c>
      <c r="B2001">
        <v>62</v>
      </c>
      <c r="T2001" t="s">
        <v>8219</v>
      </c>
      <c r="U2001">
        <v>3081</v>
      </c>
      <c r="V2001">
        <v>62</v>
      </c>
    </row>
    <row r="2002" spans="1:22" x14ac:dyDescent="0.2">
      <c r="A2002" t="s">
        <v>8219</v>
      </c>
      <c r="B2002">
        <v>15</v>
      </c>
      <c r="T2002" t="s">
        <v>8219</v>
      </c>
      <c r="U2002">
        <v>1185</v>
      </c>
      <c r="V2002">
        <v>15</v>
      </c>
    </row>
    <row r="2003" spans="1:22" x14ac:dyDescent="0.2">
      <c r="A2003" t="s">
        <v>8219</v>
      </c>
      <c r="B2003">
        <v>33</v>
      </c>
      <c r="T2003" t="s">
        <v>8219</v>
      </c>
      <c r="U2003">
        <v>2565</v>
      </c>
      <c r="V2003">
        <v>33</v>
      </c>
    </row>
    <row r="2004" spans="1:22" x14ac:dyDescent="0.2">
      <c r="A2004" t="s">
        <v>8219</v>
      </c>
      <c r="B2004">
        <v>27</v>
      </c>
      <c r="T2004" t="s">
        <v>8219</v>
      </c>
      <c r="U2004">
        <v>1101</v>
      </c>
      <c r="V2004">
        <v>27</v>
      </c>
    </row>
    <row r="2005" spans="1:22" x14ac:dyDescent="0.2">
      <c r="A2005" t="s">
        <v>8219</v>
      </c>
      <c r="B2005">
        <v>17</v>
      </c>
      <c r="T2005" t="s">
        <v>8219</v>
      </c>
      <c r="U2005">
        <v>1010</v>
      </c>
      <c r="V2005">
        <v>17</v>
      </c>
    </row>
    <row r="2006" spans="1:22" x14ac:dyDescent="0.2">
      <c r="A2006" t="s">
        <v>8219</v>
      </c>
      <c r="B2006">
        <v>4</v>
      </c>
      <c r="T2006" t="s">
        <v>8219</v>
      </c>
      <c r="U2006">
        <v>13</v>
      </c>
      <c r="V2006">
        <v>4</v>
      </c>
    </row>
    <row r="2007" spans="1:22" x14ac:dyDescent="0.2">
      <c r="A2007" t="s">
        <v>8219</v>
      </c>
      <c r="B2007">
        <v>53</v>
      </c>
      <c r="T2007" t="s">
        <v>8219</v>
      </c>
      <c r="U2007">
        <v>2087</v>
      </c>
      <c r="V2007">
        <v>53</v>
      </c>
    </row>
    <row r="2008" spans="1:22" x14ac:dyDescent="0.2">
      <c r="A2008" t="s">
        <v>8219</v>
      </c>
      <c r="B2008">
        <v>49</v>
      </c>
      <c r="T2008" t="s">
        <v>8219</v>
      </c>
      <c r="U2008">
        <v>4002</v>
      </c>
      <c r="V2008">
        <v>49</v>
      </c>
    </row>
    <row r="2009" spans="1:22" x14ac:dyDescent="0.2">
      <c r="A2009" t="s">
        <v>8219</v>
      </c>
      <c r="B2009">
        <v>57</v>
      </c>
      <c r="T2009" t="s">
        <v>8219</v>
      </c>
      <c r="U2009">
        <v>2560</v>
      </c>
      <c r="V2009">
        <v>57</v>
      </c>
    </row>
    <row r="2010" spans="1:22" x14ac:dyDescent="0.2">
      <c r="A2010" t="s">
        <v>8219</v>
      </c>
      <c r="B2010">
        <v>69</v>
      </c>
      <c r="T2010" t="s">
        <v>8219</v>
      </c>
      <c r="U2010">
        <v>3385</v>
      </c>
      <c r="V2010">
        <v>69</v>
      </c>
    </row>
    <row r="2011" spans="1:22" x14ac:dyDescent="0.2">
      <c r="A2011" t="s">
        <v>8219</v>
      </c>
      <c r="B2011">
        <v>15</v>
      </c>
      <c r="T2011" t="s">
        <v>8219</v>
      </c>
      <c r="U2011">
        <v>460</v>
      </c>
      <c r="V2011">
        <v>15</v>
      </c>
    </row>
    <row r="2012" spans="1:22" x14ac:dyDescent="0.2">
      <c r="A2012" t="s">
        <v>8219</v>
      </c>
      <c r="B2012">
        <v>64</v>
      </c>
      <c r="T2012" t="s">
        <v>8219</v>
      </c>
      <c r="U2012">
        <v>3908</v>
      </c>
      <c r="V2012">
        <v>64</v>
      </c>
    </row>
    <row r="2013" spans="1:22" x14ac:dyDescent="0.2">
      <c r="A2013" t="s">
        <v>8219</v>
      </c>
      <c r="B2013">
        <v>20</v>
      </c>
      <c r="T2013" t="s">
        <v>8219</v>
      </c>
      <c r="U2013">
        <v>580</v>
      </c>
      <c r="V2013">
        <v>20</v>
      </c>
    </row>
    <row r="2014" spans="1:22" x14ac:dyDescent="0.2">
      <c r="A2014" t="s">
        <v>8219</v>
      </c>
      <c r="B2014">
        <v>27</v>
      </c>
      <c r="T2014" t="s">
        <v>8219</v>
      </c>
      <c r="U2014">
        <v>800</v>
      </c>
      <c r="V2014">
        <v>27</v>
      </c>
    </row>
    <row r="2015" spans="1:22" x14ac:dyDescent="0.2">
      <c r="A2015" t="s">
        <v>8219</v>
      </c>
      <c r="B2015">
        <v>21</v>
      </c>
      <c r="T2015" t="s">
        <v>8219</v>
      </c>
      <c r="U2015">
        <v>3005</v>
      </c>
      <c r="V2015">
        <v>21</v>
      </c>
    </row>
    <row r="2016" spans="1:22" x14ac:dyDescent="0.2">
      <c r="A2016" t="s">
        <v>8219</v>
      </c>
      <c r="B2016">
        <v>31</v>
      </c>
      <c r="T2016" t="s">
        <v>8219</v>
      </c>
      <c r="U2016">
        <v>1623</v>
      </c>
      <c r="V2016">
        <v>31</v>
      </c>
    </row>
    <row r="2017" spans="1:22" x14ac:dyDescent="0.2">
      <c r="A2017" t="s">
        <v>8219</v>
      </c>
      <c r="B2017">
        <v>51</v>
      </c>
      <c r="T2017" t="s">
        <v>8219</v>
      </c>
      <c r="U2017">
        <v>3400</v>
      </c>
      <c r="V2017">
        <v>51</v>
      </c>
    </row>
    <row r="2018" spans="1:22" x14ac:dyDescent="0.2">
      <c r="A2018" t="s">
        <v>8219</v>
      </c>
      <c r="B2018">
        <v>57</v>
      </c>
      <c r="T2018" t="s">
        <v>8219</v>
      </c>
      <c r="U2018">
        <v>7220</v>
      </c>
      <c r="V2018">
        <v>57</v>
      </c>
    </row>
    <row r="2019" spans="1:22" x14ac:dyDescent="0.2">
      <c r="A2019" t="s">
        <v>8219</v>
      </c>
      <c r="B2019">
        <v>20</v>
      </c>
      <c r="T2019" t="s">
        <v>8219</v>
      </c>
      <c r="U2019">
        <v>1250</v>
      </c>
      <c r="V2019">
        <v>20</v>
      </c>
    </row>
    <row r="2020" spans="1:22" x14ac:dyDescent="0.2">
      <c r="A2020" t="s">
        <v>8219</v>
      </c>
      <c r="B2020">
        <v>71</v>
      </c>
      <c r="T2020" t="s">
        <v>8219</v>
      </c>
      <c r="U2020">
        <v>2520</v>
      </c>
      <c r="V2020">
        <v>71</v>
      </c>
    </row>
    <row r="2021" spans="1:22" x14ac:dyDescent="0.2">
      <c r="A2021" t="s">
        <v>8219</v>
      </c>
      <c r="B2021">
        <v>72</v>
      </c>
      <c r="T2021" t="s">
        <v>8219</v>
      </c>
      <c r="U2021">
        <v>2670</v>
      </c>
      <c r="V2021">
        <v>72</v>
      </c>
    </row>
    <row r="2022" spans="1:22" x14ac:dyDescent="0.2">
      <c r="A2022" t="s">
        <v>8219</v>
      </c>
      <c r="B2022">
        <v>45</v>
      </c>
      <c r="T2022" t="s">
        <v>8219</v>
      </c>
      <c r="U2022">
        <v>3120</v>
      </c>
      <c r="V2022">
        <v>45</v>
      </c>
    </row>
    <row r="2023" spans="1:22" x14ac:dyDescent="0.2">
      <c r="A2023" t="s">
        <v>8219</v>
      </c>
      <c r="B2023">
        <v>51</v>
      </c>
      <c r="T2023" t="s">
        <v>8219</v>
      </c>
      <c r="U2023">
        <v>880</v>
      </c>
      <c r="V2023">
        <v>51</v>
      </c>
    </row>
    <row r="2024" spans="1:22" x14ac:dyDescent="0.2">
      <c r="A2024" t="s">
        <v>8219</v>
      </c>
      <c r="B2024">
        <v>56</v>
      </c>
      <c r="T2024" t="s">
        <v>8219</v>
      </c>
      <c r="U2024">
        <v>2020</v>
      </c>
      <c r="V2024">
        <v>56</v>
      </c>
    </row>
    <row r="2025" spans="1:22" x14ac:dyDescent="0.2">
      <c r="A2025" t="s">
        <v>8219</v>
      </c>
      <c r="B2025">
        <v>17</v>
      </c>
      <c r="T2025" t="s">
        <v>8219</v>
      </c>
      <c r="U2025">
        <v>1130</v>
      </c>
      <c r="V2025">
        <v>17</v>
      </c>
    </row>
    <row r="2026" spans="1:22" x14ac:dyDescent="0.2">
      <c r="A2026" t="s">
        <v>8219</v>
      </c>
      <c r="B2026">
        <v>197</v>
      </c>
      <c r="T2026" t="s">
        <v>8219</v>
      </c>
      <c r="U2026">
        <v>11045</v>
      </c>
      <c r="V2026">
        <v>197</v>
      </c>
    </row>
    <row r="2027" spans="1:22" x14ac:dyDescent="0.2">
      <c r="A2027" t="s">
        <v>8219</v>
      </c>
      <c r="B2027">
        <v>70</v>
      </c>
      <c r="T2027" t="s">
        <v>8219</v>
      </c>
      <c r="U2027">
        <v>3292</v>
      </c>
      <c r="V2027">
        <v>70</v>
      </c>
    </row>
    <row r="2028" spans="1:22" x14ac:dyDescent="0.2">
      <c r="A2028" t="s">
        <v>8219</v>
      </c>
      <c r="B2028">
        <v>21</v>
      </c>
      <c r="T2028" t="s">
        <v>8219</v>
      </c>
      <c r="U2028">
        <v>1000.99</v>
      </c>
      <c r="V2028">
        <v>21</v>
      </c>
    </row>
    <row r="2029" spans="1:22" x14ac:dyDescent="0.2">
      <c r="A2029" t="s">
        <v>8219</v>
      </c>
      <c r="B2029">
        <v>34</v>
      </c>
      <c r="T2029" t="s">
        <v>8219</v>
      </c>
      <c r="U2029">
        <v>3000</v>
      </c>
      <c r="V2029">
        <v>34</v>
      </c>
    </row>
    <row r="2030" spans="1:22" x14ac:dyDescent="0.2">
      <c r="A2030" t="s">
        <v>8219</v>
      </c>
      <c r="B2030">
        <v>39</v>
      </c>
      <c r="T2030" t="s">
        <v>8219</v>
      </c>
      <c r="U2030">
        <v>3148</v>
      </c>
      <c r="V2030">
        <v>39</v>
      </c>
    </row>
    <row r="2031" spans="1:22" x14ac:dyDescent="0.2">
      <c r="A2031" t="s">
        <v>8219</v>
      </c>
      <c r="B2031">
        <v>78</v>
      </c>
      <c r="T2031" t="s">
        <v>8219</v>
      </c>
      <c r="U2031">
        <v>3080</v>
      </c>
      <c r="V2031">
        <v>78</v>
      </c>
    </row>
    <row r="2032" spans="1:22" x14ac:dyDescent="0.2">
      <c r="A2032" t="s">
        <v>8219</v>
      </c>
      <c r="B2032">
        <v>48</v>
      </c>
      <c r="T2032" t="s">
        <v>8219</v>
      </c>
      <c r="U2032">
        <v>4073</v>
      </c>
      <c r="V2032">
        <v>48</v>
      </c>
    </row>
    <row r="2033" spans="1:22" x14ac:dyDescent="0.2">
      <c r="A2033" t="s">
        <v>8219</v>
      </c>
      <c r="B2033">
        <v>29</v>
      </c>
      <c r="T2033" t="s">
        <v>8219</v>
      </c>
      <c r="U2033">
        <v>2000</v>
      </c>
      <c r="V2033">
        <v>29</v>
      </c>
    </row>
    <row r="2034" spans="1:22" x14ac:dyDescent="0.2">
      <c r="A2034" t="s">
        <v>8219</v>
      </c>
      <c r="B2034">
        <v>73</v>
      </c>
      <c r="T2034" t="s">
        <v>8219</v>
      </c>
      <c r="U2034">
        <v>40153</v>
      </c>
      <c r="V2034">
        <v>73</v>
      </c>
    </row>
    <row r="2035" spans="1:22" x14ac:dyDescent="0.2">
      <c r="A2035" t="s">
        <v>8219</v>
      </c>
      <c r="B2035">
        <v>8</v>
      </c>
      <c r="T2035" t="s">
        <v>8219</v>
      </c>
      <c r="U2035">
        <v>780</v>
      </c>
      <c r="V2035">
        <v>8</v>
      </c>
    </row>
    <row r="2036" spans="1:22" x14ac:dyDescent="0.2">
      <c r="A2036" t="s">
        <v>8219</v>
      </c>
      <c r="B2036">
        <v>17</v>
      </c>
      <c r="T2036" t="s">
        <v>8219</v>
      </c>
      <c r="U2036">
        <v>500</v>
      </c>
      <c r="V2036">
        <v>17</v>
      </c>
    </row>
    <row r="2037" spans="1:22" x14ac:dyDescent="0.2">
      <c r="A2037" t="s">
        <v>8219</v>
      </c>
      <c r="B2037">
        <v>9</v>
      </c>
      <c r="T2037" t="s">
        <v>8219</v>
      </c>
      <c r="U2037">
        <v>520</v>
      </c>
      <c r="V2037">
        <v>9</v>
      </c>
    </row>
    <row r="2038" spans="1:22" x14ac:dyDescent="0.2">
      <c r="A2038" t="s">
        <v>8219</v>
      </c>
      <c r="B2038">
        <v>17</v>
      </c>
      <c r="T2038" t="s">
        <v>8219</v>
      </c>
      <c r="U2038">
        <v>752</v>
      </c>
      <c r="V2038">
        <v>17</v>
      </c>
    </row>
    <row r="2039" spans="1:22" x14ac:dyDescent="0.2">
      <c r="A2039" t="s">
        <v>8219</v>
      </c>
      <c r="B2039">
        <v>33</v>
      </c>
      <c r="T2039" t="s">
        <v>8219</v>
      </c>
      <c r="U2039">
        <v>2010</v>
      </c>
      <c r="V2039">
        <v>33</v>
      </c>
    </row>
    <row r="2040" spans="1:22" x14ac:dyDescent="0.2">
      <c r="A2040" t="s">
        <v>8219</v>
      </c>
      <c r="B2040">
        <v>38</v>
      </c>
      <c r="T2040" t="s">
        <v>8219</v>
      </c>
      <c r="U2040">
        <v>2616</v>
      </c>
      <c r="V2040">
        <v>38</v>
      </c>
    </row>
    <row r="2041" spans="1:22" x14ac:dyDescent="0.2">
      <c r="A2041" t="s">
        <v>8219</v>
      </c>
      <c r="B2041">
        <v>79</v>
      </c>
      <c r="T2041" t="s">
        <v>8219</v>
      </c>
      <c r="U2041">
        <v>5813</v>
      </c>
      <c r="V2041">
        <v>79</v>
      </c>
    </row>
    <row r="2042" spans="1:22" x14ac:dyDescent="0.2">
      <c r="A2042" t="s">
        <v>8219</v>
      </c>
      <c r="B2042">
        <v>46</v>
      </c>
      <c r="T2042" t="s">
        <v>8219</v>
      </c>
      <c r="U2042">
        <v>5291</v>
      </c>
      <c r="V2042">
        <v>46</v>
      </c>
    </row>
    <row r="2043" spans="1:22" x14ac:dyDescent="0.2">
      <c r="A2043" t="s">
        <v>8219</v>
      </c>
      <c r="B2043">
        <v>20</v>
      </c>
      <c r="T2043" t="s">
        <v>8219</v>
      </c>
      <c r="U2043">
        <v>2215</v>
      </c>
      <c r="V2043">
        <v>20</v>
      </c>
    </row>
    <row r="2044" spans="1:22" x14ac:dyDescent="0.2">
      <c r="A2044" t="s">
        <v>8219</v>
      </c>
      <c r="B2044">
        <v>20</v>
      </c>
      <c r="T2044" t="s">
        <v>8219</v>
      </c>
      <c r="U2044">
        <v>1510</v>
      </c>
      <c r="V2044">
        <v>20</v>
      </c>
    </row>
    <row r="2045" spans="1:22" x14ac:dyDescent="0.2">
      <c r="A2045" t="s">
        <v>8219</v>
      </c>
      <c r="B2045">
        <v>13</v>
      </c>
      <c r="T2045" t="s">
        <v>8219</v>
      </c>
      <c r="U2045">
        <v>3061</v>
      </c>
      <c r="V2045">
        <v>13</v>
      </c>
    </row>
    <row r="2046" spans="1:22" x14ac:dyDescent="0.2">
      <c r="A2046" t="s">
        <v>8219</v>
      </c>
      <c r="B2046">
        <v>22</v>
      </c>
      <c r="T2046" t="s">
        <v>8219</v>
      </c>
      <c r="U2046">
        <v>250</v>
      </c>
      <c r="V2046">
        <v>22</v>
      </c>
    </row>
    <row r="2047" spans="1:22" x14ac:dyDescent="0.2">
      <c r="A2047" t="s">
        <v>8219</v>
      </c>
      <c r="B2047">
        <v>36</v>
      </c>
      <c r="T2047" t="s">
        <v>8219</v>
      </c>
      <c r="U2047">
        <v>3330</v>
      </c>
      <c r="V2047">
        <v>36</v>
      </c>
    </row>
    <row r="2048" spans="1:22" x14ac:dyDescent="0.2">
      <c r="A2048" t="s">
        <v>8219</v>
      </c>
      <c r="B2048">
        <v>40</v>
      </c>
      <c r="T2048" t="s">
        <v>8219</v>
      </c>
      <c r="U2048">
        <v>8114</v>
      </c>
      <c r="V2048">
        <v>40</v>
      </c>
    </row>
    <row r="2049" spans="1:22" x14ac:dyDescent="0.2">
      <c r="A2049" t="s">
        <v>8219</v>
      </c>
      <c r="B2049">
        <v>9</v>
      </c>
      <c r="T2049" t="s">
        <v>8219</v>
      </c>
      <c r="U2049">
        <v>234</v>
      </c>
      <c r="V2049">
        <v>9</v>
      </c>
    </row>
    <row r="2050" spans="1:22" x14ac:dyDescent="0.2">
      <c r="A2050" t="s">
        <v>8219</v>
      </c>
      <c r="B2050">
        <v>19</v>
      </c>
      <c r="T2050" t="s">
        <v>8219</v>
      </c>
      <c r="U2050">
        <v>875</v>
      </c>
      <c r="V2050">
        <v>19</v>
      </c>
    </row>
    <row r="2051" spans="1:22" x14ac:dyDescent="0.2">
      <c r="A2051" t="s">
        <v>8219</v>
      </c>
      <c r="B2051">
        <v>14</v>
      </c>
      <c r="T2051" t="s">
        <v>8219</v>
      </c>
      <c r="U2051">
        <v>714</v>
      </c>
      <c r="V2051">
        <v>14</v>
      </c>
    </row>
    <row r="2052" spans="1:22" x14ac:dyDescent="0.2">
      <c r="A2052" t="s">
        <v>8219</v>
      </c>
      <c r="B2052">
        <v>38</v>
      </c>
      <c r="T2052" t="s">
        <v>8219</v>
      </c>
      <c r="U2052">
        <v>1200</v>
      </c>
      <c r="V2052">
        <v>38</v>
      </c>
    </row>
    <row r="2053" spans="1:22" x14ac:dyDescent="0.2">
      <c r="A2053" t="s">
        <v>8219</v>
      </c>
      <c r="B2053">
        <v>58</v>
      </c>
      <c r="T2053" t="s">
        <v>8219</v>
      </c>
      <c r="U2053">
        <v>3095.11</v>
      </c>
      <c r="V2053">
        <v>58</v>
      </c>
    </row>
    <row r="2054" spans="1:22" x14ac:dyDescent="0.2">
      <c r="A2054" t="s">
        <v>8219</v>
      </c>
      <c r="B2054">
        <v>28</v>
      </c>
      <c r="T2054" t="s">
        <v>8219</v>
      </c>
      <c r="U2054">
        <v>1035</v>
      </c>
      <c r="V2054">
        <v>28</v>
      </c>
    </row>
    <row r="2055" spans="1:22" x14ac:dyDescent="0.2">
      <c r="A2055" t="s">
        <v>8219</v>
      </c>
      <c r="B2055">
        <v>17</v>
      </c>
      <c r="T2055" t="s">
        <v>8219</v>
      </c>
      <c r="U2055">
        <v>1382</v>
      </c>
      <c r="V2055">
        <v>17</v>
      </c>
    </row>
    <row r="2056" spans="1:22" x14ac:dyDescent="0.2">
      <c r="A2056" t="s">
        <v>8219</v>
      </c>
      <c r="B2056">
        <v>12</v>
      </c>
      <c r="T2056" t="s">
        <v>8219</v>
      </c>
      <c r="U2056">
        <v>241</v>
      </c>
      <c r="V2056">
        <v>12</v>
      </c>
    </row>
    <row r="2057" spans="1:22" x14ac:dyDescent="0.2">
      <c r="A2057" t="s">
        <v>8219</v>
      </c>
      <c r="B2057">
        <v>40</v>
      </c>
      <c r="T2057" t="s">
        <v>8219</v>
      </c>
      <c r="U2057">
        <v>3530</v>
      </c>
      <c r="V2057">
        <v>40</v>
      </c>
    </row>
    <row r="2058" spans="1:22" x14ac:dyDescent="0.2">
      <c r="A2058" t="s">
        <v>8219</v>
      </c>
      <c r="B2058">
        <v>57</v>
      </c>
      <c r="T2058" t="s">
        <v>8219</v>
      </c>
      <c r="U2058">
        <v>3046</v>
      </c>
      <c r="V2058">
        <v>57</v>
      </c>
    </row>
    <row r="2059" spans="1:22" x14ac:dyDescent="0.2">
      <c r="A2059" t="s">
        <v>8219</v>
      </c>
      <c r="B2059">
        <v>114</v>
      </c>
      <c r="T2059" t="s">
        <v>8219</v>
      </c>
      <c r="U2059">
        <v>4545</v>
      </c>
      <c r="V2059">
        <v>114</v>
      </c>
    </row>
    <row r="2060" spans="1:22" x14ac:dyDescent="0.2">
      <c r="A2060" t="s">
        <v>8219</v>
      </c>
      <c r="B2060">
        <v>31</v>
      </c>
      <c r="T2060" t="s">
        <v>8219</v>
      </c>
      <c r="U2060">
        <v>4500</v>
      </c>
      <c r="V2060">
        <v>31</v>
      </c>
    </row>
    <row r="2061" spans="1:22" x14ac:dyDescent="0.2">
      <c r="A2061" t="s">
        <v>8219</v>
      </c>
      <c r="B2061">
        <v>3</v>
      </c>
      <c r="T2061" t="s">
        <v>8219</v>
      </c>
      <c r="U2061">
        <v>70</v>
      </c>
      <c r="V2061">
        <v>3</v>
      </c>
    </row>
    <row r="2062" spans="1:22" x14ac:dyDescent="0.2">
      <c r="A2062" t="s">
        <v>8219</v>
      </c>
      <c r="B2062">
        <v>16</v>
      </c>
      <c r="T2062" t="s">
        <v>8219</v>
      </c>
      <c r="U2062">
        <v>1030</v>
      </c>
      <c r="V2062">
        <v>16</v>
      </c>
    </row>
    <row r="2063" spans="1:22" x14ac:dyDescent="0.2">
      <c r="A2063" t="s">
        <v>8219</v>
      </c>
      <c r="B2063">
        <v>199</v>
      </c>
      <c r="T2063" t="s">
        <v>8219</v>
      </c>
      <c r="U2063">
        <v>12348.5</v>
      </c>
      <c r="V2063">
        <v>199</v>
      </c>
    </row>
    <row r="2064" spans="1:22" x14ac:dyDescent="0.2">
      <c r="A2064" t="s">
        <v>8219</v>
      </c>
      <c r="B2064">
        <v>31</v>
      </c>
      <c r="T2064" t="s">
        <v>8219</v>
      </c>
      <c r="U2064">
        <v>2050</v>
      </c>
      <c r="V2064">
        <v>31</v>
      </c>
    </row>
    <row r="2065" spans="1:22" x14ac:dyDescent="0.2">
      <c r="A2065" t="s">
        <v>8219</v>
      </c>
      <c r="B2065">
        <v>30</v>
      </c>
      <c r="T2065" t="s">
        <v>8219</v>
      </c>
      <c r="U2065">
        <v>2202</v>
      </c>
      <c r="V2065">
        <v>30</v>
      </c>
    </row>
    <row r="2066" spans="1:22" x14ac:dyDescent="0.2">
      <c r="A2066" t="s">
        <v>8219</v>
      </c>
      <c r="B2066">
        <v>34</v>
      </c>
      <c r="T2066" t="s">
        <v>8219</v>
      </c>
      <c r="U2066">
        <v>3383</v>
      </c>
      <c r="V2066">
        <v>34</v>
      </c>
    </row>
    <row r="2067" spans="1:22" x14ac:dyDescent="0.2">
      <c r="A2067" t="s">
        <v>8219</v>
      </c>
      <c r="B2067">
        <v>18</v>
      </c>
      <c r="T2067" t="s">
        <v>8219</v>
      </c>
      <c r="U2067">
        <v>1119</v>
      </c>
      <c r="V2067">
        <v>18</v>
      </c>
    </row>
    <row r="2068" spans="1:22" x14ac:dyDescent="0.2">
      <c r="A2068" t="s">
        <v>8219</v>
      </c>
      <c r="B2068">
        <v>67</v>
      </c>
      <c r="T2068" t="s">
        <v>8219</v>
      </c>
      <c r="U2068">
        <v>4176</v>
      </c>
      <c r="V2068">
        <v>67</v>
      </c>
    </row>
    <row r="2069" spans="1:22" x14ac:dyDescent="0.2">
      <c r="A2069" t="s">
        <v>8219</v>
      </c>
      <c r="B2069">
        <v>66</v>
      </c>
      <c r="T2069" t="s">
        <v>8219</v>
      </c>
      <c r="U2069">
        <v>3880</v>
      </c>
      <c r="V2069">
        <v>66</v>
      </c>
    </row>
    <row r="2070" spans="1:22" x14ac:dyDescent="0.2">
      <c r="A2070" t="s">
        <v>8219</v>
      </c>
      <c r="B2070">
        <v>23</v>
      </c>
      <c r="T2070" t="s">
        <v>8219</v>
      </c>
      <c r="U2070">
        <v>1043</v>
      </c>
      <c r="V2070">
        <v>23</v>
      </c>
    </row>
    <row r="2071" spans="1:22" x14ac:dyDescent="0.2">
      <c r="A2071" t="s">
        <v>8219</v>
      </c>
      <c r="B2071">
        <v>126</v>
      </c>
      <c r="T2071" t="s">
        <v>8219</v>
      </c>
      <c r="U2071">
        <v>5285</v>
      </c>
      <c r="V2071">
        <v>126</v>
      </c>
    </row>
    <row r="2072" spans="1:22" x14ac:dyDescent="0.2">
      <c r="A2072" t="s">
        <v>8219</v>
      </c>
      <c r="B2072">
        <v>6</v>
      </c>
      <c r="T2072" t="s">
        <v>8219</v>
      </c>
      <c r="U2072">
        <v>355</v>
      </c>
      <c r="V2072">
        <v>6</v>
      </c>
    </row>
    <row r="2073" spans="1:22" x14ac:dyDescent="0.2">
      <c r="A2073" t="s">
        <v>8219</v>
      </c>
      <c r="B2073">
        <v>25</v>
      </c>
      <c r="T2073" t="s">
        <v>8219</v>
      </c>
      <c r="U2073">
        <v>5012.25</v>
      </c>
      <c r="V2073">
        <v>25</v>
      </c>
    </row>
    <row r="2074" spans="1:22" x14ac:dyDescent="0.2">
      <c r="A2074" t="s">
        <v>8219</v>
      </c>
      <c r="B2074">
        <v>39</v>
      </c>
      <c r="T2074" t="s">
        <v>8219</v>
      </c>
      <c r="U2074">
        <v>3275</v>
      </c>
      <c r="V2074">
        <v>39</v>
      </c>
    </row>
    <row r="2075" spans="1:22" x14ac:dyDescent="0.2">
      <c r="A2075" t="s">
        <v>8219</v>
      </c>
      <c r="B2075">
        <v>62</v>
      </c>
      <c r="T2075" t="s">
        <v>8219</v>
      </c>
      <c r="U2075">
        <v>3550</v>
      </c>
      <c r="V2075">
        <v>62</v>
      </c>
    </row>
    <row r="2076" spans="1:22" x14ac:dyDescent="0.2">
      <c r="A2076" t="s">
        <v>8219</v>
      </c>
      <c r="B2076">
        <v>31</v>
      </c>
      <c r="T2076" t="s">
        <v>8219</v>
      </c>
      <c r="U2076">
        <v>1800</v>
      </c>
      <c r="V2076">
        <v>31</v>
      </c>
    </row>
    <row r="2077" spans="1:22" x14ac:dyDescent="0.2">
      <c r="A2077" t="s">
        <v>8219</v>
      </c>
      <c r="B2077">
        <v>274</v>
      </c>
      <c r="T2077" t="s">
        <v>8219</v>
      </c>
      <c r="U2077">
        <v>51184</v>
      </c>
      <c r="V2077">
        <v>274</v>
      </c>
    </row>
    <row r="2078" spans="1:22" x14ac:dyDescent="0.2">
      <c r="A2078" t="s">
        <v>8219</v>
      </c>
      <c r="B2078">
        <v>17</v>
      </c>
      <c r="T2078" t="s">
        <v>8219</v>
      </c>
      <c r="U2078">
        <v>1260</v>
      </c>
      <c r="V2078">
        <v>17</v>
      </c>
    </row>
    <row r="2079" spans="1:22" x14ac:dyDescent="0.2">
      <c r="A2079" t="s">
        <v>8219</v>
      </c>
      <c r="B2079">
        <v>14</v>
      </c>
      <c r="T2079" t="s">
        <v>8219</v>
      </c>
      <c r="U2079">
        <v>430</v>
      </c>
      <c r="V2079">
        <v>14</v>
      </c>
    </row>
    <row r="2080" spans="1:22" x14ac:dyDescent="0.2">
      <c r="A2080" t="s">
        <v>8219</v>
      </c>
      <c r="B2080">
        <v>60</v>
      </c>
      <c r="T2080" t="s">
        <v>8219</v>
      </c>
      <c r="U2080">
        <v>3760</v>
      </c>
      <c r="V2080">
        <v>60</v>
      </c>
    </row>
    <row r="2081" spans="1:22" x14ac:dyDescent="0.2">
      <c r="A2081" t="s">
        <v>8219</v>
      </c>
      <c r="B2081">
        <v>33</v>
      </c>
      <c r="T2081" t="s">
        <v>8219</v>
      </c>
      <c r="U2081">
        <v>4005</v>
      </c>
      <c r="V2081">
        <v>33</v>
      </c>
    </row>
    <row r="2082" spans="1:22" x14ac:dyDescent="0.2">
      <c r="A2082" t="s">
        <v>8219</v>
      </c>
      <c r="B2082">
        <v>78</v>
      </c>
      <c r="T2082" t="s">
        <v>8219</v>
      </c>
      <c r="U2082">
        <v>3100</v>
      </c>
      <c r="V2082">
        <v>78</v>
      </c>
    </row>
    <row r="2083" spans="1:22" x14ac:dyDescent="0.2">
      <c r="A2083" t="s">
        <v>8219</v>
      </c>
      <c r="B2083">
        <v>30</v>
      </c>
      <c r="T2083" t="s">
        <v>8219</v>
      </c>
      <c r="U2083">
        <v>2160</v>
      </c>
      <c r="V2083">
        <v>30</v>
      </c>
    </row>
    <row r="2084" spans="1:22" x14ac:dyDescent="0.2">
      <c r="A2084" t="s">
        <v>8219</v>
      </c>
      <c r="B2084">
        <v>136</v>
      </c>
      <c r="T2084" t="s">
        <v>8219</v>
      </c>
      <c r="U2084">
        <v>5526</v>
      </c>
      <c r="V2084">
        <v>136</v>
      </c>
    </row>
    <row r="2085" spans="1:22" x14ac:dyDescent="0.2">
      <c r="A2085" t="s">
        <v>8219</v>
      </c>
      <c r="B2085">
        <v>40</v>
      </c>
      <c r="T2085" t="s">
        <v>8219</v>
      </c>
      <c r="U2085">
        <v>2520</v>
      </c>
      <c r="V2085">
        <v>40</v>
      </c>
    </row>
    <row r="2086" spans="1:22" x14ac:dyDescent="0.2">
      <c r="A2086" t="s">
        <v>8219</v>
      </c>
      <c r="B2086">
        <v>18</v>
      </c>
      <c r="T2086" t="s">
        <v>8219</v>
      </c>
      <c r="U2086">
        <v>606</v>
      </c>
      <c r="V2086">
        <v>18</v>
      </c>
    </row>
    <row r="2087" spans="1:22" x14ac:dyDescent="0.2">
      <c r="A2087" t="s">
        <v>8219</v>
      </c>
      <c r="B2087">
        <v>39</v>
      </c>
      <c r="T2087" t="s">
        <v>8219</v>
      </c>
      <c r="U2087">
        <v>1505</v>
      </c>
      <c r="V2087">
        <v>39</v>
      </c>
    </row>
    <row r="2088" spans="1:22" x14ac:dyDescent="0.2">
      <c r="A2088" t="s">
        <v>8219</v>
      </c>
      <c r="B2088">
        <v>21</v>
      </c>
      <c r="T2088" t="s">
        <v>8219</v>
      </c>
      <c r="U2088">
        <v>3275</v>
      </c>
      <c r="V2088">
        <v>21</v>
      </c>
    </row>
    <row r="2089" spans="1:22" x14ac:dyDescent="0.2">
      <c r="A2089" t="s">
        <v>8219</v>
      </c>
      <c r="B2089">
        <v>30</v>
      </c>
      <c r="T2089" t="s">
        <v>8219</v>
      </c>
      <c r="U2089">
        <v>1296</v>
      </c>
      <c r="V2089">
        <v>30</v>
      </c>
    </row>
    <row r="2090" spans="1:22" x14ac:dyDescent="0.2">
      <c r="A2090" t="s">
        <v>8219</v>
      </c>
      <c r="B2090">
        <v>27</v>
      </c>
      <c r="T2090" t="s">
        <v>8219</v>
      </c>
      <c r="U2090">
        <v>409.01</v>
      </c>
      <c r="V2090">
        <v>27</v>
      </c>
    </row>
    <row r="2091" spans="1:22" x14ac:dyDescent="0.2">
      <c r="A2091" t="s">
        <v>8219</v>
      </c>
      <c r="B2091">
        <v>35</v>
      </c>
      <c r="T2091" t="s">
        <v>8219</v>
      </c>
      <c r="U2091">
        <v>2925</v>
      </c>
      <c r="V2091">
        <v>35</v>
      </c>
    </row>
    <row r="2092" spans="1:22" x14ac:dyDescent="0.2">
      <c r="A2092" t="s">
        <v>8219</v>
      </c>
      <c r="B2092">
        <v>13</v>
      </c>
      <c r="T2092" t="s">
        <v>8219</v>
      </c>
      <c r="U2092">
        <v>1820</v>
      </c>
      <c r="V2092">
        <v>13</v>
      </c>
    </row>
    <row r="2093" spans="1:22" x14ac:dyDescent="0.2">
      <c r="A2093" t="s">
        <v>8219</v>
      </c>
      <c r="B2093">
        <v>23</v>
      </c>
      <c r="T2093" t="s">
        <v>8219</v>
      </c>
      <c r="U2093">
        <v>1860</v>
      </c>
      <c r="V2093">
        <v>23</v>
      </c>
    </row>
    <row r="2094" spans="1:22" x14ac:dyDescent="0.2">
      <c r="A2094" t="s">
        <v>8219</v>
      </c>
      <c r="B2094">
        <v>39</v>
      </c>
      <c r="T2094" t="s">
        <v>8219</v>
      </c>
      <c r="U2094">
        <v>2100</v>
      </c>
      <c r="V2094">
        <v>39</v>
      </c>
    </row>
    <row r="2095" spans="1:22" x14ac:dyDescent="0.2">
      <c r="A2095" t="s">
        <v>8219</v>
      </c>
      <c r="B2095">
        <v>35</v>
      </c>
      <c r="T2095" t="s">
        <v>8219</v>
      </c>
      <c r="U2095">
        <v>1082.5</v>
      </c>
      <c r="V2095">
        <v>35</v>
      </c>
    </row>
    <row r="2096" spans="1:22" x14ac:dyDescent="0.2">
      <c r="A2096" t="s">
        <v>8219</v>
      </c>
      <c r="B2096">
        <v>27</v>
      </c>
      <c r="T2096" t="s">
        <v>8219</v>
      </c>
      <c r="U2096">
        <v>1835</v>
      </c>
      <c r="V2096">
        <v>27</v>
      </c>
    </row>
    <row r="2097" spans="1:22" x14ac:dyDescent="0.2">
      <c r="A2097" t="s">
        <v>8219</v>
      </c>
      <c r="B2097">
        <v>21</v>
      </c>
      <c r="T2097" t="s">
        <v>8219</v>
      </c>
      <c r="U2097">
        <v>570</v>
      </c>
      <c r="V2097">
        <v>21</v>
      </c>
    </row>
    <row r="2098" spans="1:22" x14ac:dyDescent="0.2">
      <c r="A2098" t="s">
        <v>8219</v>
      </c>
      <c r="B2098">
        <v>104</v>
      </c>
      <c r="T2098" t="s">
        <v>8219</v>
      </c>
      <c r="U2098">
        <v>11530</v>
      </c>
      <c r="V2098">
        <v>104</v>
      </c>
    </row>
    <row r="2099" spans="1:22" x14ac:dyDescent="0.2">
      <c r="A2099" t="s">
        <v>8219</v>
      </c>
      <c r="B2099">
        <v>19</v>
      </c>
      <c r="T2099" t="s">
        <v>8219</v>
      </c>
      <c r="U2099">
        <v>2030</v>
      </c>
      <c r="V2099">
        <v>19</v>
      </c>
    </row>
    <row r="2100" spans="1:22" x14ac:dyDescent="0.2">
      <c r="A2100" t="s">
        <v>8219</v>
      </c>
      <c r="B2100">
        <v>97</v>
      </c>
      <c r="T2100" t="s">
        <v>8219</v>
      </c>
      <c r="U2100">
        <v>10235</v>
      </c>
      <c r="V2100">
        <v>97</v>
      </c>
    </row>
    <row r="2101" spans="1:22" x14ac:dyDescent="0.2">
      <c r="A2101" t="s">
        <v>8219</v>
      </c>
      <c r="B2101">
        <v>27</v>
      </c>
      <c r="T2101" t="s">
        <v>8219</v>
      </c>
      <c r="U2101">
        <v>3590</v>
      </c>
      <c r="V2101">
        <v>27</v>
      </c>
    </row>
    <row r="2102" spans="1:22" x14ac:dyDescent="0.2">
      <c r="A2102" t="s">
        <v>8219</v>
      </c>
      <c r="B2102">
        <v>24</v>
      </c>
      <c r="T2102" t="s">
        <v>8219</v>
      </c>
      <c r="U2102">
        <v>1246</v>
      </c>
      <c r="V2102">
        <v>24</v>
      </c>
    </row>
    <row r="2103" spans="1:22" x14ac:dyDescent="0.2">
      <c r="A2103" t="s">
        <v>8219</v>
      </c>
      <c r="B2103">
        <v>13</v>
      </c>
      <c r="T2103" t="s">
        <v>8219</v>
      </c>
      <c r="U2103">
        <v>4030</v>
      </c>
      <c r="V2103">
        <v>13</v>
      </c>
    </row>
    <row r="2104" spans="1:22" x14ac:dyDescent="0.2">
      <c r="A2104" t="s">
        <v>8219</v>
      </c>
      <c r="B2104">
        <v>46</v>
      </c>
      <c r="T2104" t="s">
        <v>8219</v>
      </c>
      <c r="U2104">
        <v>1197</v>
      </c>
      <c r="V2104">
        <v>46</v>
      </c>
    </row>
    <row r="2105" spans="1:22" x14ac:dyDescent="0.2">
      <c r="A2105" t="s">
        <v>8219</v>
      </c>
      <c r="B2105">
        <v>4</v>
      </c>
      <c r="T2105" t="s">
        <v>8219</v>
      </c>
      <c r="U2105">
        <v>420</v>
      </c>
      <c r="V2105">
        <v>4</v>
      </c>
    </row>
    <row r="2106" spans="1:22" x14ac:dyDescent="0.2">
      <c r="A2106" t="s">
        <v>8219</v>
      </c>
      <c r="B2106">
        <v>40</v>
      </c>
      <c r="T2106" t="s">
        <v>8219</v>
      </c>
      <c r="U2106">
        <v>3449</v>
      </c>
      <c r="V2106">
        <v>40</v>
      </c>
    </row>
    <row r="2107" spans="1:22" x14ac:dyDescent="0.2">
      <c r="A2107" t="s">
        <v>8219</v>
      </c>
      <c r="B2107">
        <v>44</v>
      </c>
      <c r="T2107" t="s">
        <v>8219</v>
      </c>
      <c r="U2107">
        <v>5040</v>
      </c>
      <c r="V2107">
        <v>44</v>
      </c>
    </row>
    <row r="2108" spans="1:22" x14ac:dyDescent="0.2">
      <c r="A2108" t="s">
        <v>8219</v>
      </c>
      <c r="B2108">
        <v>35</v>
      </c>
      <c r="T2108" t="s">
        <v>8219</v>
      </c>
      <c r="U2108">
        <v>1668</v>
      </c>
      <c r="V2108">
        <v>35</v>
      </c>
    </row>
    <row r="2109" spans="1:22" x14ac:dyDescent="0.2">
      <c r="A2109" t="s">
        <v>8219</v>
      </c>
      <c r="B2109">
        <v>63</v>
      </c>
      <c r="T2109" t="s">
        <v>8219</v>
      </c>
      <c r="U2109">
        <v>4592</v>
      </c>
      <c r="V2109">
        <v>63</v>
      </c>
    </row>
    <row r="2110" spans="1:22" x14ac:dyDescent="0.2">
      <c r="A2110" t="s">
        <v>8219</v>
      </c>
      <c r="B2110">
        <v>89</v>
      </c>
      <c r="T2110" t="s">
        <v>8219</v>
      </c>
      <c r="U2110">
        <v>4409.55</v>
      </c>
      <c r="V2110">
        <v>89</v>
      </c>
    </row>
    <row r="2111" spans="1:22" x14ac:dyDescent="0.2">
      <c r="A2111" t="s">
        <v>8219</v>
      </c>
      <c r="B2111">
        <v>15</v>
      </c>
      <c r="T2111" t="s">
        <v>8219</v>
      </c>
      <c r="U2111">
        <v>381</v>
      </c>
      <c r="V2111">
        <v>15</v>
      </c>
    </row>
    <row r="2112" spans="1:22" x14ac:dyDescent="0.2">
      <c r="A2112" t="s">
        <v>8219</v>
      </c>
      <c r="B2112">
        <v>46</v>
      </c>
      <c r="T2112" t="s">
        <v>8219</v>
      </c>
      <c r="U2112">
        <v>2879</v>
      </c>
      <c r="V2112">
        <v>46</v>
      </c>
    </row>
    <row r="2113" spans="1:22" x14ac:dyDescent="0.2">
      <c r="A2113" t="s">
        <v>8219</v>
      </c>
      <c r="B2113">
        <v>33</v>
      </c>
      <c r="T2113" t="s">
        <v>8219</v>
      </c>
      <c r="U2113">
        <v>2015</v>
      </c>
      <c r="V2113">
        <v>33</v>
      </c>
    </row>
    <row r="2114" spans="1:22" x14ac:dyDescent="0.2">
      <c r="A2114" t="s">
        <v>8219</v>
      </c>
      <c r="B2114">
        <v>52</v>
      </c>
      <c r="T2114" t="s">
        <v>8219</v>
      </c>
      <c r="U2114">
        <v>5176</v>
      </c>
      <c r="V2114">
        <v>52</v>
      </c>
    </row>
    <row r="2115" spans="1:22" x14ac:dyDescent="0.2">
      <c r="A2115" t="s">
        <v>8219</v>
      </c>
      <c r="B2115">
        <v>7</v>
      </c>
      <c r="T2115" t="s">
        <v>8219</v>
      </c>
      <c r="U2115">
        <v>525</v>
      </c>
      <c r="V2115">
        <v>7</v>
      </c>
    </row>
    <row r="2116" spans="1:22" x14ac:dyDescent="0.2">
      <c r="A2116" t="s">
        <v>8219</v>
      </c>
      <c r="B2116">
        <v>28</v>
      </c>
      <c r="T2116" t="s">
        <v>8219</v>
      </c>
      <c r="U2116">
        <v>6027</v>
      </c>
      <c r="V2116">
        <v>28</v>
      </c>
    </row>
    <row r="2117" spans="1:22" x14ac:dyDescent="0.2">
      <c r="A2117" t="s">
        <v>8219</v>
      </c>
      <c r="B2117">
        <v>11</v>
      </c>
      <c r="T2117" t="s">
        <v>8219</v>
      </c>
      <c r="U2117">
        <v>1326</v>
      </c>
      <c r="V2117">
        <v>11</v>
      </c>
    </row>
    <row r="2118" spans="1:22" x14ac:dyDescent="0.2">
      <c r="A2118" t="s">
        <v>8219</v>
      </c>
      <c r="B2118">
        <v>15</v>
      </c>
      <c r="T2118" t="s">
        <v>8219</v>
      </c>
      <c r="U2118">
        <v>565</v>
      </c>
      <c r="V2118">
        <v>15</v>
      </c>
    </row>
    <row r="2119" spans="1:22" x14ac:dyDescent="0.2">
      <c r="A2119" t="s">
        <v>8219</v>
      </c>
      <c r="B2119">
        <v>30</v>
      </c>
      <c r="T2119" t="s">
        <v>8219</v>
      </c>
      <c r="U2119">
        <v>5167</v>
      </c>
      <c r="V2119">
        <v>30</v>
      </c>
    </row>
    <row r="2120" spans="1:22" x14ac:dyDescent="0.2">
      <c r="A2120" t="s">
        <v>8219</v>
      </c>
      <c r="B2120">
        <v>27</v>
      </c>
      <c r="T2120" t="s">
        <v>8219</v>
      </c>
      <c r="U2120">
        <v>3000</v>
      </c>
      <c r="V2120">
        <v>27</v>
      </c>
    </row>
    <row r="2121" spans="1:22" x14ac:dyDescent="0.2">
      <c r="A2121" t="s">
        <v>8219</v>
      </c>
      <c r="B2121">
        <v>28</v>
      </c>
      <c r="T2121" t="s">
        <v>8219</v>
      </c>
      <c r="U2121">
        <v>713</v>
      </c>
      <c r="V2121">
        <v>28</v>
      </c>
    </row>
    <row r="2122" spans="1:22" x14ac:dyDescent="0.2">
      <c r="A2122" t="s">
        <v>8219</v>
      </c>
      <c r="B2122">
        <v>17</v>
      </c>
      <c r="T2122" t="s">
        <v>8219</v>
      </c>
      <c r="U2122">
        <v>4550</v>
      </c>
      <c r="V2122">
        <v>17</v>
      </c>
    </row>
    <row r="2123" spans="1:22" x14ac:dyDescent="0.2">
      <c r="A2123" t="s">
        <v>8219</v>
      </c>
      <c r="B2123">
        <v>50</v>
      </c>
      <c r="T2123" t="s">
        <v>8219</v>
      </c>
      <c r="U2123">
        <v>3798</v>
      </c>
      <c r="V2123">
        <v>50</v>
      </c>
    </row>
    <row r="2124" spans="1:22" x14ac:dyDescent="0.2">
      <c r="A2124" t="s">
        <v>8219</v>
      </c>
      <c r="B2124">
        <v>26</v>
      </c>
      <c r="T2124" t="s">
        <v>8219</v>
      </c>
      <c r="U2124">
        <v>1535</v>
      </c>
      <c r="V2124">
        <v>26</v>
      </c>
    </row>
    <row r="2125" spans="1:22" x14ac:dyDescent="0.2">
      <c r="A2125" t="s">
        <v>8219</v>
      </c>
      <c r="B2125">
        <v>88</v>
      </c>
      <c r="T2125" t="s">
        <v>8219</v>
      </c>
      <c r="U2125">
        <v>4409.7700000000004</v>
      </c>
      <c r="V2125">
        <v>88</v>
      </c>
    </row>
    <row r="2126" spans="1:22" x14ac:dyDescent="0.2">
      <c r="A2126" t="s">
        <v>8219</v>
      </c>
      <c r="B2126">
        <v>91</v>
      </c>
      <c r="T2126" t="s">
        <v>8219</v>
      </c>
      <c r="U2126">
        <v>5050.7700000000004</v>
      </c>
      <c r="V2126">
        <v>91</v>
      </c>
    </row>
    <row r="2127" spans="1:22" x14ac:dyDescent="0.2">
      <c r="A2127" t="s">
        <v>8219</v>
      </c>
      <c r="B2127">
        <v>3</v>
      </c>
      <c r="T2127" t="s">
        <v>8219</v>
      </c>
      <c r="U2127">
        <v>500</v>
      </c>
      <c r="V2127">
        <v>3</v>
      </c>
    </row>
    <row r="2128" spans="1:22" x14ac:dyDescent="0.2">
      <c r="A2128" t="s">
        <v>8219</v>
      </c>
      <c r="B2128">
        <v>28</v>
      </c>
      <c r="T2128" t="s">
        <v>8219</v>
      </c>
      <c r="U2128">
        <v>1328</v>
      </c>
      <c r="V2128">
        <v>28</v>
      </c>
    </row>
    <row r="2129" spans="1:22" x14ac:dyDescent="0.2">
      <c r="A2129" t="s">
        <v>8219</v>
      </c>
      <c r="B2129">
        <v>77</v>
      </c>
      <c r="T2129" t="s">
        <v>8219</v>
      </c>
      <c r="U2129">
        <v>5000</v>
      </c>
      <c r="V2129">
        <v>77</v>
      </c>
    </row>
    <row r="2130" spans="1:22" x14ac:dyDescent="0.2">
      <c r="A2130" t="s">
        <v>8219</v>
      </c>
      <c r="B2130">
        <v>27</v>
      </c>
      <c r="T2130" t="s">
        <v>8219</v>
      </c>
      <c r="U2130">
        <v>1500</v>
      </c>
      <c r="V2130">
        <v>27</v>
      </c>
    </row>
    <row r="2131" spans="1:22" x14ac:dyDescent="0.2">
      <c r="A2131" t="s">
        <v>8219</v>
      </c>
      <c r="B2131">
        <v>107</v>
      </c>
      <c r="T2131" t="s">
        <v>8219</v>
      </c>
      <c r="U2131">
        <v>7942</v>
      </c>
      <c r="V2131">
        <v>107</v>
      </c>
    </row>
    <row r="2132" spans="1:22" x14ac:dyDescent="0.2">
      <c r="A2132" t="s">
        <v>8219</v>
      </c>
      <c r="B2132">
        <v>96</v>
      </c>
      <c r="T2132" t="s">
        <v>8219</v>
      </c>
      <c r="U2132">
        <v>10265.01</v>
      </c>
      <c r="V2132">
        <v>96</v>
      </c>
    </row>
    <row r="2133" spans="1:22" x14ac:dyDescent="0.2">
      <c r="A2133" t="s">
        <v>8219</v>
      </c>
      <c r="B2133">
        <v>56</v>
      </c>
      <c r="T2133" t="s">
        <v>8219</v>
      </c>
      <c r="U2133">
        <v>2335</v>
      </c>
      <c r="V2133">
        <v>56</v>
      </c>
    </row>
    <row r="2134" spans="1:22" x14ac:dyDescent="0.2">
      <c r="A2134" t="s">
        <v>8219</v>
      </c>
      <c r="B2134">
        <v>58</v>
      </c>
      <c r="T2134" t="s">
        <v>8219</v>
      </c>
      <c r="U2134">
        <v>4306.1099999999997</v>
      </c>
      <c r="V2134">
        <v>58</v>
      </c>
    </row>
    <row r="2135" spans="1:22" x14ac:dyDescent="0.2">
      <c r="A2135" t="s">
        <v>8219</v>
      </c>
      <c r="B2135">
        <v>15</v>
      </c>
      <c r="T2135" t="s">
        <v>8219</v>
      </c>
      <c r="U2135">
        <v>1100</v>
      </c>
      <c r="V2135">
        <v>15</v>
      </c>
    </row>
    <row r="2136" spans="1:22" x14ac:dyDescent="0.2">
      <c r="A2136" t="s">
        <v>8219</v>
      </c>
      <c r="B2136">
        <v>20</v>
      </c>
      <c r="T2136" t="s">
        <v>8219</v>
      </c>
      <c r="U2136">
        <v>2000</v>
      </c>
      <c r="V2136">
        <v>20</v>
      </c>
    </row>
    <row r="2137" spans="1:22" x14ac:dyDescent="0.2">
      <c r="A2137" t="s">
        <v>8219</v>
      </c>
      <c r="B2137">
        <v>38</v>
      </c>
      <c r="T2137" t="s">
        <v>8219</v>
      </c>
      <c r="U2137">
        <v>1460</v>
      </c>
      <c r="V2137">
        <v>38</v>
      </c>
    </row>
    <row r="2138" spans="1:22" x14ac:dyDescent="0.2">
      <c r="A2138" t="s">
        <v>8219</v>
      </c>
      <c r="B2138">
        <v>33</v>
      </c>
      <c r="T2138" t="s">
        <v>8219</v>
      </c>
      <c r="U2138">
        <v>5510</v>
      </c>
      <c r="V2138">
        <v>33</v>
      </c>
    </row>
    <row r="2139" spans="1:22" x14ac:dyDescent="0.2">
      <c r="A2139" t="s">
        <v>8219</v>
      </c>
      <c r="B2139">
        <v>57</v>
      </c>
      <c r="T2139" t="s">
        <v>8219</v>
      </c>
      <c r="U2139">
        <v>5410</v>
      </c>
      <c r="V2139">
        <v>57</v>
      </c>
    </row>
    <row r="2140" spans="1:22" x14ac:dyDescent="0.2">
      <c r="A2140" t="s">
        <v>8219</v>
      </c>
      <c r="B2140">
        <v>25</v>
      </c>
      <c r="T2140" t="s">
        <v>8219</v>
      </c>
      <c r="U2140">
        <v>2500</v>
      </c>
      <c r="V2140">
        <v>25</v>
      </c>
    </row>
    <row r="2141" spans="1:22" x14ac:dyDescent="0.2">
      <c r="A2141" t="s">
        <v>8219</v>
      </c>
      <c r="B2141">
        <v>14</v>
      </c>
      <c r="T2141" t="s">
        <v>8219</v>
      </c>
      <c r="U2141">
        <v>2005</v>
      </c>
      <c r="V2141">
        <v>14</v>
      </c>
    </row>
    <row r="2142" spans="1:22" x14ac:dyDescent="0.2">
      <c r="A2142" t="s">
        <v>8219</v>
      </c>
      <c r="B2142">
        <v>94</v>
      </c>
      <c r="T2142" t="s">
        <v>8219</v>
      </c>
      <c r="U2142">
        <v>8537</v>
      </c>
      <c r="V2142">
        <v>94</v>
      </c>
    </row>
    <row r="2143" spans="1:22" x14ac:dyDescent="0.2">
      <c r="A2143" t="s">
        <v>8219</v>
      </c>
      <c r="B2143">
        <v>59</v>
      </c>
      <c r="T2143" t="s">
        <v>8219</v>
      </c>
      <c r="U2143">
        <v>2864</v>
      </c>
      <c r="V2143">
        <v>59</v>
      </c>
    </row>
    <row r="2144" spans="1:22" x14ac:dyDescent="0.2">
      <c r="A2144" t="s">
        <v>8219</v>
      </c>
      <c r="B2144">
        <v>36</v>
      </c>
      <c r="T2144" t="s">
        <v>8219</v>
      </c>
      <c r="U2144">
        <v>2521</v>
      </c>
      <c r="V2144">
        <v>36</v>
      </c>
    </row>
    <row r="2145" spans="1:22" x14ac:dyDescent="0.2">
      <c r="A2145" t="s">
        <v>8219</v>
      </c>
      <c r="B2145">
        <v>115</v>
      </c>
      <c r="T2145" t="s">
        <v>8219</v>
      </c>
      <c r="U2145">
        <v>15597</v>
      </c>
      <c r="V2145">
        <v>115</v>
      </c>
    </row>
    <row r="2146" spans="1:22" x14ac:dyDescent="0.2">
      <c r="A2146" t="s">
        <v>8219</v>
      </c>
      <c r="B2146">
        <v>30</v>
      </c>
      <c r="T2146" t="s">
        <v>8219</v>
      </c>
      <c r="U2146">
        <v>3000</v>
      </c>
      <c r="V2146">
        <v>30</v>
      </c>
    </row>
    <row r="2147" spans="1:22" x14ac:dyDescent="0.2">
      <c r="A2147" t="s">
        <v>8219</v>
      </c>
      <c r="B2147">
        <v>52</v>
      </c>
      <c r="T2147" t="s">
        <v>8219</v>
      </c>
      <c r="U2147">
        <v>4935</v>
      </c>
      <c r="V2147">
        <v>52</v>
      </c>
    </row>
    <row r="2148" spans="1:22" x14ac:dyDescent="0.2">
      <c r="A2148" t="s">
        <v>8219</v>
      </c>
      <c r="B2148">
        <v>27</v>
      </c>
      <c r="T2148" t="s">
        <v>8219</v>
      </c>
      <c r="U2148">
        <v>2035</v>
      </c>
      <c r="V2148">
        <v>27</v>
      </c>
    </row>
    <row r="2149" spans="1:22" x14ac:dyDescent="0.2">
      <c r="A2149" t="s">
        <v>8219</v>
      </c>
      <c r="B2149">
        <v>24</v>
      </c>
      <c r="T2149" t="s">
        <v>8219</v>
      </c>
      <c r="U2149">
        <v>1547</v>
      </c>
      <c r="V2149">
        <v>24</v>
      </c>
    </row>
    <row r="2150" spans="1:22" x14ac:dyDescent="0.2">
      <c r="A2150" t="s">
        <v>8219</v>
      </c>
      <c r="B2150">
        <v>10</v>
      </c>
      <c r="T2150" t="s">
        <v>8219</v>
      </c>
      <c r="U2150">
        <v>1150</v>
      </c>
      <c r="V2150">
        <v>10</v>
      </c>
    </row>
    <row r="2151" spans="1:22" x14ac:dyDescent="0.2">
      <c r="A2151" t="s">
        <v>8219</v>
      </c>
      <c r="B2151">
        <v>30</v>
      </c>
      <c r="T2151" t="s">
        <v>8219</v>
      </c>
      <c r="U2151">
        <v>3015</v>
      </c>
      <c r="V2151">
        <v>30</v>
      </c>
    </row>
    <row r="2152" spans="1:22" x14ac:dyDescent="0.2">
      <c r="A2152" t="s">
        <v>8219</v>
      </c>
      <c r="B2152">
        <v>71</v>
      </c>
      <c r="T2152" t="s">
        <v>8219</v>
      </c>
      <c r="U2152">
        <v>6658</v>
      </c>
      <c r="V2152">
        <v>71</v>
      </c>
    </row>
    <row r="2153" spans="1:22" x14ac:dyDescent="0.2">
      <c r="A2153" t="s">
        <v>8219</v>
      </c>
      <c r="B2153">
        <v>10</v>
      </c>
      <c r="T2153" t="s">
        <v>8219</v>
      </c>
      <c r="U2153">
        <v>351</v>
      </c>
      <c r="V2153">
        <v>10</v>
      </c>
    </row>
    <row r="2154" spans="1:22" x14ac:dyDescent="0.2">
      <c r="A2154" t="s">
        <v>8219</v>
      </c>
      <c r="B2154">
        <v>24</v>
      </c>
      <c r="T2154" t="s">
        <v>8219</v>
      </c>
      <c r="U2154">
        <v>1000</v>
      </c>
      <c r="V2154">
        <v>24</v>
      </c>
    </row>
    <row r="2155" spans="1:22" x14ac:dyDescent="0.2">
      <c r="A2155" t="s">
        <v>8219</v>
      </c>
      <c r="B2155">
        <v>38</v>
      </c>
      <c r="T2155" t="s">
        <v>8219</v>
      </c>
      <c r="U2155">
        <v>2025</v>
      </c>
      <c r="V2155">
        <v>38</v>
      </c>
    </row>
    <row r="2156" spans="1:22" x14ac:dyDescent="0.2">
      <c r="A2156" t="s">
        <v>8219</v>
      </c>
      <c r="B2156">
        <v>26</v>
      </c>
      <c r="T2156" t="s">
        <v>8219</v>
      </c>
      <c r="U2156">
        <v>1826</v>
      </c>
      <c r="V2156">
        <v>26</v>
      </c>
    </row>
    <row r="2157" spans="1:22" x14ac:dyDescent="0.2">
      <c r="A2157" t="s">
        <v>8219</v>
      </c>
      <c r="B2157">
        <v>19</v>
      </c>
      <c r="T2157" t="s">
        <v>8219</v>
      </c>
      <c r="U2157">
        <v>825</v>
      </c>
      <c r="V2157">
        <v>19</v>
      </c>
    </row>
    <row r="2158" spans="1:22" x14ac:dyDescent="0.2">
      <c r="A2158" t="s">
        <v>8219</v>
      </c>
      <c r="B2158">
        <v>11</v>
      </c>
      <c r="T2158" t="s">
        <v>8219</v>
      </c>
      <c r="U2158">
        <v>2191</v>
      </c>
      <c r="V2158">
        <v>11</v>
      </c>
    </row>
    <row r="2159" spans="1:22" x14ac:dyDescent="0.2">
      <c r="A2159" t="s">
        <v>8219</v>
      </c>
      <c r="B2159">
        <v>27</v>
      </c>
      <c r="T2159" t="s">
        <v>8219</v>
      </c>
      <c r="U2159">
        <v>2119.9899999999998</v>
      </c>
      <c r="V2159">
        <v>27</v>
      </c>
    </row>
    <row r="2160" spans="1:22" x14ac:dyDescent="0.2">
      <c r="A2160" t="s">
        <v>8219</v>
      </c>
      <c r="B2160">
        <v>34</v>
      </c>
      <c r="T2160" t="s">
        <v>8219</v>
      </c>
      <c r="U2160">
        <v>2102</v>
      </c>
      <c r="V2160">
        <v>34</v>
      </c>
    </row>
    <row r="2161" spans="1:22" x14ac:dyDescent="0.2">
      <c r="A2161" t="s">
        <v>8219</v>
      </c>
      <c r="B2161">
        <v>20</v>
      </c>
      <c r="T2161" t="s">
        <v>8219</v>
      </c>
      <c r="U2161">
        <v>1000.01</v>
      </c>
      <c r="V2161">
        <v>20</v>
      </c>
    </row>
    <row r="2162" spans="1:22" x14ac:dyDescent="0.2">
      <c r="A2162" t="s">
        <v>8219</v>
      </c>
      <c r="B2162">
        <v>37</v>
      </c>
      <c r="T2162" t="s">
        <v>8219</v>
      </c>
      <c r="U2162">
        <v>1788.57</v>
      </c>
      <c r="V2162">
        <v>37</v>
      </c>
    </row>
    <row r="2163" spans="1:22" x14ac:dyDescent="0.2">
      <c r="A2163" t="s">
        <v>8219</v>
      </c>
      <c r="B2163">
        <v>20</v>
      </c>
      <c r="T2163" t="s">
        <v>8219</v>
      </c>
      <c r="U2163">
        <v>2145</v>
      </c>
      <c r="V2163">
        <v>20</v>
      </c>
    </row>
    <row r="2164" spans="1:22" x14ac:dyDescent="0.2">
      <c r="A2164" t="s">
        <v>8219</v>
      </c>
      <c r="B2164">
        <v>10</v>
      </c>
      <c r="T2164" t="s">
        <v>8219</v>
      </c>
      <c r="U2164">
        <v>570</v>
      </c>
      <c r="V2164">
        <v>10</v>
      </c>
    </row>
    <row r="2165" spans="1:22" x14ac:dyDescent="0.2">
      <c r="A2165" t="s">
        <v>8219</v>
      </c>
      <c r="B2165">
        <v>26</v>
      </c>
      <c r="T2165" t="s">
        <v>8219</v>
      </c>
      <c r="U2165">
        <v>1064</v>
      </c>
      <c r="V2165">
        <v>26</v>
      </c>
    </row>
    <row r="2166" spans="1:22" x14ac:dyDescent="0.2">
      <c r="A2166" t="s">
        <v>8219</v>
      </c>
      <c r="B2166">
        <v>20</v>
      </c>
      <c r="T2166" t="s">
        <v>8219</v>
      </c>
      <c r="U2166">
        <v>430</v>
      </c>
      <c r="V2166">
        <v>20</v>
      </c>
    </row>
    <row r="2167" spans="1:22" x14ac:dyDescent="0.2">
      <c r="A2167" t="s">
        <v>8219</v>
      </c>
      <c r="B2167">
        <v>46</v>
      </c>
      <c r="T2167" t="s">
        <v>8219</v>
      </c>
      <c r="U2167">
        <v>3659</v>
      </c>
      <c r="V2167">
        <v>46</v>
      </c>
    </row>
    <row r="2168" spans="1:22" x14ac:dyDescent="0.2">
      <c r="A2168" t="s">
        <v>8219</v>
      </c>
      <c r="B2168">
        <v>76</v>
      </c>
      <c r="T2168" t="s">
        <v>8219</v>
      </c>
      <c r="U2168">
        <v>5501</v>
      </c>
      <c r="V2168">
        <v>76</v>
      </c>
    </row>
    <row r="2169" spans="1:22" x14ac:dyDescent="0.2">
      <c r="A2169" t="s">
        <v>8219</v>
      </c>
      <c r="B2169">
        <v>41</v>
      </c>
      <c r="T2169" t="s">
        <v>8219</v>
      </c>
      <c r="U2169">
        <v>2650</v>
      </c>
      <c r="V2169">
        <v>41</v>
      </c>
    </row>
    <row r="2170" spans="1:22" x14ac:dyDescent="0.2">
      <c r="A2170" t="s">
        <v>8219</v>
      </c>
      <c r="B2170">
        <v>7</v>
      </c>
      <c r="T2170" t="s">
        <v>8219</v>
      </c>
      <c r="U2170">
        <v>270</v>
      </c>
      <c r="V2170">
        <v>7</v>
      </c>
    </row>
    <row r="2171" spans="1:22" x14ac:dyDescent="0.2">
      <c r="A2171" t="s">
        <v>8219</v>
      </c>
      <c r="B2171">
        <v>49</v>
      </c>
      <c r="T2171" t="s">
        <v>8219</v>
      </c>
      <c r="U2171">
        <v>5271</v>
      </c>
      <c r="V2171">
        <v>49</v>
      </c>
    </row>
    <row r="2172" spans="1:22" x14ac:dyDescent="0.2">
      <c r="A2172" t="s">
        <v>8219</v>
      </c>
      <c r="B2172">
        <v>26</v>
      </c>
      <c r="T2172" t="s">
        <v>8219</v>
      </c>
      <c r="U2172">
        <v>715</v>
      </c>
      <c r="V2172">
        <v>26</v>
      </c>
    </row>
    <row r="2173" spans="1:22" x14ac:dyDescent="0.2">
      <c r="A2173" t="s">
        <v>8219</v>
      </c>
      <c r="B2173">
        <v>65</v>
      </c>
      <c r="T2173" t="s">
        <v>8219</v>
      </c>
      <c r="U2173">
        <v>4580</v>
      </c>
      <c r="V2173">
        <v>65</v>
      </c>
    </row>
    <row r="2174" spans="1:22" x14ac:dyDescent="0.2">
      <c r="A2174" t="s">
        <v>8219</v>
      </c>
      <c r="B2174">
        <v>28</v>
      </c>
      <c r="T2174" t="s">
        <v>8219</v>
      </c>
      <c r="U2174">
        <v>5000</v>
      </c>
      <c r="V2174">
        <v>28</v>
      </c>
    </row>
    <row r="2175" spans="1:22" x14ac:dyDescent="0.2">
      <c r="A2175" t="s">
        <v>8219</v>
      </c>
      <c r="B2175">
        <v>8</v>
      </c>
      <c r="T2175" t="s">
        <v>8219</v>
      </c>
      <c r="U2175">
        <v>501</v>
      </c>
      <c r="V2175">
        <v>8</v>
      </c>
    </row>
    <row r="2176" spans="1:22" x14ac:dyDescent="0.2">
      <c r="A2176" t="s">
        <v>8219</v>
      </c>
      <c r="B2176">
        <v>3</v>
      </c>
      <c r="T2176" t="s">
        <v>8219</v>
      </c>
      <c r="U2176">
        <v>225</v>
      </c>
      <c r="V2176">
        <v>3</v>
      </c>
    </row>
    <row r="2177" spans="1:22" x14ac:dyDescent="0.2">
      <c r="A2177" t="s">
        <v>8219</v>
      </c>
      <c r="B2177">
        <v>9</v>
      </c>
      <c r="T2177" t="s">
        <v>8219</v>
      </c>
      <c r="U2177">
        <v>530.11</v>
      </c>
      <c r="V2177">
        <v>9</v>
      </c>
    </row>
    <row r="2178" spans="1:22" x14ac:dyDescent="0.2">
      <c r="A2178" t="s">
        <v>8219</v>
      </c>
      <c r="B2178">
        <v>9</v>
      </c>
      <c r="T2178" t="s">
        <v>8219</v>
      </c>
      <c r="U2178">
        <v>1256</v>
      </c>
      <c r="V2178">
        <v>9</v>
      </c>
    </row>
    <row r="2179" spans="1:22" x14ac:dyDescent="0.2">
      <c r="A2179" t="s">
        <v>8219</v>
      </c>
      <c r="B2179">
        <v>20</v>
      </c>
      <c r="T2179" t="s">
        <v>8219</v>
      </c>
      <c r="U2179">
        <v>1400</v>
      </c>
      <c r="V2179">
        <v>20</v>
      </c>
    </row>
    <row r="2180" spans="1:22" x14ac:dyDescent="0.2">
      <c r="A2180" t="s">
        <v>8219</v>
      </c>
      <c r="B2180">
        <v>57</v>
      </c>
      <c r="T2180" t="s">
        <v>8219</v>
      </c>
      <c r="U2180">
        <v>3271</v>
      </c>
      <c r="V2180">
        <v>57</v>
      </c>
    </row>
    <row r="2181" spans="1:22" x14ac:dyDescent="0.2">
      <c r="A2181" t="s">
        <v>8219</v>
      </c>
      <c r="B2181">
        <v>8</v>
      </c>
      <c r="T2181" t="s">
        <v>8219</v>
      </c>
      <c r="U2181">
        <v>320</v>
      </c>
      <c r="V2181">
        <v>8</v>
      </c>
    </row>
    <row r="2182" spans="1:22" x14ac:dyDescent="0.2">
      <c r="A2182" t="s">
        <v>8219</v>
      </c>
      <c r="B2182">
        <v>14</v>
      </c>
      <c r="T2182" t="s">
        <v>8219</v>
      </c>
      <c r="U2182">
        <v>900</v>
      </c>
      <c r="V2182">
        <v>14</v>
      </c>
    </row>
    <row r="2183" spans="1:22" x14ac:dyDescent="0.2">
      <c r="A2183" t="s">
        <v>8219</v>
      </c>
      <c r="B2183">
        <v>17</v>
      </c>
      <c r="T2183" t="s">
        <v>8219</v>
      </c>
      <c r="U2183">
        <v>2042</v>
      </c>
      <c r="V2183">
        <v>17</v>
      </c>
    </row>
    <row r="2184" spans="1:22" x14ac:dyDescent="0.2">
      <c r="A2184" t="s">
        <v>8219</v>
      </c>
      <c r="B2184">
        <v>100</v>
      </c>
      <c r="T2184" t="s">
        <v>8219</v>
      </c>
      <c r="U2184">
        <v>100824</v>
      </c>
      <c r="V2184">
        <v>100</v>
      </c>
    </row>
    <row r="2185" spans="1:22" x14ac:dyDescent="0.2">
      <c r="A2185" t="s">
        <v>8219</v>
      </c>
      <c r="B2185">
        <v>32</v>
      </c>
      <c r="T2185" t="s">
        <v>8219</v>
      </c>
      <c r="U2185">
        <v>2025</v>
      </c>
      <c r="V2185">
        <v>32</v>
      </c>
    </row>
    <row r="2186" spans="1:22" x14ac:dyDescent="0.2">
      <c r="A2186" t="s">
        <v>8219</v>
      </c>
      <c r="B2186">
        <v>3</v>
      </c>
      <c r="T2186" t="s">
        <v>8219</v>
      </c>
      <c r="U2186">
        <v>65</v>
      </c>
      <c r="V2186">
        <v>3</v>
      </c>
    </row>
  </sheetData>
  <conditionalFormatting sqref="A2:A2186">
    <cfRule type="containsText" dxfId="19" priority="13" operator="containsText" text="live">
      <formula>NOT(ISERROR(SEARCH("live",A2)))</formula>
    </cfRule>
    <cfRule type="containsText" dxfId="18" priority="14" operator="containsText" text="canceled">
      <formula>NOT(ISERROR(SEARCH("canceled",A2)))</formula>
    </cfRule>
    <cfRule type="containsText" dxfId="17" priority="15" operator="containsText" text="failed">
      <formula>NOT(ISERROR(SEARCH("failed",A2)))</formula>
    </cfRule>
    <cfRule type="containsText" dxfId="16" priority="16" operator="containsText" text="successful">
      <formula>NOT(ISERROR(SEARCH("successful",A2)))</formula>
    </cfRule>
  </conditionalFormatting>
  <conditionalFormatting sqref="X2:Y1531">
    <cfRule type="containsText" dxfId="15" priority="5" operator="containsText" text="live">
      <formula>NOT(ISERROR(SEARCH("live",X2)))</formula>
    </cfRule>
    <cfRule type="containsText" dxfId="14" priority="6" operator="containsText" text="canceled">
      <formula>NOT(ISERROR(SEARCH("canceled",X2)))</formula>
    </cfRule>
    <cfRule type="containsText" dxfId="13" priority="7" operator="containsText" text="failed">
      <formula>NOT(ISERROR(SEARCH("failed",X2)))</formula>
    </cfRule>
    <cfRule type="containsText" dxfId="12" priority="8" operator="containsText" text="successful">
      <formula>NOT(ISERROR(SEARCH("successful",X2)))</formula>
    </cfRule>
  </conditionalFormatting>
  <conditionalFormatting sqref="D2:D1531">
    <cfRule type="containsText" dxfId="11" priority="9" operator="containsText" text="live">
      <formula>NOT(ISERROR(SEARCH("live",D2)))</formula>
    </cfRule>
    <cfRule type="containsText" dxfId="10" priority="10" operator="containsText" text="canceled">
      <formula>NOT(ISERROR(SEARCH("canceled",D2)))</formula>
    </cfRule>
    <cfRule type="containsText" dxfId="9" priority="11" operator="containsText" text="failed">
      <formula>NOT(ISERROR(SEARCH("failed",D2)))</formula>
    </cfRule>
    <cfRule type="containsText" dxfId="8" priority="12" operator="containsText" text="successful">
      <formula>NOT(ISERROR(SEARCH("successful",D2)))</formula>
    </cfRule>
  </conditionalFormatting>
  <conditionalFormatting sqref="T2:U2186">
    <cfRule type="containsText" dxfId="7" priority="1" operator="containsText" text="live">
      <formula>NOT(ISERROR(SEARCH("live",T2)))</formula>
    </cfRule>
    <cfRule type="containsText" dxfId="6" priority="2" operator="containsText" text="canceled">
      <formula>NOT(ISERROR(SEARCH("canceled",T2)))</formula>
    </cfRule>
    <cfRule type="containsText" dxfId="5" priority="3" operator="containsText" text="failed">
      <formula>NOT(ISERROR(SEARCH("failed",T2)))</formula>
    </cfRule>
    <cfRule type="containsText" dxfId="4" priority="4" operator="containsText" text="successful">
      <formula>NOT(ISERROR(SEARCH("successful",T2)))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0FA1F-4542-4D22-8493-2ED86F385458}">
  <sheetPr codeName="Sheet3"/>
  <dimension ref="A1:E18"/>
  <sheetViews>
    <sheetView workbookViewId="0">
      <selection activeCell="F35" sqref="F35"/>
    </sheetView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8.83203125" bestFit="1" customWidth="1"/>
    <col min="5" max="6" width="11.33203125" bestFit="1" customWidth="1"/>
  </cols>
  <sheetData>
    <row r="1" spans="1:5" x14ac:dyDescent="0.2">
      <c r="A1" s="10" t="s">
        <v>8308</v>
      </c>
      <c r="B1" t="s">
        <v>8324</v>
      </c>
    </row>
    <row r="2" spans="1:5" x14ac:dyDescent="0.2">
      <c r="A2" s="10" t="s">
        <v>8380</v>
      </c>
      <c r="B2" t="s">
        <v>8324</v>
      </c>
    </row>
    <row r="4" spans="1:5" x14ac:dyDescent="0.2">
      <c r="A4" s="10" t="s">
        <v>8321</v>
      </c>
      <c r="B4" s="10" t="s">
        <v>8322</v>
      </c>
    </row>
    <row r="5" spans="1:5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4" t="s">
        <v>8374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4" t="s">
        <v>8375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4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4" t="s">
        <v>8377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4" t="s">
        <v>8368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4" t="s">
        <v>8378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4" t="s">
        <v>8369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4" t="s">
        <v>8370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4" t="s">
        <v>8371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4" t="s">
        <v>8372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4" t="s">
        <v>8373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4" t="s">
        <v>8379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4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F6B3-7193-493E-8411-725DEE7492A9}">
  <sheetPr codeName="Sheet4"/>
  <dimension ref="A1:F47"/>
  <sheetViews>
    <sheetView topLeftCell="A4" workbookViewId="0">
      <selection activeCell="G18" sqref="G18"/>
    </sheetView>
  </sheetViews>
  <sheetFormatPr baseColWidth="10" defaultColWidth="8.83203125" defaultRowHeight="15" x14ac:dyDescent="0.2"/>
  <cols>
    <col min="1" max="1" width="16.83203125" bestFit="1" customWidth="1"/>
    <col min="2" max="2" width="10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10" t="s">
        <v>8223</v>
      </c>
      <c r="B1" t="s">
        <v>8324</v>
      </c>
    </row>
    <row r="2" spans="1:6" x14ac:dyDescent="0.2">
      <c r="A2" s="10" t="s">
        <v>8308</v>
      </c>
      <c r="B2" t="s">
        <v>8324</v>
      </c>
    </row>
    <row r="4" spans="1:6" x14ac:dyDescent="0.2">
      <c r="A4" s="10" t="s">
        <v>8321</v>
      </c>
      <c r="B4" s="10" t="s">
        <v>8323</v>
      </c>
    </row>
    <row r="5" spans="1:6" x14ac:dyDescent="0.2">
      <c r="A5" s="10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8326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8327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8328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8329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8330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8331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8332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8333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8334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8335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8336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8337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8340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8341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8342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8345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8347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8350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8351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8353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8354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8355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8356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8357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8358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8359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8360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8361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8362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8363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8364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8365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481FA-1724-4E55-BB42-55F2B95A2CE7}">
  <sheetPr codeName="Sheet5"/>
  <dimension ref="A1:F14"/>
  <sheetViews>
    <sheetView workbookViewId="0">
      <selection activeCell="A3" sqref="A3:F14"/>
    </sheetView>
  </sheetViews>
  <sheetFormatPr baseColWidth="10" defaultColWidth="8.83203125" defaultRowHeight="15" x14ac:dyDescent="0.2"/>
  <cols>
    <col min="1" max="1" width="13.5" bestFit="1" customWidth="1"/>
    <col min="2" max="2" width="10" bestFit="1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10" t="s">
        <v>8223</v>
      </c>
      <c r="B1" t="s">
        <v>8324</v>
      </c>
    </row>
    <row r="3" spans="1:6" x14ac:dyDescent="0.2">
      <c r="A3" s="10" t="s">
        <v>8321</v>
      </c>
      <c r="B3" s="10" t="s">
        <v>8323</v>
      </c>
    </row>
    <row r="4" spans="1:6" x14ac:dyDescent="0.2">
      <c r="A4" s="10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CBCBD-72DA-4052-A533-0CA8948B0219}">
  <sheetPr codeName="Sheet6"/>
  <dimension ref="A1:T4115"/>
  <sheetViews>
    <sheetView tabSelected="1" topLeftCell="F1" zoomScale="70" zoomScaleNormal="70" workbookViewId="0">
      <selection activeCell="P9" sqref="P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83203125" bestFit="1" customWidth="1"/>
    <col min="16" max="16" width="22.5" bestFit="1" customWidth="1"/>
    <col min="17" max="17" width="12" bestFit="1" customWidth="1"/>
    <col min="18" max="18" width="17.6640625" bestFit="1" customWidth="1"/>
    <col min="19" max="20" width="17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8" t="s">
        <v>8308</v>
      </c>
      <c r="R1" s="8" t="s">
        <v>8309</v>
      </c>
      <c r="S1" s="6" t="s">
        <v>8366</v>
      </c>
      <c r="T1" s="6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IF(L2,E2/L2,0)</f>
        <v>63.917582417582416</v>
      </c>
      <c r="Q2" s="5" t="str">
        <f>LEFT(N2,SEARCH("/",N2)-1)</f>
        <v>film &amp; video</v>
      </c>
      <c r="R2" s="5" t="str">
        <f>RIGHT(N2,LEN(N2)-SEARCH("/",N2))</f>
        <v>television</v>
      </c>
      <c r="S2" s="13">
        <f>(J2/86400)+DATE(1970,1,1)</f>
        <v>42177.007071759261</v>
      </c>
      <c r="T2" s="13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IF(L3,E3/L3,0)</f>
        <v>185.48101265822785</v>
      </c>
      <c r="Q3" s="5" t="str">
        <f t="shared" ref="Q3:Q66" si="2">LEFT(N3,SEARCH("/",N3)-1)</f>
        <v>film &amp; video</v>
      </c>
      <c r="R3" s="5" t="str">
        <f t="shared" ref="R3:R66" si="3">RIGHT(N3,LEN(N3)-SEARCH("/",N3))</f>
        <v>television</v>
      </c>
      <c r="S3" s="13">
        <f t="shared" ref="S3:S66" si="4">(J3/86400)+DATE(1970,1,1)</f>
        <v>42766.600497685184</v>
      </c>
      <c r="T3" s="13">
        <f t="shared" ref="T3:T66" si="5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3">
        <f t="shared" si="4"/>
        <v>42516.047071759254</v>
      </c>
      <c r="T9" s="13">
        <f t="shared" si="5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3">
        <f t="shared" si="4"/>
        <v>41869.542314814811</v>
      </c>
      <c r="T20" s="13">
        <f t="shared" si="5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3">
        <f t="shared" si="4"/>
        <v>42200.758240740739</v>
      </c>
      <c r="T22" s="13">
        <f t="shared" si="5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3">
        <f t="shared" si="4"/>
        <v>42229.820173611108</v>
      </c>
      <c r="T26" s="13">
        <f t="shared" si="5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3">
        <f t="shared" si="4"/>
        <v>42286.660891203705</v>
      </c>
      <c r="T35" s="13">
        <f t="shared" si="5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3">
        <f t="shared" si="4"/>
        <v>41375.057222222225</v>
      </c>
      <c r="T40" s="13">
        <f t="shared" si="5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3">
        <f t="shared" si="4"/>
        <v>41874.098807870367</v>
      </c>
      <c r="T46" s="13">
        <f t="shared" si="5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3">
        <f t="shared" si="4"/>
        <v>42323.96497685185</v>
      </c>
      <c r="T48" s="13">
        <f t="shared" si="5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3">
        <f t="shared" si="4"/>
        <v>42196.928668981476</v>
      </c>
      <c r="T53" s="13">
        <f t="shared" si="5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3">
        <f t="shared" si="4"/>
        <v>42149.548888888894</v>
      </c>
      <c r="T58" s="13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3">
        <f t="shared" si="4"/>
        <v>42230.235833333332</v>
      </c>
      <c r="T61" s="13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3">
        <f t="shared" si="4"/>
        <v>41701.901817129634</v>
      </c>
      <c r="T62" s="13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3">
        <f t="shared" si="4"/>
        <v>41409.814317129625</v>
      </c>
      <c r="T63" s="13">
        <f t="shared" si="5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9">
        <f t="shared" ref="P67:P130" si="7">IF(L67,E67/L67,0)</f>
        <v>132.05263157894737</v>
      </c>
      <c r="Q67" s="5" t="str">
        <f t="shared" ref="Q67:Q130" si="8">LEFT(N67,SEARCH("/",N67)-1)</f>
        <v>film &amp; video</v>
      </c>
      <c r="R67" s="5" t="str">
        <f t="shared" ref="R67:R130" si="9">RIGHT(N67,LEN(N67)-SEARCH("/",N67))</f>
        <v>shorts</v>
      </c>
      <c r="S67" s="13">
        <f t="shared" ref="S67:S130" si="10">(J67/86400)+DATE(1970,1,1)</f>
        <v>41835.821226851855</v>
      </c>
      <c r="T67" s="13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9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9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9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9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9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9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9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3">
        <f t="shared" si="10"/>
        <v>41208.010196759264</v>
      </c>
      <c r="T74" s="13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9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9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9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9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9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3">
        <f t="shared" si="10"/>
        <v>40997.144872685181</v>
      </c>
      <c r="T79" s="13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9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9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9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9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3">
        <f t="shared" si="10"/>
        <v>41100.158877314811</v>
      </c>
      <c r="T83" s="13">
        <f t="shared" si="11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9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9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9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9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9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9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3">
        <f t="shared" si="10"/>
        <v>40322.539386574077</v>
      </c>
      <c r="T89" s="13">
        <f t="shared" si="11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9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9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3">
        <f t="shared" si="10"/>
        <v>41402.752222222218</v>
      </c>
      <c r="T91" s="13">
        <f t="shared" si="11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9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9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9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9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9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9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9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9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9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3">
        <f t="shared" si="10"/>
        <v>41214.794837962967</v>
      </c>
      <c r="T100" s="13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9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9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9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9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9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9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9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9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3">
        <f t="shared" si="10"/>
        <v>40987.776631944442</v>
      </c>
      <c r="T108" s="13">
        <f t="shared" si="11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9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9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9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9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9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9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3">
        <f t="shared" si="10"/>
        <v>41718.043032407411</v>
      </c>
      <c r="T114" s="13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9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9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9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3">
        <f t="shared" si="10"/>
        <v>40918.738935185189</v>
      </c>
      <c r="T117" s="13">
        <f t="shared" si="11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9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9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9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9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9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9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9">
        <f t="shared" si="7"/>
        <v>0</v>
      </c>
      <c r="Q124" s="5" t="str">
        <f t="shared" si="8"/>
        <v>film &amp; video</v>
      </c>
      <c r="R124" s="5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9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9">
        <f t="shared" si="7"/>
        <v>0</v>
      </c>
      <c r="Q126" s="5" t="str">
        <f t="shared" si="8"/>
        <v>film &amp; video</v>
      </c>
      <c r="R126" s="5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9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9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9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9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9">
        <f t="shared" ref="P131:P194" si="13">IF(L131,E131/L131,0)</f>
        <v>0</v>
      </c>
      <c r="Q131" s="5" t="str">
        <f t="shared" ref="Q131:Q194" si="14">LEFT(N131,SEARCH("/",N131)-1)</f>
        <v>film &amp; video</v>
      </c>
      <c r="R131" s="5" t="str">
        <f t="shared" ref="R131:R194" si="15">RIGHT(N131,LEN(N131)-SEARCH("/",N131))</f>
        <v>science fiction</v>
      </c>
      <c r="S131" s="13">
        <f t="shared" ref="S131:S194" si="16">(J131/86400)+DATE(1970,1,1)</f>
        <v>41882.937303240738</v>
      </c>
      <c r="T131" s="13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9">
        <f t="shared" si="13"/>
        <v>0</v>
      </c>
      <c r="Q132" s="5" t="str">
        <f t="shared" si="14"/>
        <v>film &amp; video</v>
      </c>
      <c r="R132" s="5" t="str">
        <f t="shared" si="15"/>
        <v>science fiction</v>
      </c>
      <c r="S132" s="13">
        <f t="shared" si="16"/>
        <v>41778.91541666667</v>
      </c>
      <c r="T132" s="13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9">
        <f t="shared" si="13"/>
        <v>0</v>
      </c>
      <c r="Q133" s="5" t="str">
        <f t="shared" si="14"/>
        <v>film &amp; video</v>
      </c>
      <c r="R133" s="5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9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9">
        <f t="shared" si="13"/>
        <v>0</v>
      </c>
      <c r="Q135" s="5" t="str">
        <f t="shared" si="14"/>
        <v>film &amp; video</v>
      </c>
      <c r="R135" s="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9">
        <f t="shared" si="13"/>
        <v>0</v>
      </c>
      <c r="Q136" s="5" t="str">
        <f t="shared" si="14"/>
        <v>film &amp; video</v>
      </c>
      <c r="R136" s="5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9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9">
        <f t="shared" si="13"/>
        <v>0</v>
      </c>
      <c r="Q138" s="5" t="str">
        <f t="shared" si="14"/>
        <v>film &amp; video</v>
      </c>
      <c r="R138" s="5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9">
        <f t="shared" si="13"/>
        <v>0</v>
      </c>
      <c r="Q139" s="5" t="str">
        <f t="shared" si="14"/>
        <v>film &amp; video</v>
      </c>
      <c r="R139" s="5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9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9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9">
        <f t="shared" si="13"/>
        <v>0</v>
      </c>
      <c r="Q142" s="5" t="str">
        <f t="shared" si="14"/>
        <v>film &amp; video</v>
      </c>
      <c r="R142" s="5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9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9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9">
        <f t="shared" si="13"/>
        <v>0</v>
      </c>
      <c r="Q145" s="5" t="str">
        <f t="shared" si="14"/>
        <v>film &amp; video</v>
      </c>
      <c r="R145" s="5" t="str">
        <f t="shared" si="15"/>
        <v>science fiction</v>
      </c>
      <c r="S145" s="13">
        <f t="shared" si="16"/>
        <v>42559.064143518517</v>
      </c>
      <c r="T145" s="13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9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9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9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9">
        <f t="shared" si="13"/>
        <v>0</v>
      </c>
      <c r="Q149" s="5" t="str">
        <f t="shared" si="14"/>
        <v>film &amp; video</v>
      </c>
      <c r="R149" s="5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9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9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9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9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9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3">
        <f t="shared" si="16"/>
        <v>41875.077546296292</v>
      </c>
      <c r="T154" s="13">
        <f t="shared" si="17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9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9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9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9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9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9">
        <f t="shared" si="13"/>
        <v>0</v>
      </c>
      <c r="Q160" s="5" t="str">
        <f t="shared" si="14"/>
        <v>film &amp; video</v>
      </c>
      <c r="R160" s="5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9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9">
        <f t="shared" si="13"/>
        <v>0</v>
      </c>
      <c r="Q162" s="5" t="str">
        <f t="shared" si="14"/>
        <v>film &amp; video</v>
      </c>
      <c r="R162" s="5" t="str">
        <f t="shared" si="15"/>
        <v>drama</v>
      </c>
      <c r="S162" s="13">
        <f t="shared" si="16"/>
        <v>42171.913090277776</v>
      </c>
      <c r="T162" s="13">
        <f t="shared" si="17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9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9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9">
        <f t="shared" si="13"/>
        <v>0</v>
      </c>
      <c r="Q165" s="5" t="str">
        <f t="shared" si="14"/>
        <v>film &amp; video</v>
      </c>
      <c r="R165" s="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9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9">
        <f t="shared" si="13"/>
        <v>0</v>
      </c>
      <c r="Q167" s="5" t="str">
        <f t="shared" si="14"/>
        <v>film &amp; video</v>
      </c>
      <c r="R167" s="5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9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9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9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9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9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9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9">
        <f t="shared" si="13"/>
        <v>0</v>
      </c>
      <c r="Q174" s="5" t="str">
        <f t="shared" si="14"/>
        <v>film &amp; video</v>
      </c>
      <c r="R174" s="5" t="str">
        <f t="shared" si="15"/>
        <v>drama</v>
      </c>
      <c r="S174" s="13">
        <f t="shared" si="16"/>
        <v>42047.394942129627</v>
      </c>
      <c r="T174" s="13">
        <f t="shared" si="17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9">
        <f t="shared" si="13"/>
        <v>0</v>
      </c>
      <c r="Q175" s="5" t="str">
        <f t="shared" si="14"/>
        <v>film &amp; video</v>
      </c>
      <c r="R175" s="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9">
        <f t="shared" si="13"/>
        <v>0</v>
      </c>
      <c r="Q176" s="5" t="str">
        <f t="shared" si="14"/>
        <v>film &amp; video</v>
      </c>
      <c r="R176" s="5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9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9">
        <f t="shared" si="13"/>
        <v>0</v>
      </c>
      <c r="Q178" s="5" t="str">
        <f t="shared" si="14"/>
        <v>film &amp; video</v>
      </c>
      <c r="R178" s="5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9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9">
        <f t="shared" si="13"/>
        <v>0</v>
      </c>
      <c r="Q180" s="5" t="str">
        <f t="shared" si="14"/>
        <v>film &amp; video</v>
      </c>
      <c r="R180" s="5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9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9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9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9">
        <f t="shared" si="13"/>
        <v>0</v>
      </c>
      <c r="Q184" s="5" t="str">
        <f t="shared" si="14"/>
        <v>film &amp; video</v>
      </c>
      <c r="R184" s="5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9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9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9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9">
        <f t="shared" si="13"/>
        <v>0</v>
      </c>
      <c r="Q188" s="5" t="str">
        <f t="shared" si="14"/>
        <v>film &amp; video</v>
      </c>
      <c r="R188" s="5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9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9">
        <f t="shared" si="13"/>
        <v>0</v>
      </c>
      <c r="Q190" s="5" t="str">
        <f t="shared" si="14"/>
        <v>film &amp; video</v>
      </c>
      <c r="R190" s="5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9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9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9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9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9">
        <f t="shared" ref="P195:P258" si="19">IF(L195,E195/L195,0)</f>
        <v>0</v>
      </c>
      <c r="Q195" s="5" t="str">
        <f t="shared" ref="Q195:Q258" si="20">LEFT(N195,SEARCH("/",N195)-1)</f>
        <v>film &amp; video</v>
      </c>
      <c r="R195" s="5" t="str">
        <f t="shared" ref="R195:R258" si="21">RIGHT(N195,LEN(N195)-SEARCH("/",N195))</f>
        <v>drama</v>
      </c>
      <c r="S195" s="13">
        <f t="shared" ref="S195:S258" si="22">(J195/86400)+DATE(1970,1,1)</f>
        <v>41911.934791666667</v>
      </c>
      <c r="T195" s="13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9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9">
        <f t="shared" si="19"/>
        <v>0</v>
      </c>
      <c r="Q197" s="5" t="str">
        <f t="shared" si="20"/>
        <v>film &amp; video</v>
      </c>
      <c r="R197" s="5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9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9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9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9">
        <f t="shared" si="19"/>
        <v>0</v>
      </c>
      <c r="Q201" s="5" t="str">
        <f t="shared" si="20"/>
        <v>film &amp; video</v>
      </c>
      <c r="R201" s="5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9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3">
        <f t="shared" si="22"/>
        <v>41867.083368055552</v>
      </c>
      <c r="T202" s="13">
        <f t="shared" si="23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9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9">
        <f t="shared" si="19"/>
        <v>0</v>
      </c>
      <c r="Q204" s="5" t="str">
        <f t="shared" si="20"/>
        <v>film &amp; video</v>
      </c>
      <c r="R204" s="5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9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9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9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9">
        <f t="shared" si="19"/>
        <v>0</v>
      </c>
      <c r="Q208" s="5" t="str">
        <f t="shared" si="20"/>
        <v>film &amp; video</v>
      </c>
      <c r="R208" s="5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9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9">
        <f t="shared" si="19"/>
        <v>0</v>
      </c>
      <c r="Q210" s="5" t="str">
        <f t="shared" si="20"/>
        <v>film &amp; video</v>
      </c>
      <c r="R210" s="5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9">
        <f t="shared" si="19"/>
        <v>0</v>
      </c>
      <c r="Q211" s="5" t="str">
        <f t="shared" si="20"/>
        <v>film &amp; video</v>
      </c>
      <c r="R211" s="5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9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9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3">
        <f t="shared" si="22"/>
        <v>42236.159918981481</v>
      </c>
      <c r="T213" s="13">
        <f t="shared" si="23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9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9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9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9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9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9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9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9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9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3">
        <f t="shared" si="22"/>
        <v>42195.643865740742</v>
      </c>
      <c r="T222" s="13">
        <f t="shared" si="23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9">
        <f t="shared" si="19"/>
        <v>0</v>
      </c>
      <c r="Q223" s="5" t="str">
        <f t="shared" si="20"/>
        <v>film &amp; video</v>
      </c>
      <c r="R223" s="5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9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9">
        <f t="shared" si="19"/>
        <v>0</v>
      </c>
      <c r="Q225" s="5" t="str">
        <f t="shared" si="20"/>
        <v>film &amp; video</v>
      </c>
      <c r="R225" s="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9">
        <f t="shared" si="19"/>
        <v>0</v>
      </c>
      <c r="Q226" s="5" t="str">
        <f t="shared" si="20"/>
        <v>film &amp; video</v>
      </c>
      <c r="R226" s="5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9">
        <f t="shared" si="19"/>
        <v>0</v>
      </c>
      <c r="Q227" s="5" t="str">
        <f t="shared" si="20"/>
        <v>film &amp; video</v>
      </c>
      <c r="R227" s="5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9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9">
        <f t="shared" si="19"/>
        <v>0</v>
      </c>
      <c r="Q229" s="5" t="str">
        <f t="shared" si="20"/>
        <v>film &amp; video</v>
      </c>
      <c r="R229" s="5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9">
        <f t="shared" si="19"/>
        <v>0</v>
      </c>
      <c r="Q230" s="5" t="str">
        <f t="shared" si="20"/>
        <v>film &amp; video</v>
      </c>
      <c r="R230" s="5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9">
        <f t="shared" si="19"/>
        <v>0</v>
      </c>
      <c r="Q231" s="5" t="str">
        <f t="shared" si="20"/>
        <v>film &amp; video</v>
      </c>
      <c r="R231" s="5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9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3">
        <f t="shared" si="22"/>
        <v>42129.77721064815</v>
      </c>
      <c r="T232" s="13">
        <f t="shared" si="23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9">
        <f t="shared" si="19"/>
        <v>0</v>
      </c>
      <c r="Q233" s="5" t="str">
        <f t="shared" si="20"/>
        <v>film &amp; video</v>
      </c>
      <c r="R233" s="5" t="str">
        <f t="shared" si="21"/>
        <v>drama</v>
      </c>
      <c r="S233" s="13">
        <f t="shared" si="22"/>
        <v>42341.958923611106</v>
      </c>
      <c r="T233" s="13">
        <f t="shared" si="23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9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9">
        <f t="shared" si="19"/>
        <v>0</v>
      </c>
      <c r="Q235" s="5" t="str">
        <f t="shared" si="20"/>
        <v>film &amp; video</v>
      </c>
      <c r="R235" s="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9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9">
        <f t="shared" si="19"/>
        <v>0</v>
      </c>
      <c r="Q237" s="5" t="str">
        <f t="shared" si="20"/>
        <v>film &amp; video</v>
      </c>
      <c r="R237" s="5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9">
        <f t="shared" si="19"/>
        <v>0</v>
      </c>
      <c r="Q238" s="5" t="str">
        <f t="shared" si="20"/>
        <v>film &amp; video</v>
      </c>
      <c r="R238" s="5" t="str">
        <f t="shared" si="21"/>
        <v>drama</v>
      </c>
      <c r="S238" s="13">
        <f t="shared" si="22"/>
        <v>42321.084479166668</v>
      </c>
      <c r="T238" s="13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9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9">
        <f t="shared" si="19"/>
        <v>0</v>
      </c>
      <c r="Q240" s="5" t="str">
        <f t="shared" si="20"/>
        <v>film &amp; video</v>
      </c>
      <c r="R240" s="5" t="str">
        <f t="shared" si="21"/>
        <v>drama</v>
      </c>
      <c r="S240" s="13">
        <f t="shared" si="22"/>
        <v>42713.962500000001</v>
      </c>
      <c r="T240" s="13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9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9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9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9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9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9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3">
        <f t="shared" si="22"/>
        <v>40213.323599537034</v>
      </c>
      <c r="T246" s="13">
        <f t="shared" si="23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9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9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9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9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9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9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9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9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3">
        <f t="shared" si="22"/>
        <v>40266.66270833333</v>
      </c>
      <c r="T254" s="13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9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9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3">
        <f t="shared" si="22"/>
        <v>42263.952662037038</v>
      </c>
      <c r="T256" s="13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9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9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9">
        <f t="shared" ref="P259:P322" si="25">IF(L259,E259/L259,0)</f>
        <v>66.70405357142856</v>
      </c>
      <c r="Q259" s="5" t="str">
        <f t="shared" ref="Q259:Q322" si="26">LEFT(N259,SEARCH("/",N259)-1)</f>
        <v>film &amp; video</v>
      </c>
      <c r="R259" s="5" t="str">
        <f t="shared" ref="R259:R322" si="27">RIGHT(N259,LEN(N259)-SEARCH("/",N259))</f>
        <v>documentary</v>
      </c>
      <c r="S259" s="13">
        <f t="shared" ref="S259:S322" si="28">(J259/86400)+DATE(1970,1,1)</f>
        <v>42479.626875000002</v>
      </c>
      <c r="T259" s="13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9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9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9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9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9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9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9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9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3">
        <f t="shared" si="28"/>
        <v>40267.245717592596</v>
      </c>
      <c r="T267" s="13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9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9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9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9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9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3">
        <f t="shared" si="28"/>
        <v>40637.86655092593</v>
      </c>
      <c r="T272" s="13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9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3">
        <f t="shared" si="28"/>
        <v>41612.100243055553</v>
      </c>
      <c r="T273" s="13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9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9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9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9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9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3">
        <f t="shared" si="28"/>
        <v>40967.081875000003</v>
      </c>
      <c r="T278" s="13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9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9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9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9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3">
        <f t="shared" si="28"/>
        <v>41744.590682870374</v>
      </c>
      <c r="T282" s="13">
        <f t="shared" si="2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9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9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9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9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9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9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3">
        <f t="shared" si="28"/>
        <v>41313.816250000003</v>
      </c>
      <c r="T288" s="13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9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9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9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9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9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9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9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9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9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9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9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3">
        <f t="shared" si="28"/>
        <v>42089.728020833332</v>
      </c>
      <c r="T299" s="13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9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9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9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9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9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9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3">
        <f t="shared" si="28"/>
        <v>41032.071134259255</v>
      </c>
      <c r="T305" s="13">
        <f t="shared" si="2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9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9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9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3">
        <f t="shared" si="28"/>
        <v>41333.837187500001</v>
      </c>
      <c r="T308" s="13">
        <f t="shared" si="2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9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3">
        <f t="shared" si="28"/>
        <v>41282.944456018522</v>
      </c>
      <c r="T309" s="13">
        <f t="shared" si="2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9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9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9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9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9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9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9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9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9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9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9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9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9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9">
        <f t="shared" ref="P323:P386" si="31">IF(L323,E323/L323,0)</f>
        <v>106.62314540059347</v>
      </c>
      <c r="Q323" s="5" t="str">
        <f t="shared" ref="Q323:Q386" si="32">LEFT(N323,SEARCH("/",N323)-1)</f>
        <v>film &amp; video</v>
      </c>
      <c r="R323" s="5" t="str">
        <f t="shared" ref="R323:R386" si="33">RIGHT(N323,LEN(N323)-SEARCH("/",N323))</f>
        <v>documentary</v>
      </c>
      <c r="S323" s="13">
        <f t="shared" ref="S323:S386" si="34">(J323/86400)+DATE(1970,1,1)</f>
        <v>42647.446597222224</v>
      </c>
      <c r="T323" s="13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9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9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9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9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9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9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9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9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9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9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9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9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9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9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9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9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9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9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9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9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9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9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9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9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9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3">
        <f t="shared" si="34"/>
        <v>42261.500243055554</v>
      </c>
      <c r="T348" s="13">
        <f t="shared" si="35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9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9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9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9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9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9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9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9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9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9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9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9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9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3">
        <f t="shared" si="34"/>
        <v>41935.070486111115</v>
      </c>
      <c r="T361" s="13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9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9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9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9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9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9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9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3">
        <f t="shared" si="34"/>
        <v>41019.793032407411</v>
      </c>
      <c r="T368" s="13">
        <f t="shared" si="35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9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9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9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9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9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9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9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9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9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9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9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9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9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9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9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9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9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9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9">
        <f t="shared" ref="P387:P450" si="37">IF(L387,E387/L387,0)</f>
        <v>111.79535864978902</v>
      </c>
      <c r="Q387" s="5" t="str">
        <f t="shared" ref="Q387:Q450" si="38">LEFT(N387,SEARCH("/",N387)-1)</f>
        <v>film &amp; video</v>
      </c>
      <c r="R387" s="5" t="str">
        <f t="shared" ref="R387:R450" si="39">RIGHT(N387,LEN(N387)-SEARCH("/",N387))</f>
        <v>documentary</v>
      </c>
      <c r="S387" s="13">
        <f t="shared" ref="S387:S450" si="40">(J387/86400)+DATE(1970,1,1)</f>
        <v>41934.584502314814</v>
      </c>
      <c r="T387" s="13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9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9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9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3">
        <f t="shared" si="40"/>
        <v>42549.076157407406</v>
      </c>
      <c r="T390" s="13">
        <f t="shared" si="41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9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3">
        <f t="shared" si="40"/>
        <v>41674.063078703708</v>
      </c>
      <c r="T391" s="13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9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9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3">
        <f t="shared" si="40"/>
        <v>40865.042256944442</v>
      </c>
      <c r="T393" s="13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9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9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9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9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9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3">
        <f t="shared" si="40"/>
        <v>41082.564884259264</v>
      </c>
      <c r="T398" s="13">
        <f t="shared" si="41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9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9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9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9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9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9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9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9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3">
        <f t="shared" si="40"/>
        <v>41646.628032407403</v>
      </c>
      <c r="T406" s="13">
        <f t="shared" si="41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9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9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9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9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9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9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3">
        <f t="shared" si="40"/>
        <v>42113.981446759259</v>
      </c>
      <c r="T412" s="13">
        <f t="shared" si="41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9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9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9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9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9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9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9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3">
        <f t="shared" si="40"/>
        <v>41360.970601851848</v>
      </c>
      <c r="T419" s="13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9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9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9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9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9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3">
        <f t="shared" si="40"/>
        <v>41863.260381944448</v>
      </c>
      <c r="T424" s="13">
        <f t="shared" si="41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9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9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9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9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9">
        <f t="shared" si="37"/>
        <v>0</v>
      </c>
      <c r="Q429" s="5" t="str">
        <f t="shared" si="38"/>
        <v>film &amp; video</v>
      </c>
      <c r="R429" s="5" t="str">
        <f t="shared" si="39"/>
        <v>animation</v>
      </c>
      <c r="S429" s="13">
        <f t="shared" si="40"/>
        <v>42285.90902777778</v>
      </c>
      <c r="T429" s="13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9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9">
        <f t="shared" si="37"/>
        <v>0</v>
      </c>
      <c r="Q431" s="5" t="str">
        <f t="shared" si="38"/>
        <v>film &amp; video</v>
      </c>
      <c r="R431" s="5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9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9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3">
        <f t="shared" si="40"/>
        <v>42526.871331018519</v>
      </c>
      <c r="T433" s="13">
        <f t="shared" si="41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9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9">
        <f t="shared" si="37"/>
        <v>0</v>
      </c>
      <c r="Q435" s="5" t="str">
        <f t="shared" si="38"/>
        <v>film &amp; video</v>
      </c>
      <c r="R435" s="5" t="str">
        <f t="shared" si="39"/>
        <v>animation</v>
      </c>
      <c r="S435" s="13">
        <f t="shared" si="40"/>
        <v>42228.629884259259</v>
      </c>
      <c r="T435" s="13">
        <f t="shared" si="41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9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9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9">
        <f t="shared" si="37"/>
        <v>0</v>
      </c>
      <c r="Q438" s="5" t="str">
        <f t="shared" si="38"/>
        <v>film &amp; video</v>
      </c>
      <c r="R438" s="5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9">
        <f t="shared" si="37"/>
        <v>0</v>
      </c>
      <c r="Q439" s="5" t="str">
        <f t="shared" si="38"/>
        <v>film &amp; video</v>
      </c>
      <c r="R439" s="5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9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9">
        <f t="shared" si="37"/>
        <v>0</v>
      </c>
      <c r="Q441" s="5" t="str">
        <f t="shared" si="38"/>
        <v>film &amp; video</v>
      </c>
      <c r="R441" s="5" t="str">
        <f t="shared" si="39"/>
        <v>animation</v>
      </c>
      <c r="S441" s="13">
        <f t="shared" si="40"/>
        <v>41919.761782407411</v>
      </c>
      <c r="T441" s="13">
        <f t="shared" si="41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9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9">
        <f t="shared" si="37"/>
        <v>0</v>
      </c>
      <c r="Q443" s="5" t="str">
        <f t="shared" si="38"/>
        <v>film &amp; video</v>
      </c>
      <c r="R443" s="5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9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9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9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9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9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9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9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9">
        <f t="shared" ref="P451:P514" si="43">IF(L451,E451/L451,0)</f>
        <v>9</v>
      </c>
      <c r="Q451" s="5" t="str">
        <f t="shared" ref="Q451:Q514" si="44">LEFT(N451,SEARCH("/",N451)-1)</f>
        <v>film &amp; video</v>
      </c>
      <c r="R451" s="5" t="str">
        <f t="shared" ref="R451:R514" si="45">RIGHT(N451,LEN(N451)-SEARCH("/",N451))</f>
        <v>animation</v>
      </c>
      <c r="S451" s="13">
        <f t="shared" ref="S451:S514" si="46">(J451/86400)+DATE(1970,1,1)</f>
        <v>41534.568113425928</v>
      </c>
      <c r="T451" s="13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9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9">
        <f t="shared" si="43"/>
        <v>0</v>
      </c>
      <c r="Q453" s="5" t="str">
        <f t="shared" si="44"/>
        <v>film &amp; video</v>
      </c>
      <c r="R453" s="5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9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3">
        <f t="shared" si="46"/>
        <v>42107.703877314816</v>
      </c>
      <c r="T454" s="13">
        <f t="shared" si="47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9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9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9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3">
        <f t="shared" si="46"/>
        <v>40971.002569444448</v>
      </c>
      <c r="T457" s="13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9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3">
        <f t="shared" si="46"/>
        <v>41547.694456018522</v>
      </c>
      <c r="T458" s="13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9">
        <f t="shared" si="43"/>
        <v>0</v>
      </c>
      <c r="Q459" s="5" t="str">
        <f t="shared" si="44"/>
        <v>film &amp; video</v>
      </c>
      <c r="R459" s="5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9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9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9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9">
        <f t="shared" si="43"/>
        <v>0</v>
      </c>
      <c r="Q463" s="5" t="str">
        <f t="shared" si="44"/>
        <v>film &amp; video</v>
      </c>
      <c r="R463" s="5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9">
        <f t="shared" si="43"/>
        <v>0</v>
      </c>
      <c r="Q464" s="5" t="str">
        <f t="shared" si="44"/>
        <v>film &amp; video</v>
      </c>
      <c r="R464" s="5" t="str">
        <f t="shared" si="45"/>
        <v>animation</v>
      </c>
      <c r="S464" s="13">
        <f t="shared" si="46"/>
        <v>40705.12663194444</v>
      </c>
      <c r="T464" s="13">
        <f t="shared" si="47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9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9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3">
        <f t="shared" si="46"/>
        <v>42488.84878472222</v>
      </c>
      <c r="T466" s="13">
        <f t="shared" si="47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9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9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9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9">
        <f t="shared" si="43"/>
        <v>0</v>
      </c>
      <c r="Q470" s="5" t="str">
        <f t="shared" si="44"/>
        <v>film &amp; video</v>
      </c>
      <c r="R470" s="5" t="str">
        <f t="shared" si="45"/>
        <v>animation</v>
      </c>
      <c r="S470" s="13">
        <f t="shared" si="46"/>
        <v>41041.167627314819</v>
      </c>
      <c r="T470" s="13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9">
        <f t="shared" si="43"/>
        <v>0</v>
      </c>
      <c r="Q471" s="5" t="str">
        <f t="shared" si="44"/>
        <v>film &amp; video</v>
      </c>
      <c r="R471" s="5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9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9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9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9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9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9">
        <f t="shared" si="43"/>
        <v>0</v>
      </c>
      <c r="Q477" s="5" t="str">
        <f t="shared" si="44"/>
        <v>film &amp; video</v>
      </c>
      <c r="R477" s="5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9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9">
        <f t="shared" si="43"/>
        <v>0</v>
      </c>
      <c r="Q479" s="5" t="str">
        <f t="shared" si="44"/>
        <v>film &amp; video</v>
      </c>
      <c r="R479" s="5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9">
        <f t="shared" si="43"/>
        <v>0</v>
      </c>
      <c r="Q480" s="5" t="str">
        <f t="shared" si="44"/>
        <v>film &amp; video</v>
      </c>
      <c r="R480" s="5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9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9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3">
        <f t="shared" si="46"/>
        <v>41465.500173611115</v>
      </c>
      <c r="T482" s="13">
        <f t="shared" si="47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9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9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3">
        <f t="shared" si="46"/>
        <v>42447.896874999999</v>
      </c>
      <c r="T484" s="13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9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9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9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3">
        <f t="shared" si="46"/>
        <v>41381.505775462967</v>
      </c>
      <c r="T487" s="13">
        <f t="shared" si="47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9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9">
        <f t="shared" si="43"/>
        <v>0</v>
      </c>
      <c r="Q489" s="5" t="str">
        <f t="shared" si="44"/>
        <v>film &amp; video</v>
      </c>
      <c r="R489" s="5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9">
        <f t="shared" si="43"/>
        <v>0</v>
      </c>
      <c r="Q490" s="5" t="str">
        <f t="shared" si="44"/>
        <v>film &amp; video</v>
      </c>
      <c r="R490" s="5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9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9">
        <f t="shared" si="43"/>
        <v>0</v>
      </c>
      <c r="Q492" s="5" t="str">
        <f t="shared" si="44"/>
        <v>film &amp; video</v>
      </c>
      <c r="R492" s="5" t="str">
        <f t="shared" si="45"/>
        <v>animation</v>
      </c>
      <c r="S492" s="13">
        <f t="shared" si="46"/>
        <v>41113.968576388885</v>
      </c>
      <c r="T492" s="13">
        <f t="shared" si="47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9">
        <f t="shared" si="43"/>
        <v>0</v>
      </c>
      <c r="Q493" s="5" t="str">
        <f t="shared" si="44"/>
        <v>film &amp; video</v>
      </c>
      <c r="R493" s="5" t="str">
        <f t="shared" si="45"/>
        <v>animation</v>
      </c>
      <c r="S493" s="13">
        <f t="shared" si="46"/>
        <v>42366.982627314814</v>
      </c>
      <c r="T493" s="13">
        <f t="shared" si="47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9">
        <f t="shared" si="43"/>
        <v>0</v>
      </c>
      <c r="Q494" s="5" t="str">
        <f t="shared" si="44"/>
        <v>film &amp; video</v>
      </c>
      <c r="R494" s="5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9">
        <f t="shared" si="43"/>
        <v>0</v>
      </c>
      <c r="Q495" s="5" t="str">
        <f t="shared" si="44"/>
        <v>film &amp; video</v>
      </c>
      <c r="R495" s="5" t="str">
        <f t="shared" si="45"/>
        <v>animation</v>
      </c>
      <c r="S495" s="13">
        <f t="shared" si="46"/>
        <v>42114.726134259261</v>
      </c>
      <c r="T495" s="13">
        <f t="shared" si="47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9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9">
        <f t="shared" si="43"/>
        <v>0</v>
      </c>
      <c r="Q497" s="5" t="str">
        <f t="shared" si="44"/>
        <v>film &amp; video</v>
      </c>
      <c r="R497" s="5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9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9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9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9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9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3">
        <f t="shared" si="46"/>
        <v>40247.886006944442</v>
      </c>
      <c r="T502" s="13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9">
        <f t="shared" si="43"/>
        <v>0</v>
      </c>
      <c r="Q503" s="5" t="str">
        <f t="shared" si="44"/>
        <v>film &amp; video</v>
      </c>
      <c r="R503" s="5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9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9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9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9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9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9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9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9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9">
        <f t="shared" si="43"/>
        <v>0</v>
      </c>
      <c r="Q512" s="5" t="str">
        <f t="shared" si="44"/>
        <v>film &amp; video</v>
      </c>
      <c r="R512" s="5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9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9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9">
        <f t="shared" ref="P515:P578" si="49">IF(L515,E515/L515,0)</f>
        <v>102.38235294117646</v>
      </c>
      <c r="Q515" s="5" t="str">
        <f t="shared" ref="Q515:Q578" si="50">LEFT(N515,SEARCH("/",N515)-1)</f>
        <v>film &amp; video</v>
      </c>
      <c r="R515" s="5" t="str">
        <f t="shared" ref="R515:R578" si="51">RIGHT(N515,LEN(N515)-SEARCH("/",N515))</f>
        <v>animation</v>
      </c>
      <c r="S515" s="13">
        <f t="shared" ref="S515:S578" si="52">(J515/86400)+DATE(1970,1,1)</f>
        <v>42552.653993055559</v>
      </c>
      <c r="T515" s="13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9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9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9">
        <f t="shared" si="49"/>
        <v>0</v>
      </c>
      <c r="Q518" s="5" t="str">
        <f t="shared" si="50"/>
        <v>film &amp; video</v>
      </c>
      <c r="R518" s="5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9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9">
        <f t="shared" si="49"/>
        <v>0</v>
      </c>
      <c r="Q520" s="5" t="str">
        <f t="shared" si="50"/>
        <v>film &amp; video</v>
      </c>
      <c r="R520" s="5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9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3">
        <f t="shared" si="52"/>
        <v>41218.391446759255</v>
      </c>
      <c r="T521" s="13">
        <f t="shared" si="53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9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9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9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9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9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9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9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9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9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9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9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9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9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9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9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9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3">
        <f t="shared" si="52"/>
        <v>42711.54519675926</v>
      </c>
      <c r="T537" s="13">
        <f t="shared" si="53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9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3">
        <f t="shared" si="52"/>
        <v>42179.344988425924</v>
      </c>
      <c r="T538" s="13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9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9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9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9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9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9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9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9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9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9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9">
        <f t="shared" si="49"/>
        <v>0</v>
      </c>
      <c r="Q549" s="5" t="str">
        <f t="shared" si="50"/>
        <v>technology</v>
      </c>
      <c r="R549" s="5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9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9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9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9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9">
        <f t="shared" si="49"/>
        <v>0</v>
      </c>
      <c r="Q554" s="5" t="str">
        <f t="shared" si="50"/>
        <v>technology</v>
      </c>
      <c r="R554" s="5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9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9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9">
        <f t="shared" si="49"/>
        <v>0</v>
      </c>
      <c r="Q557" s="5" t="str">
        <f t="shared" si="50"/>
        <v>technology</v>
      </c>
      <c r="R557" s="5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9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9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9">
        <f t="shared" si="49"/>
        <v>0</v>
      </c>
      <c r="Q560" s="5" t="str">
        <f t="shared" si="50"/>
        <v>technology</v>
      </c>
      <c r="R560" s="5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9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9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9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9">
        <f t="shared" si="49"/>
        <v>0</v>
      </c>
      <c r="Q564" s="5" t="str">
        <f t="shared" si="50"/>
        <v>technology</v>
      </c>
      <c r="R564" s="5" t="str">
        <f t="shared" si="51"/>
        <v>web</v>
      </c>
      <c r="S564" s="13">
        <f t="shared" si="52"/>
        <v>42692.389062499999</v>
      </c>
      <c r="T564" s="13">
        <f t="shared" si="53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9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9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9">
        <f t="shared" si="49"/>
        <v>0</v>
      </c>
      <c r="Q567" s="5" t="str">
        <f t="shared" si="50"/>
        <v>technology</v>
      </c>
      <c r="R567" s="5" t="str">
        <f t="shared" si="51"/>
        <v>web</v>
      </c>
      <c r="S567" s="13">
        <f t="shared" si="52"/>
        <v>42165.78528935185</v>
      </c>
      <c r="T567" s="13">
        <f t="shared" si="53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9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9">
        <f t="shared" si="49"/>
        <v>0</v>
      </c>
      <c r="Q569" s="5" t="str">
        <f t="shared" si="50"/>
        <v>technology</v>
      </c>
      <c r="R569" s="5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9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9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9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3">
        <f t="shared" si="52"/>
        <v>42388.798252314809</v>
      </c>
      <c r="T572" s="13">
        <f t="shared" si="53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9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9">
        <f t="shared" si="49"/>
        <v>0</v>
      </c>
      <c r="Q574" s="5" t="str">
        <f t="shared" si="50"/>
        <v>technology</v>
      </c>
      <c r="R574" s="5" t="str">
        <f t="shared" si="51"/>
        <v>web</v>
      </c>
      <c r="S574" s="13">
        <f t="shared" si="52"/>
        <v>42282.716296296298</v>
      </c>
      <c r="T574" s="13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9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9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9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9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9">
        <f t="shared" ref="P579:P642" si="55">IF(L579,E579/L579,0)</f>
        <v>10</v>
      </c>
      <c r="Q579" s="5" t="str">
        <f t="shared" ref="Q579:Q642" si="56">LEFT(N579,SEARCH("/",N579)-1)</f>
        <v>technology</v>
      </c>
      <c r="R579" s="5" t="str">
        <f t="shared" ref="R579:R642" si="57">RIGHT(N579,LEN(N579)-SEARCH("/",N579))</f>
        <v>web</v>
      </c>
      <c r="S579" s="13">
        <f t="shared" ref="S579:S642" si="58">(J579/86400)+DATE(1970,1,1)</f>
        <v>42450.589143518519</v>
      </c>
      <c r="T579" s="13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9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9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9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9">
        <f t="shared" si="55"/>
        <v>0</v>
      </c>
      <c r="Q583" s="5" t="str">
        <f t="shared" si="56"/>
        <v>technology</v>
      </c>
      <c r="R583" s="5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9">
        <f t="shared" si="55"/>
        <v>0</v>
      </c>
      <c r="Q584" s="5" t="str">
        <f t="shared" si="56"/>
        <v>technology</v>
      </c>
      <c r="R584" s="5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9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9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9">
        <f t="shared" si="55"/>
        <v>0</v>
      </c>
      <c r="Q587" s="5" t="str">
        <f t="shared" si="56"/>
        <v>technology</v>
      </c>
      <c r="R587" s="5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9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9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9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3">
        <f t="shared" si="58"/>
        <v>42631.769513888888</v>
      </c>
      <c r="T590" s="13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9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9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9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9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9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9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9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3">
        <f t="shared" si="58"/>
        <v>42083.069884259261</v>
      </c>
      <c r="T597" s="13">
        <f t="shared" si="5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9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9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9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9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9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9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9">
        <f t="shared" si="55"/>
        <v>0</v>
      </c>
      <c r="Q604" s="5" t="str">
        <f t="shared" si="56"/>
        <v>technology</v>
      </c>
      <c r="R604" s="5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9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9">
        <f t="shared" si="55"/>
        <v>0</v>
      </c>
      <c r="Q606" s="5" t="str">
        <f t="shared" si="56"/>
        <v>technology</v>
      </c>
      <c r="R606" s="5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9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3">
        <f t="shared" si="58"/>
        <v>42194.357731481483</v>
      </c>
      <c r="T607" s="13">
        <f t="shared" si="5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9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9">
        <f t="shared" si="55"/>
        <v>0</v>
      </c>
      <c r="Q609" s="5" t="str">
        <f t="shared" si="56"/>
        <v>technology</v>
      </c>
      <c r="R609" s="5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9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9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9">
        <f t="shared" si="55"/>
        <v>0</v>
      </c>
      <c r="Q612" s="5" t="str">
        <f t="shared" si="56"/>
        <v>technology</v>
      </c>
      <c r="R612" s="5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9">
        <f t="shared" si="55"/>
        <v>0</v>
      </c>
      <c r="Q613" s="5" t="str">
        <f t="shared" si="56"/>
        <v>technology</v>
      </c>
      <c r="R613" s="5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9">
        <f t="shared" si="55"/>
        <v>0</v>
      </c>
      <c r="Q614" s="5" t="str">
        <f t="shared" si="56"/>
        <v>technology</v>
      </c>
      <c r="R614" s="5" t="str">
        <f t="shared" si="57"/>
        <v>web</v>
      </c>
      <c r="S614" s="13">
        <f t="shared" si="58"/>
        <v>42585.031782407408</v>
      </c>
      <c r="T614" s="13">
        <f t="shared" si="5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9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9">
        <f t="shared" si="55"/>
        <v>0</v>
      </c>
      <c r="Q616" s="5" t="str">
        <f t="shared" si="56"/>
        <v>technology</v>
      </c>
      <c r="R616" s="5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9">
        <f t="shared" si="55"/>
        <v>0</v>
      </c>
      <c r="Q617" s="5" t="str">
        <f t="shared" si="56"/>
        <v>technology</v>
      </c>
      <c r="R617" s="5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9">
        <f t="shared" si="55"/>
        <v>0</v>
      </c>
      <c r="Q618" s="5" t="str">
        <f t="shared" si="56"/>
        <v>technology</v>
      </c>
      <c r="R618" s="5" t="str">
        <f t="shared" si="57"/>
        <v>web</v>
      </c>
      <c r="S618" s="13">
        <f t="shared" si="58"/>
        <v>42761.376238425924</v>
      </c>
      <c r="T618" s="13">
        <f t="shared" si="5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9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9">
        <f t="shared" si="55"/>
        <v>0</v>
      </c>
      <c r="Q620" s="5" t="str">
        <f t="shared" si="56"/>
        <v>technology</v>
      </c>
      <c r="R620" s="5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9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9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9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9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9">
        <f t="shared" si="55"/>
        <v>0</v>
      </c>
      <c r="Q625" s="5" t="str">
        <f t="shared" si="56"/>
        <v>technology</v>
      </c>
      <c r="R625" s="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9">
        <f t="shared" si="55"/>
        <v>0</v>
      </c>
      <c r="Q626" s="5" t="str">
        <f t="shared" si="56"/>
        <v>technology</v>
      </c>
      <c r="R626" s="5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9">
        <f t="shared" si="55"/>
        <v>0</v>
      </c>
      <c r="Q627" s="5" t="str">
        <f t="shared" si="56"/>
        <v>technology</v>
      </c>
      <c r="R627" s="5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9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9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9">
        <f t="shared" si="55"/>
        <v>0</v>
      </c>
      <c r="Q630" s="5" t="str">
        <f t="shared" si="56"/>
        <v>technology</v>
      </c>
      <c r="R630" s="5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9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9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9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9">
        <f t="shared" si="55"/>
        <v>0</v>
      </c>
      <c r="Q634" s="5" t="str">
        <f t="shared" si="56"/>
        <v>technology</v>
      </c>
      <c r="R634" s="5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9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3">
        <f t="shared" si="58"/>
        <v>42507.299328703702</v>
      </c>
      <c r="T635" s="13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9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9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9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9">
        <f t="shared" si="55"/>
        <v>0</v>
      </c>
      <c r="Q639" s="5" t="str">
        <f t="shared" si="56"/>
        <v>technology</v>
      </c>
      <c r="R639" s="5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9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9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9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3">
        <f t="shared" si="58"/>
        <v>42683.420312499999</v>
      </c>
      <c r="T642" s="13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9">
        <f t="shared" ref="P643:P706" si="61">IF(L643,E643/L643,0)</f>
        <v>151.31746031746033</v>
      </c>
      <c r="Q643" s="5" t="str">
        <f t="shared" ref="Q643:Q706" si="62">LEFT(N643,SEARCH("/",N643)-1)</f>
        <v>technology</v>
      </c>
      <c r="R643" s="5" t="str">
        <f t="shared" ref="R643:R706" si="63">RIGHT(N643,LEN(N643)-SEARCH("/",N643))</f>
        <v>wearables</v>
      </c>
      <c r="S643" s="13">
        <f t="shared" ref="S643:S706" si="64">(J643/86400)+DATE(1970,1,1)</f>
        <v>42199.57</v>
      </c>
      <c r="T643" s="13">
        <f t="shared" ref="T643:T706" si="65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9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9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9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9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9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9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9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9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9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9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9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9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9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9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9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3">
        <f t="shared" si="64"/>
        <v>42417.804618055554</v>
      </c>
      <c r="T658" s="13">
        <f t="shared" si="65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9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9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9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9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3">
        <f t="shared" si="64"/>
        <v>41922.741655092592</v>
      </c>
      <c r="T662" s="13">
        <f t="shared" si="65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9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9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9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9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9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9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3">
        <f t="shared" si="64"/>
        <v>41838.832152777773</v>
      </c>
      <c r="T668" s="13">
        <f t="shared" si="65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9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9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9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9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9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9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9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9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9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9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3">
        <f t="shared" si="64"/>
        <v>42012.76829861111</v>
      </c>
      <c r="T678" s="13">
        <f t="shared" si="65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9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9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9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9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9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9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3">
        <f t="shared" si="64"/>
        <v>42778.765300925923</v>
      </c>
      <c r="T684" s="13">
        <f t="shared" si="65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9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9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9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9">
        <f t="shared" si="61"/>
        <v>0</v>
      </c>
      <c r="Q688" s="5" t="str">
        <f t="shared" si="62"/>
        <v>technology</v>
      </c>
      <c r="R688" s="5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9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9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9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9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9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9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9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9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9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9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9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9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3">
        <f t="shared" si="64"/>
        <v>41866.931076388893</v>
      </c>
      <c r="T700" s="13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9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9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9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9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3">
        <f t="shared" si="64"/>
        <v>42668.726701388892</v>
      </c>
      <c r="T704" s="13">
        <f t="shared" si="65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9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9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9">
        <f t="shared" ref="P707:P770" si="67">IF(L707,E707/L707,0)</f>
        <v>195.4</v>
      </c>
      <c r="Q707" s="5" t="str">
        <f t="shared" ref="Q707:Q770" si="68">LEFT(N707,SEARCH("/",N707)-1)</f>
        <v>technology</v>
      </c>
      <c r="R707" s="5" t="str">
        <f t="shared" ref="R707:R770" si="69">RIGHT(N707,LEN(N707)-SEARCH("/",N707))</f>
        <v>wearables</v>
      </c>
      <c r="S707" s="13">
        <f t="shared" ref="S707:S770" si="70">(J707/86400)+DATE(1970,1,1)</f>
        <v>42726.491643518515</v>
      </c>
      <c r="T707" s="13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9">
        <f t="shared" si="67"/>
        <v>0</v>
      </c>
      <c r="Q708" s="5" t="str">
        <f t="shared" si="68"/>
        <v>technology</v>
      </c>
      <c r="R708" s="5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9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9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9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9">
        <f t="shared" si="67"/>
        <v>0</v>
      </c>
      <c r="Q712" s="5" t="str">
        <f t="shared" si="68"/>
        <v>technology</v>
      </c>
      <c r="R712" s="5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9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9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3">
        <f t="shared" si="70"/>
        <v>42384.680925925924</v>
      </c>
      <c r="T714" s="13">
        <f t="shared" si="71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9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9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9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9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9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3">
        <f t="shared" si="70"/>
        <v>41857.854189814811</v>
      </c>
      <c r="T719" s="13">
        <f t="shared" si="71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9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9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9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9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9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9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3">
        <f t="shared" si="70"/>
        <v>42184.81653935185</v>
      </c>
      <c r="T725" s="13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9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9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9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9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3">
        <f t="shared" si="70"/>
        <v>41247.020243055558</v>
      </c>
      <c r="T729" s="13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9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9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9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9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9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9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9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9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9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9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9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3">
        <f t="shared" si="70"/>
        <v>41943.604097222225</v>
      </c>
      <c r="T740" s="13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9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9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9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9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9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9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9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9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9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9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9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9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9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9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9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9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9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9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9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9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9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9">
        <f t="shared" si="67"/>
        <v>0</v>
      </c>
      <c r="Q762" s="5" t="str">
        <f t="shared" si="68"/>
        <v>publishing</v>
      </c>
      <c r="R762" s="5" t="str">
        <f t="shared" si="69"/>
        <v>fiction</v>
      </c>
      <c r="S762" s="13">
        <f t="shared" si="70"/>
        <v>42670.764039351852</v>
      </c>
      <c r="T762" s="13">
        <f t="shared" si="71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9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9">
        <f t="shared" si="67"/>
        <v>0</v>
      </c>
      <c r="Q764" s="5" t="str">
        <f t="shared" si="68"/>
        <v>publishing</v>
      </c>
      <c r="R764" s="5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9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3">
        <f t="shared" si="70"/>
        <v>41471.446851851855</v>
      </c>
      <c r="T765" s="13">
        <f t="shared" si="71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9">
        <f t="shared" si="67"/>
        <v>0</v>
      </c>
      <c r="Q766" s="5" t="str">
        <f t="shared" si="68"/>
        <v>publishing</v>
      </c>
      <c r="R766" s="5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9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9">
        <f t="shared" si="67"/>
        <v>0</v>
      </c>
      <c r="Q768" s="5" t="str">
        <f t="shared" si="68"/>
        <v>publishing</v>
      </c>
      <c r="R768" s="5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9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9">
        <f t="shared" si="67"/>
        <v>0</v>
      </c>
      <c r="Q770" s="5" t="str">
        <f t="shared" si="68"/>
        <v>publishing</v>
      </c>
      <c r="R770" s="5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9">
        <f t="shared" ref="P771:P834" si="73">IF(L771,E771/L771,0)</f>
        <v>31.846153846153847</v>
      </c>
      <c r="Q771" s="5" t="str">
        <f t="shared" ref="Q771:Q834" si="74">LEFT(N771,SEARCH("/",N771)-1)</f>
        <v>publishing</v>
      </c>
      <c r="R771" s="5" t="str">
        <f t="shared" ref="R771:R834" si="75">RIGHT(N771,LEN(N771)-SEARCH("/",N771))</f>
        <v>fiction</v>
      </c>
      <c r="S771" s="13">
        <f t="shared" ref="S771:S834" si="76">(J771/86400)+DATE(1970,1,1)</f>
        <v>41604.996458333335</v>
      </c>
      <c r="T771" s="13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9">
        <f t="shared" si="73"/>
        <v>0</v>
      </c>
      <c r="Q772" s="5" t="str">
        <f t="shared" si="74"/>
        <v>publishing</v>
      </c>
      <c r="R772" s="5" t="str">
        <f t="shared" si="75"/>
        <v>fiction</v>
      </c>
      <c r="S772" s="13">
        <f t="shared" si="76"/>
        <v>41289.9996412037</v>
      </c>
      <c r="T772" s="13">
        <f t="shared" si="77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9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9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9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3">
        <f t="shared" si="76"/>
        <v>42100.735937500001</v>
      </c>
      <c r="T775" s="13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9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9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9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9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9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9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9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9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3">
        <f t="shared" si="76"/>
        <v>41403.000856481478</v>
      </c>
      <c r="T783" s="13">
        <f t="shared" si="77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9">
        <f t="shared" si="73"/>
        <v>50</v>
      </c>
      <c r="Q784" s="5" t="str">
        <f t="shared" si="74"/>
        <v>music</v>
      </c>
      <c r="R784" s="5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9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9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9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3">
        <f t="shared" si="76"/>
        <v>41303.593923611115</v>
      </c>
      <c r="T787" s="13">
        <f t="shared" si="77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9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3">
        <f t="shared" si="76"/>
        <v>40983.055949074071</v>
      </c>
      <c r="T788" s="13">
        <f t="shared" si="77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9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9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9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3">
        <f t="shared" si="76"/>
        <v>41277.186111111107</v>
      </c>
      <c r="T791" s="13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9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9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9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3">
        <f t="shared" si="76"/>
        <v>41555.87364583333</v>
      </c>
      <c r="T794" s="13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9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9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9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9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9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9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9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9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9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9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3">
        <f t="shared" si="76"/>
        <v>41123.022268518514</v>
      </c>
      <c r="T804" s="13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9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9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3">
        <f t="shared" si="76"/>
        <v>40730.105624999997</v>
      </c>
      <c r="T806" s="13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9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9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9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9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9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9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9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9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9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9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9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9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9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9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9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9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9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9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9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9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9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9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9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9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3">
        <f t="shared" si="76"/>
        <v>41073.050717592589</v>
      </c>
      <c r="T830" s="13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9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9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9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9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13">
        <f t="shared" si="76"/>
        <v>40869.675173611111</v>
      </c>
      <c r="T834" s="13">
        <f t="shared" si="77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9">
        <f t="shared" ref="P835:P898" si="79">IF(L835,E835/L835,0)</f>
        <v>148.78048780487805</v>
      </c>
      <c r="Q835" s="5" t="str">
        <f t="shared" ref="Q835:Q898" si="80">LEFT(N835,SEARCH("/",N835)-1)</f>
        <v>music</v>
      </c>
      <c r="R835" s="5" t="str">
        <f t="shared" ref="R835:R898" si="81">RIGHT(N835,LEN(N835)-SEARCH("/",N835))</f>
        <v>rock</v>
      </c>
      <c r="S835" s="13">
        <f t="shared" ref="S835:S898" si="82">(J835/86400)+DATE(1970,1,1)</f>
        <v>41718.878182870372</v>
      </c>
      <c r="T835" s="13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9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9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9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9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9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9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9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9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3">
        <f t="shared" si="82"/>
        <v>41923.838692129633</v>
      </c>
      <c r="T843" s="13">
        <f t="shared" si="83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9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3">
        <f t="shared" si="82"/>
        <v>41526.59239583333</v>
      </c>
      <c r="T844" s="13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9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9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9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9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9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3">
        <f t="shared" si="82"/>
        <v>42165.798333333332</v>
      </c>
      <c r="T849" s="13">
        <f t="shared" si="83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9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9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9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9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9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9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9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9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3">
        <f t="shared" si="82"/>
        <v>42545.125196759254</v>
      </c>
      <c r="T857" s="13">
        <f t="shared" si="83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9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9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9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9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9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9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9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9">
        <f t="shared" si="79"/>
        <v>18</v>
      </c>
      <c r="Q865" s="5" t="str">
        <f t="shared" si="80"/>
        <v>music</v>
      </c>
      <c r="R865" s="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9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9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3">
        <f t="shared" si="82"/>
        <v>41230.773113425923</v>
      </c>
      <c r="T867" s="13">
        <f t="shared" si="83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9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9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9">
        <f t="shared" si="79"/>
        <v>50</v>
      </c>
      <c r="Q870" s="5" t="str">
        <f t="shared" si="80"/>
        <v>music</v>
      </c>
      <c r="R870" s="5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9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3">
        <f t="shared" si="82"/>
        <v>41342.845567129625</v>
      </c>
      <c r="T871" s="13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9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9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3">
        <f t="shared" si="82"/>
        <v>41577.561284722222</v>
      </c>
      <c r="T873" s="13">
        <f t="shared" si="83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9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9">
        <f t="shared" si="79"/>
        <v>9</v>
      </c>
      <c r="Q875" s="5" t="str">
        <f t="shared" si="80"/>
        <v>music</v>
      </c>
      <c r="R875" s="5" t="str">
        <f t="shared" si="81"/>
        <v>jazz</v>
      </c>
      <c r="S875" s="13">
        <f t="shared" si="82"/>
        <v>41184.167129629626</v>
      </c>
      <c r="T875" s="13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9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9">
        <f t="shared" si="79"/>
        <v>0</v>
      </c>
      <c r="Q877" s="5" t="str">
        <f t="shared" si="80"/>
        <v>music</v>
      </c>
      <c r="R877" s="5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9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9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3">
        <f t="shared" si="82"/>
        <v>41597.788888888885</v>
      </c>
      <c r="T879" s="13">
        <f t="shared" si="83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9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9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9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9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9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9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9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3">
        <f t="shared" si="82"/>
        <v>40981.802615740744</v>
      </c>
      <c r="T886" s="13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9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9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9">
        <f t="shared" si="79"/>
        <v>0</v>
      </c>
      <c r="Q889" s="5" t="str">
        <f t="shared" si="80"/>
        <v>music</v>
      </c>
      <c r="R889" s="5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9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9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9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9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9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9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9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3">
        <f t="shared" si="82"/>
        <v>42496.98159722222</v>
      </c>
      <c r="T896" s="13">
        <f t="shared" si="83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9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9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13">
        <f t="shared" si="82"/>
        <v>42218.872986111106</v>
      </c>
      <c r="T898" s="13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9">
        <f t="shared" ref="P899:P962" si="85">IF(L899,E899/L899,0)</f>
        <v>0</v>
      </c>
      <c r="Q899" s="5" t="str">
        <f t="shared" ref="Q899:Q962" si="86">LEFT(N899,SEARCH("/",N899)-1)</f>
        <v>music</v>
      </c>
      <c r="R899" s="5" t="str">
        <f t="shared" ref="R899:R962" si="87">RIGHT(N899,LEN(N899)-SEARCH("/",N899))</f>
        <v>indie rock</v>
      </c>
      <c r="S899" s="13">
        <f t="shared" ref="S899:S962" si="88">(J899/86400)+DATE(1970,1,1)</f>
        <v>41211.688750000001</v>
      </c>
      <c r="T899" s="13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9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9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9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9">
        <f t="shared" si="85"/>
        <v>0</v>
      </c>
      <c r="Q903" s="5" t="str">
        <f t="shared" si="86"/>
        <v>music</v>
      </c>
      <c r="R903" s="5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9">
        <f t="shared" si="85"/>
        <v>30</v>
      </c>
      <c r="Q904" s="5" t="str">
        <f t="shared" si="86"/>
        <v>music</v>
      </c>
      <c r="R904" s="5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9">
        <f t="shared" si="85"/>
        <v>40</v>
      </c>
      <c r="Q905" s="5" t="str">
        <f t="shared" si="86"/>
        <v>music</v>
      </c>
      <c r="R905" s="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9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9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9">
        <f t="shared" si="85"/>
        <v>0</v>
      </c>
      <c r="Q908" s="5" t="str">
        <f t="shared" si="86"/>
        <v>music</v>
      </c>
      <c r="R908" s="5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9">
        <f t="shared" si="85"/>
        <v>0</v>
      </c>
      <c r="Q909" s="5" t="str">
        <f t="shared" si="86"/>
        <v>music</v>
      </c>
      <c r="R909" s="5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9">
        <f t="shared" si="85"/>
        <v>0</v>
      </c>
      <c r="Q910" s="5" t="str">
        <f t="shared" si="86"/>
        <v>music</v>
      </c>
      <c r="R910" s="5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9">
        <f t="shared" si="85"/>
        <v>65</v>
      </c>
      <c r="Q911" s="5" t="str">
        <f t="shared" si="86"/>
        <v>music</v>
      </c>
      <c r="R911" s="5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9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9">
        <f t="shared" si="85"/>
        <v>0</v>
      </c>
      <c r="Q913" s="5" t="str">
        <f t="shared" si="86"/>
        <v>music</v>
      </c>
      <c r="R913" s="5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9">
        <f t="shared" si="85"/>
        <v>15</v>
      </c>
      <c r="Q914" s="5" t="str">
        <f t="shared" si="86"/>
        <v>music</v>
      </c>
      <c r="R914" s="5" t="str">
        <f t="shared" si="87"/>
        <v>jazz</v>
      </c>
      <c r="S914" s="13">
        <f t="shared" si="88"/>
        <v>41194.109340277777</v>
      </c>
      <c r="T914" s="13">
        <f t="shared" si="8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9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9">
        <f t="shared" si="85"/>
        <v>0</v>
      </c>
      <c r="Q916" s="5" t="str">
        <f t="shared" si="86"/>
        <v>music</v>
      </c>
      <c r="R916" s="5" t="str">
        <f t="shared" si="87"/>
        <v>jazz</v>
      </c>
      <c r="S916" s="13">
        <f t="shared" si="88"/>
        <v>41116.763275462959</v>
      </c>
      <c r="T916" s="13">
        <f t="shared" si="8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9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9">
        <f t="shared" si="85"/>
        <v>0</v>
      </c>
      <c r="Q918" s="5" t="str">
        <f t="shared" si="86"/>
        <v>music</v>
      </c>
      <c r="R918" s="5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9">
        <f t="shared" si="85"/>
        <v>30</v>
      </c>
      <c r="Q919" s="5" t="str">
        <f t="shared" si="86"/>
        <v>music</v>
      </c>
      <c r="R919" s="5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9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9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9">
        <f t="shared" si="85"/>
        <v>0</v>
      </c>
      <c r="Q922" s="5" t="str">
        <f t="shared" si="86"/>
        <v>music</v>
      </c>
      <c r="R922" s="5" t="str">
        <f t="shared" si="87"/>
        <v>jazz</v>
      </c>
      <c r="S922" s="13">
        <f t="shared" si="88"/>
        <v>41562.671550925923</v>
      </c>
      <c r="T922" s="13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9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3">
        <f t="shared" si="88"/>
        <v>40847.171018518522</v>
      </c>
      <c r="T923" s="13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9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9">
        <f t="shared" si="85"/>
        <v>55</v>
      </c>
      <c r="Q925" s="5" t="str">
        <f t="shared" si="86"/>
        <v>music</v>
      </c>
      <c r="R925" s="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9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3">
        <f t="shared" si="88"/>
        <v>41288.942928240736</v>
      </c>
      <c r="T926" s="13">
        <f t="shared" si="8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9">
        <f t="shared" si="85"/>
        <v>32</v>
      </c>
      <c r="Q927" s="5" t="str">
        <f t="shared" si="86"/>
        <v>music</v>
      </c>
      <c r="R927" s="5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9">
        <f t="shared" si="85"/>
        <v>0</v>
      </c>
      <c r="Q928" s="5" t="str">
        <f t="shared" si="86"/>
        <v>music</v>
      </c>
      <c r="R928" s="5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9">
        <f t="shared" si="85"/>
        <v>0</v>
      </c>
      <c r="Q929" s="5" t="str">
        <f t="shared" si="86"/>
        <v>music</v>
      </c>
      <c r="R929" s="5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9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9">
        <f t="shared" si="85"/>
        <v>0</v>
      </c>
      <c r="Q931" s="5" t="str">
        <f t="shared" si="86"/>
        <v>music</v>
      </c>
      <c r="R931" s="5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9">
        <f t="shared" si="85"/>
        <v>69</v>
      </c>
      <c r="Q932" s="5" t="str">
        <f t="shared" si="86"/>
        <v>music</v>
      </c>
      <c r="R932" s="5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9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9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9">
        <f t="shared" si="85"/>
        <v>60</v>
      </c>
      <c r="Q935" s="5" t="str">
        <f t="shared" si="86"/>
        <v>music</v>
      </c>
      <c r="R935" s="5" t="str">
        <f t="shared" si="87"/>
        <v>jazz</v>
      </c>
      <c r="S935" s="13">
        <f t="shared" si="88"/>
        <v>41711.169085648144</v>
      </c>
      <c r="T935" s="13">
        <f t="shared" si="8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9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9">
        <f t="shared" si="85"/>
        <v>25</v>
      </c>
      <c r="Q937" s="5" t="str">
        <f t="shared" si="86"/>
        <v>music</v>
      </c>
      <c r="R937" s="5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9">
        <f t="shared" si="85"/>
        <v>0</v>
      </c>
      <c r="Q938" s="5" t="str">
        <f t="shared" si="86"/>
        <v>music</v>
      </c>
      <c r="R938" s="5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9">
        <f t="shared" si="85"/>
        <v>20</v>
      </c>
      <c r="Q939" s="5" t="str">
        <f t="shared" si="86"/>
        <v>music</v>
      </c>
      <c r="R939" s="5" t="str">
        <f t="shared" si="87"/>
        <v>jazz</v>
      </c>
      <c r="S939" s="13">
        <f t="shared" si="88"/>
        <v>41551.798113425924</v>
      </c>
      <c r="T939" s="13">
        <f t="shared" si="8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9">
        <f t="shared" si="85"/>
        <v>25</v>
      </c>
      <c r="Q940" s="5" t="str">
        <f t="shared" si="86"/>
        <v>music</v>
      </c>
      <c r="R940" s="5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9">
        <f t="shared" si="85"/>
        <v>20</v>
      </c>
      <c r="Q941" s="5" t="str">
        <f t="shared" si="86"/>
        <v>music</v>
      </c>
      <c r="R941" s="5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9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9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9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3">
        <f t="shared" si="88"/>
        <v>42382.843287037038</v>
      </c>
      <c r="T944" s="13">
        <f t="shared" si="8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9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9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9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3">
        <f t="shared" si="88"/>
        <v>42732.872986111106</v>
      </c>
      <c r="T947" s="13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9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9">
        <f t="shared" si="85"/>
        <v>0</v>
      </c>
      <c r="Q949" s="5" t="str">
        <f t="shared" si="86"/>
        <v>technology</v>
      </c>
      <c r="R949" s="5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9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9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9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9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3">
        <f t="shared" si="88"/>
        <v>42480.653611111113</v>
      </c>
      <c r="T953" s="13">
        <f t="shared" si="8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9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3">
        <f t="shared" si="88"/>
        <v>42662.613564814819</v>
      </c>
      <c r="T954" s="13">
        <f t="shared" si="8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9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9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9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9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9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9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9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9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9">
        <f t="shared" ref="P963:P1026" si="91">IF(L963,E963/L963,0)</f>
        <v>364.35454545454547</v>
      </c>
      <c r="Q963" s="5" t="str">
        <f t="shared" ref="Q963:Q1026" si="92">LEFT(N963,SEARCH("/",N963)-1)</f>
        <v>technology</v>
      </c>
      <c r="R963" s="5" t="str">
        <f t="shared" ref="R963:R1026" si="93">RIGHT(N963,LEN(N963)-SEARCH("/",N963))</f>
        <v>wearables</v>
      </c>
      <c r="S963" s="13">
        <f t="shared" ref="S963:S1026" si="94">(J963/86400)+DATE(1970,1,1)</f>
        <v>42740.693692129629</v>
      </c>
      <c r="T963" s="13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9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9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9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9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9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9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9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9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9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9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9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9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9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9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9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9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9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9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3">
        <f t="shared" si="94"/>
        <v>42506.416990740741</v>
      </c>
      <c r="T981" s="13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9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9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9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9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3">
        <f t="shared" si="94"/>
        <v>42574.667650462958</v>
      </c>
      <c r="T985" s="13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9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3">
        <f t="shared" si="94"/>
        <v>42061.11583333333</v>
      </c>
      <c r="T986" s="13">
        <f t="shared" si="95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9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9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9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9">
        <f t="shared" si="91"/>
        <v>0</v>
      </c>
      <c r="Q990" s="5" t="str">
        <f t="shared" si="92"/>
        <v>technology</v>
      </c>
      <c r="R990" s="5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9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9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9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9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9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9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9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9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9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9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9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9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3">
        <f t="shared" si="94"/>
        <v>42749.05972222222</v>
      </c>
      <c r="T1002" s="13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9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9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9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9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9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3">
        <f t="shared" si="94"/>
        <v>42276.624803240746</v>
      </c>
      <c r="T1007" s="13">
        <f t="shared" si="95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9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9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9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9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9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9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9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9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9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9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9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3">
        <f t="shared" si="94"/>
        <v>42422.107129629629</v>
      </c>
      <c r="T1018" s="13">
        <f t="shared" si="95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9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9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9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9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9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9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3">
        <f t="shared" si="94"/>
        <v>42111.646724537037</v>
      </c>
      <c r="T1024" s="13">
        <f t="shared" si="95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9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9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9">
        <f t="shared" ref="P1027:P1090" si="97">IF(L1027,E1027/L1027,0)</f>
        <v>71.848571428571432</v>
      </c>
      <c r="Q1027" s="5" t="str">
        <f t="shared" ref="Q1027:Q1090" si="98">LEFT(N1027,SEARCH("/",N1027)-1)</f>
        <v>music</v>
      </c>
      <c r="R1027" s="5" t="str">
        <f t="shared" ref="R1027:R1090" si="99">RIGHT(N1027,LEN(N1027)-SEARCH("/",N1027))</f>
        <v>electronic music</v>
      </c>
      <c r="S1027" s="13">
        <f t="shared" ref="S1027:S1090" si="100">(J1027/86400)+DATE(1970,1,1)</f>
        <v>42049.833761574075</v>
      </c>
      <c r="T1027" s="13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9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9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9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9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9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9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9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9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3">
        <f t="shared" si="100"/>
        <v>42688.732407407406</v>
      </c>
      <c r="T1035" s="13">
        <f t="shared" si="101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9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9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9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9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9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9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9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9">
        <f t="shared" si="97"/>
        <v>0</v>
      </c>
      <c r="Q1043" s="5" t="str">
        <f t="shared" si="98"/>
        <v>journalism</v>
      </c>
      <c r="R1043" s="5" t="str">
        <f t="shared" si="99"/>
        <v>audio</v>
      </c>
      <c r="S1043" s="13">
        <f t="shared" si="100"/>
        <v>41831.06009259259</v>
      </c>
      <c r="T1043" s="13">
        <f t="shared" si="101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9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9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9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9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3">
        <f t="shared" si="100"/>
        <v>41844.874421296292</v>
      </c>
      <c r="T1047" s="13">
        <f t="shared" si="101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9">
        <f t="shared" si="97"/>
        <v>0</v>
      </c>
      <c r="Q1048" s="5" t="str">
        <f t="shared" si="98"/>
        <v>journalism</v>
      </c>
      <c r="R1048" s="5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9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3">
        <f t="shared" si="100"/>
        <v>41918.818460648152</v>
      </c>
      <c r="T1049" s="13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9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9">
        <f t="shared" si="97"/>
        <v>0</v>
      </c>
      <c r="Q1051" s="5" t="str">
        <f t="shared" si="98"/>
        <v>journalism</v>
      </c>
      <c r="R1051" s="5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9">
        <f t="shared" si="97"/>
        <v>0</v>
      </c>
      <c r="Q1052" s="5" t="str">
        <f t="shared" si="98"/>
        <v>journalism</v>
      </c>
      <c r="R1052" s="5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9">
        <f t="shared" si="97"/>
        <v>0</v>
      </c>
      <c r="Q1053" s="5" t="str">
        <f t="shared" si="98"/>
        <v>journalism</v>
      </c>
      <c r="R1053" s="5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9">
        <f t="shared" si="97"/>
        <v>0</v>
      </c>
      <c r="Q1054" s="5" t="str">
        <f t="shared" si="98"/>
        <v>journalism</v>
      </c>
      <c r="R1054" s="5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9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9">
        <f t="shared" si="97"/>
        <v>0</v>
      </c>
      <c r="Q1056" s="5" t="str">
        <f t="shared" si="98"/>
        <v>journalism</v>
      </c>
      <c r="R1056" s="5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9">
        <f t="shared" si="97"/>
        <v>0</v>
      </c>
      <c r="Q1057" s="5" t="str">
        <f t="shared" si="98"/>
        <v>journalism</v>
      </c>
      <c r="R1057" s="5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9">
        <f t="shared" si="97"/>
        <v>0</v>
      </c>
      <c r="Q1058" s="5" t="str">
        <f t="shared" si="98"/>
        <v>journalism</v>
      </c>
      <c r="R1058" s="5" t="str">
        <f t="shared" si="99"/>
        <v>audio</v>
      </c>
      <c r="S1058" s="13">
        <f t="shared" si="100"/>
        <v>42058.719641203701</v>
      </c>
      <c r="T1058" s="13">
        <f t="shared" si="101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9">
        <f t="shared" si="97"/>
        <v>0</v>
      </c>
      <c r="Q1059" s="5" t="str">
        <f t="shared" si="98"/>
        <v>journalism</v>
      </c>
      <c r="R1059" s="5" t="str">
        <f t="shared" si="99"/>
        <v>audio</v>
      </c>
      <c r="S1059" s="13">
        <f t="shared" si="100"/>
        <v>42678.871331018519</v>
      </c>
      <c r="T1059" s="13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9">
        <f t="shared" si="97"/>
        <v>0</v>
      </c>
      <c r="Q1060" s="5" t="str">
        <f t="shared" si="98"/>
        <v>journalism</v>
      </c>
      <c r="R1060" s="5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9">
        <f t="shared" si="97"/>
        <v>0</v>
      </c>
      <c r="Q1061" s="5" t="str">
        <f t="shared" si="98"/>
        <v>journalism</v>
      </c>
      <c r="R1061" s="5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9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9">
        <f t="shared" si="97"/>
        <v>0</v>
      </c>
      <c r="Q1063" s="5" t="str">
        <f t="shared" si="98"/>
        <v>journalism</v>
      </c>
      <c r="R1063" s="5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9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9">
        <f t="shared" si="97"/>
        <v>0</v>
      </c>
      <c r="Q1065" s="5" t="str">
        <f t="shared" si="98"/>
        <v>journalism</v>
      </c>
      <c r="R1065" s="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9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9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9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3">
        <f t="shared" si="100"/>
        <v>41445.962754629625</v>
      </c>
      <c r="T1068" s="13">
        <f t="shared" si="101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9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9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3">
        <f t="shared" si="100"/>
        <v>42440.371111111112</v>
      </c>
      <c r="T1070" s="13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9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9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9">
        <f t="shared" si="97"/>
        <v>0</v>
      </c>
      <c r="Q1073" s="5" t="str">
        <f t="shared" si="98"/>
        <v>games</v>
      </c>
      <c r="R1073" s="5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9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9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9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9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9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9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9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9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3">
        <f t="shared" si="100"/>
        <v>42479.566388888888</v>
      </c>
      <c r="T1081" s="13">
        <f t="shared" si="101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9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9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9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3">
        <f t="shared" si="100"/>
        <v>41101.906111111108</v>
      </c>
      <c r="T1084" s="13">
        <f t="shared" si="101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9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9">
        <f t="shared" si="97"/>
        <v>0</v>
      </c>
      <c r="Q1086" s="5" t="str">
        <f t="shared" si="98"/>
        <v>games</v>
      </c>
      <c r="R1086" s="5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9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9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9">
        <f t="shared" si="97"/>
        <v>0</v>
      </c>
      <c r="Q1089" s="5" t="str">
        <f t="shared" si="98"/>
        <v>games</v>
      </c>
      <c r="R1089" s="5" t="str">
        <f t="shared" si="99"/>
        <v>video games</v>
      </c>
      <c r="S1089" s="13">
        <f t="shared" si="100"/>
        <v>41775.713969907403</v>
      </c>
      <c r="T1089" s="13">
        <f t="shared" si="101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9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9">
        <f t="shared" ref="P1091:P1154" si="103">IF(L1091,E1091/L1091,0)</f>
        <v>23.959183673469386</v>
      </c>
      <c r="Q1091" s="5" t="str">
        <f t="shared" ref="Q1091:Q1154" si="104">LEFT(N1091,SEARCH("/",N1091)-1)</f>
        <v>games</v>
      </c>
      <c r="R1091" s="5" t="str">
        <f t="shared" ref="R1091:R1154" si="105">RIGHT(N1091,LEN(N1091)-SEARCH("/",N1091))</f>
        <v>video games</v>
      </c>
      <c r="S1091" s="13">
        <f t="shared" ref="S1091:S1154" si="106">(J1091/86400)+DATE(1970,1,1)</f>
        <v>42151.189525462964</v>
      </c>
      <c r="T1091" s="13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9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9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3">
        <f t="shared" si="106"/>
        <v>42440.820277777777</v>
      </c>
      <c r="T1093" s="13">
        <f t="shared" si="107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9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9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9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3">
        <f t="shared" si="106"/>
        <v>40795.71334490741</v>
      </c>
      <c r="T1096" s="13">
        <f t="shared" si="107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9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9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9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9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9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9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9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9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9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9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9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9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9">
        <f t="shared" si="103"/>
        <v>0</v>
      </c>
      <c r="Q1109" s="5" t="str">
        <f t="shared" si="104"/>
        <v>games</v>
      </c>
      <c r="R1109" s="5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9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9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9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9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3">
        <f t="shared" si="106"/>
        <v>42347.203587962962</v>
      </c>
      <c r="T1113" s="13">
        <f t="shared" si="107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9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9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9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9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9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3">
        <f t="shared" si="106"/>
        <v>41009.847314814819</v>
      </c>
      <c r="T1118" s="13">
        <f t="shared" si="107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9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9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9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9">
        <f t="shared" si="103"/>
        <v>0</v>
      </c>
      <c r="Q1122" s="5" t="str">
        <f t="shared" si="104"/>
        <v>games</v>
      </c>
      <c r="R1122" s="5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9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9">
        <f t="shared" si="103"/>
        <v>0</v>
      </c>
      <c r="Q1124" s="5" t="str">
        <f t="shared" si="104"/>
        <v>games</v>
      </c>
      <c r="R1124" s="5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9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9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9">
        <f t="shared" si="103"/>
        <v>0</v>
      </c>
      <c r="Q1127" s="5" t="str">
        <f t="shared" si="104"/>
        <v>games</v>
      </c>
      <c r="R1127" s="5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9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3">
        <f t="shared" si="106"/>
        <v>42535.327476851853</v>
      </c>
      <c r="T1128" s="13">
        <f t="shared" si="107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9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9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9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9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9">
        <f t="shared" si="103"/>
        <v>0</v>
      </c>
      <c r="Q1133" s="5" t="str">
        <f t="shared" si="104"/>
        <v>games</v>
      </c>
      <c r="R1133" s="5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9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9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9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9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3">
        <f t="shared" si="106"/>
        <v>42558.98951388889</v>
      </c>
      <c r="T1137" s="13">
        <f t="shared" si="107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9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3">
        <f t="shared" si="106"/>
        <v>42327.671631944446</v>
      </c>
      <c r="T1138" s="13">
        <f t="shared" si="107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9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9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9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3">
        <f t="shared" si="106"/>
        <v>41975.34752314815</v>
      </c>
      <c r="T1141" s="13">
        <f t="shared" si="107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9">
        <f t="shared" si="103"/>
        <v>0</v>
      </c>
      <c r="Q1142" s="5" t="str">
        <f t="shared" si="104"/>
        <v>games</v>
      </c>
      <c r="R1142" s="5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9">
        <f t="shared" si="103"/>
        <v>0</v>
      </c>
      <c r="Q1143" s="5" t="str">
        <f t="shared" si="104"/>
        <v>games</v>
      </c>
      <c r="R1143" s="5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9">
        <f t="shared" si="103"/>
        <v>0</v>
      </c>
      <c r="Q1144" s="5" t="str">
        <f t="shared" si="104"/>
        <v>games</v>
      </c>
      <c r="R1144" s="5" t="str">
        <f t="shared" si="105"/>
        <v>mobile games</v>
      </c>
      <c r="S1144" s="13">
        <f t="shared" si="106"/>
        <v>42022.006099537037</v>
      </c>
      <c r="T1144" s="13">
        <f t="shared" si="107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9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9">
        <f t="shared" si="103"/>
        <v>0</v>
      </c>
      <c r="Q1146" s="5" t="str">
        <f t="shared" si="104"/>
        <v>food</v>
      </c>
      <c r="R1146" s="5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9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3">
        <f t="shared" si="106"/>
        <v>41854.74759259259</v>
      </c>
      <c r="T1147" s="13">
        <f t="shared" si="107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9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9">
        <f t="shared" si="103"/>
        <v>0</v>
      </c>
      <c r="Q1149" s="5" t="str">
        <f t="shared" si="104"/>
        <v>food</v>
      </c>
      <c r="R1149" s="5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9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9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9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9">
        <f t="shared" si="103"/>
        <v>0</v>
      </c>
      <c r="Q1153" s="5" t="str">
        <f t="shared" si="104"/>
        <v>food</v>
      </c>
      <c r="R1153" s="5" t="str">
        <f t="shared" si="105"/>
        <v>food trucks</v>
      </c>
      <c r="S1153" s="13">
        <f t="shared" si="106"/>
        <v>42224.102581018524</v>
      </c>
      <c r="T1153" s="13">
        <f t="shared" si="107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9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9">
        <f t="shared" ref="P1155:P1218" si="109">IF(L1155,E1155/L1155,0)</f>
        <v>50</v>
      </c>
      <c r="Q1155" s="5" t="str">
        <f t="shared" ref="Q1155:Q1218" si="110">LEFT(N1155,SEARCH("/",N1155)-1)</f>
        <v>food</v>
      </c>
      <c r="R1155" s="5" t="str">
        <f t="shared" ref="R1155:R1218" si="111">RIGHT(N1155,LEN(N1155)-SEARCH("/",N1155))</f>
        <v>food trucks</v>
      </c>
      <c r="S1155" s="13">
        <f t="shared" ref="S1155:S1218" si="112">(J1155/86400)+DATE(1970,1,1)</f>
        <v>42143.714178240742</v>
      </c>
      <c r="T1155" s="13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9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9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9">
        <f t="shared" si="109"/>
        <v>0</v>
      </c>
      <c r="Q1158" s="5" t="str">
        <f t="shared" si="110"/>
        <v>food</v>
      </c>
      <c r="R1158" s="5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9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3">
        <f t="shared" si="112"/>
        <v>41918.628240740742</v>
      </c>
      <c r="T1159" s="13">
        <f t="shared" si="113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9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9">
        <f t="shared" si="109"/>
        <v>0</v>
      </c>
      <c r="Q1161" s="5" t="str">
        <f t="shared" si="110"/>
        <v>food</v>
      </c>
      <c r="R1161" s="5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9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3">
        <f t="shared" si="112"/>
        <v>42061.154930555553</v>
      </c>
      <c r="T1162" s="13">
        <f t="shared" si="113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9">
        <f t="shared" si="109"/>
        <v>0</v>
      </c>
      <c r="Q1163" s="5" t="str">
        <f t="shared" si="110"/>
        <v>food</v>
      </c>
      <c r="R1163" s="5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9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9">
        <f t="shared" si="109"/>
        <v>0</v>
      </c>
      <c r="Q1165" s="5" t="str">
        <f t="shared" si="110"/>
        <v>food</v>
      </c>
      <c r="R1165" s="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9">
        <f t="shared" si="109"/>
        <v>0</v>
      </c>
      <c r="Q1166" s="5" t="str">
        <f t="shared" si="110"/>
        <v>food</v>
      </c>
      <c r="R1166" s="5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9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3">
        <f t="shared" si="112"/>
        <v>41792.214467592596</v>
      </c>
      <c r="T1167" s="13">
        <f t="shared" si="113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9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9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9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9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9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9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9">
        <f t="shared" si="109"/>
        <v>0</v>
      </c>
      <c r="Q1174" s="5" t="str">
        <f t="shared" si="110"/>
        <v>food</v>
      </c>
      <c r="R1174" s="5" t="str">
        <f t="shared" si="111"/>
        <v>food trucks</v>
      </c>
      <c r="S1174" s="13">
        <f t="shared" si="112"/>
        <v>41841.682314814811</v>
      </c>
      <c r="T1174" s="13">
        <f t="shared" si="113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9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9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9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9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9">
        <f t="shared" si="109"/>
        <v>0</v>
      </c>
      <c r="Q1179" s="5" t="str">
        <f t="shared" si="110"/>
        <v>food</v>
      </c>
      <c r="R1179" s="5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9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9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9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9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9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9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9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9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9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9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9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9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9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9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3">
        <f t="shared" si="112"/>
        <v>42419.603703703702</v>
      </c>
      <c r="T1193" s="13">
        <f t="shared" si="113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9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9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3">
        <f t="shared" si="112"/>
        <v>42409.776076388887</v>
      </c>
      <c r="T1195" s="13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9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9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9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9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9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9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9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9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9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3">
        <f t="shared" si="112"/>
        <v>42152.288819444446</v>
      </c>
      <c r="T1204" s="13">
        <f t="shared" si="113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9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9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9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9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3">
        <f t="shared" si="112"/>
        <v>42772.776076388887</v>
      </c>
      <c r="T1208" s="13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9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9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9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9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9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9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9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9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9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9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9">
        <f t="shared" ref="P1219:P1282" si="115">IF(L1219,E1219/L1219,0)</f>
        <v>148.57377049180329</v>
      </c>
      <c r="Q1219" s="5" t="str">
        <f t="shared" ref="Q1219:Q1282" si="116">LEFT(N1219,SEARCH("/",N1219)-1)</f>
        <v>photography</v>
      </c>
      <c r="R1219" s="5" t="str">
        <f t="shared" ref="R1219:R1282" si="117">RIGHT(N1219,LEN(N1219)-SEARCH("/",N1219))</f>
        <v>photobooks</v>
      </c>
      <c r="S1219" s="13">
        <f t="shared" ref="S1219:S1282" si="118">(J1219/86400)+DATE(1970,1,1)</f>
        <v>42535.809490740736</v>
      </c>
      <c r="T1219" s="13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9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9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3">
        <f t="shared" si="118"/>
        <v>42633.461956018524</v>
      </c>
      <c r="T1221" s="13">
        <f t="shared" si="11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9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9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9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9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9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9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9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9">
        <f t="shared" si="115"/>
        <v>0</v>
      </c>
      <c r="Q1229" s="5" t="str">
        <f t="shared" si="116"/>
        <v>music</v>
      </c>
      <c r="R1229" s="5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9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9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9">
        <f t="shared" si="115"/>
        <v>0</v>
      </c>
      <c r="Q1232" s="5" t="str">
        <f t="shared" si="116"/>
        <v>music</v>
      </c>
      <c r="R1232" s="5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9">
        <f t="shared" si="115"/>
        <v>0</v>
      </c>
      <c r="Q1233" s="5" t="str">
        <f t="shared" si="116"/>
        <v>music</v>
      </c>
      <c r="R1233" s="5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9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3">
        <f t="shared" si="118"/>
        <v>41506.848032407404</v>
      </c>
      <c r="T1234" s="13">
        <f t="shared" si="11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9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9">
        <f t="shared" si="115"/>
        <v>0</v>
      </c>
      <c r="Q1236" s="5" t="str">
        <f t="shared" si="116"/>
        <v>music</v>
      </c>
      <c r="R1236" s="5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9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9">
        <f t="shared" si="115"/>
        <v>0</v>
      </c>
      <c r="Q1238" s="5" t="str">
        <f t="shared" si="116"/>
        <v>music</v>
      </c>
      <c r="R1238" s="5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9">
        <f t="shared" si="115"/>
        <v>0</v>
      </c>
      <c r="Q1239" s="5" t="str">
        <f t="shared" si="116"/>
        <v>music</v>
      </c>
      <c r="R1239" s="5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9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9">
        <f t="shared" si="115"/>
        <v>0</v>
      </c>
      <c r="Q1241" s="5" t="str">
        <f t="shared" si="116"/>
        <v>music</v>
      </c>
      <c r="R1241" s="5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9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9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9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9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9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3">
        <f t="shared" si="118"/>
        <v>41355.825497685189</v>
      </c>
      <c r="T1246" s="13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9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3">
        <f t="shared" si="118"/>
        <v>41774.59993055556</v>
      </c>
      <c r="T1247" s="13">
        <f t="shared" si="11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9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9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9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9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3">
        <f t="shared" si="118"/>
        <v>41067.740868055553</v>
      </c>
      <c r="T1251" s="13">
        <f t="shared" si="11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9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9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9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9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9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9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9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3">
        <f t="shared" si="118"/>
        <v>40921.919340277775</v>
      </c>
      <c r="T1258" s="13">
        <f t="shared" si="11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9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9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9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9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9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9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9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9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9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9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9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9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9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3">
        <f t="shared" si="118"/>
        <v>42445.823055555556</v>
      </c>
      <c r="T1271" s="13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9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3">
        <f t="shared" si="118"/>
        <v>40933.85696759259</v>
      </c>
      <c r="T1272" s="13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9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9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9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9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9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9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9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9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9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9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9">
        <f t="shared" ref="P1283:P1346" si="121">IF(L1283,E1283/L1283,0)</f>
        <v>104.72972972972973</v>
      </c>
      <c r="Q1283" s="5" t="str">
        <f t="shared" ref="Q1283:Q1346" si="122">LEFT(N1283,SEARCH("/",N1283)-1)</f>
        <v>music</v>
      </c>
      <c r="R1283" s="5" t="str">
        <f t="shared" ref="R1283:R1346" si="123">RIGHT(N1283,LEN(N1283)-SEARCH("/",N1283))</f>
        <v>rock</v>
      </c>
      <c r="S1283" s="13">
        <f t="shared" ref="S1283:S1346" si="124">(J1283/86400)+DATE(1970,1,1)</f>
        <v>41463.743472222224</v>
      </c>
      <c r="T1283" s="13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9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3">
        <f t="shared" si="124"/>
        <v>41586.475173611107</v>
      </c>
      <c r="T1284" s="13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9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9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9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9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9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9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9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3">
        <f t="shared" si="124"/>
        <v>42709.134780092594</v>
      </c>
      <c r="T1291" s="13">
        <f t="shared" si="125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9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9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9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9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3">
        <f t="shared" si="124"/>
        <v>42292.701053240744</v>
      </c>
      <c r="T1295" s="13">
        <f t="shared" si="125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9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9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9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9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9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3">
        <f t="shared" si="124"/>
        <v>42458.680925925924</v>
      </c>
      <c r="T1300" s="13">
        <f t="shared" si="125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9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9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9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9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9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9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9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9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9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3">
        <f t="shared" si="124"/>
        <v>42387.503229166672</v>
      </c>
      <c r="T1309" s="13">
        <f t="shared" si="125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9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9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9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9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9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9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9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9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9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3">
        <f t="shared" si="124"/>
        <v>42393.961909722224</v>
      </c>
      <c r="T1318" s="13">
        <f t="shared" si="125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9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9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9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9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9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9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9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9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9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9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3">
        <f t="shared" si="124"/>
        <v>41974.791990740741</v>
      </c>
      <c r="T1328" s="13">
        <f t="shared" si="125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9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9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9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9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9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9">
        <f t="shared" si="121"/>
        <v>0</v>
      </c>
      <c r="Q1334" s="5" t="str">
        <f t="shared" si="122"/>
        <v>technology</v>
      </c>
      <c r="R1334" s="5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9">
        <f t="shared" si="121"/>
        <v>0</v>
      </c>
      <c r="Q1335" s="5" t="str">
        <f t="shared" si="122"/>
        <v>technology</v>
      </c>
      <c r="R1335" s="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9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9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9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9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9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9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9">
        <f t="shared" si="121"/>
        <v>0</v>
      </c>
      <c r="Q1342" s="5" t="str">
        <f t="shared" si="122"/>
        <v>technology</v>
      </c>
      <c r="R1342" s="5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9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9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3">
        <f t="shared" si="124"/>
        <v>42172.816423611112</v>
      </c>
      <c r="T1344" s="13">
        <f t="shared" si="125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9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9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9">
        <f t="shared" ref="P1347:P1410" si="127">IF(L1347,E1347/L1347,0)</f>
        <v>53.571428571428569</v>
      </c>
      <c r="Q1347" s="5" t="str">
        <f t="shared" ref="Q1347:Q1410" si="128">LEFT(N1347,SEARCH("/",N1347)-1)</f>
        <v>publishing</v>
      </c>
      <c r="R1347" s="5" t="str">
        <f t="shared" ref="R1347:R1410" si="129">RIGHT(N1347,LEN(N1347)-SEARCH("/",N1347))</f>
        <v>nonfiction</v>
      </c>
      <c r="S1347" s="13">
        <f t="shared" ref="S1347:S1410" si="130">(J1347/86400)+DATE(1970,1,1)</f>
        <v>41799.814340277779</v>
      </c>
      <c r="T1347" s="13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9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9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9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3">
        <f t="shared" si="130"/>
        <v>41963.506168981483</v>
      </c>
      <c r="T1350" s="13">
        <f t="shared" si="131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9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9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9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9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9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9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9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9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3">
        <f t="shared" si="130"/>
        <v>41430.038888888885</v>
      </c>
      <c r="T1358" s="13">
        <f t="shared" si="131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9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9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9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9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9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9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9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9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3">
        <f t="shared" si="130"/>
        <v>41951.6956712963</v>
      </c>
      <c r="T1366" s="13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9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9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9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9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9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9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9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9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9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9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9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9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9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9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3">
        <f t="shared" si="130"/>
        <v>42568.759375000001</v>
      </c>
      <c r="T1380" s="13">
        <f t="shared" si="131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9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3">
        <f t="shared" si="130"/>
        <v>42130.491620370369</v>
      </c>
      <c r="T1381" s="13">
        <f t="shared" si="131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9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9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9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9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9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9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9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9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9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9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9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3">
        <f t="shared" si="130"/>
        <v>42087.803310185191</v>
      </c>
      <c r="T1392" s="13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9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9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9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9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9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9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9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9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9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9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9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9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3">
        <f t="shared" si="130"/>
        <v>42065.053368055553</v>
      </c>
      <c r="T1404" s="13">
        <f t="shared" si="131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9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9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9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9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9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9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9">
        <f t="shared" ref="P1411:P1474" si="133">IF(L1411,E1411/L1411,0)</f>
        <v>0</v>
      </c>
      <c r="Q1411" s="5" t="str">
        <f t="shared" ref="Q1411:Q1474" si="134">LEFT(N1411,SEARCH("/",N1411)-1)</f>
        <v>publishing</v>
      </c>
      <c r="R1411" s="5" t="str">
        <f t="shared" ref="R1411:R1474" si="135">RIGHT(N1411,LEN(N1411)-SEARCH("/",N1411))</f>
        <v>translations</v>
      </c>
      <c r="S1411" s="13">
        <f t="shared" ref="S1411:S1474" si="136">(J1411/86400)+DATE(1970,1,1)</f>
        <v>41945.133506944447</v>
      </c>
      <c r="T1411" s="13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9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9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9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9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9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9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9">
        <f t="shared" si="133"/>
        <v>0</v>
      </c>
      <c r="Q1418" s="5" t="str">
        <f t="shared" si="134"/>
        <v>publishing</v>
      </c>
      <c r="R1418" s="5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9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3">
        <f t="shared" si="136"/>
        <v>42232.15016203704</v>
      </c>
      <c r="T1419" s="13">
        <f t="shared" si="137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9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9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9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9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9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9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9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9">
        <f t="shared" si="133"/>
        <v>0</v>
      </c>
      <c r="Q1427" s="5" t="str">
        <f t="shared" si="134"/>
        <v>publishing</v>
      </c>
      <c r="R1427" s="5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9">
        <f t="shared" si="133"/>
        <v>0</v>
      </c>
      <c r="Q1428" s="5" t="str">
        <f t="shared" si="134"/>
        <v>publishing</v>
      </c>
      <c r="R1428" s="5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9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9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9">
        <f t="shared" si="133"/>
        <v>0</v>
      </c>
      <c r="Q1431" s="5" t="str">
        <f t="shared" si="134"/>
        <v>publishing</v>
      </c>
      <c r="R1431" s="5" t="str">
        <f t="shared" si="135"/>
        <v>translations</v>
      </c>
      <c r="S1431" s="13">
        <f t="shared" si="136"/>
        <v>42074.060671296298</v>
      </c>
      <c r="T1431" s="13">
        <f t="shared" si="137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9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3">
        <f t="shared" si="136"/>
        <v>41961.813518518524</v>
      </c>
      <c r="T1432" s="13">
        <f t="shared" si="137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9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9">
        <f t="shared" si="133"/>
        <v>0</v>
      </c>
      <c r="Q1434" s="5" t="str">
        <f t="shared" si="134"/>
        <v>publishing</v>
      </c>
      <c r="R1434" s="5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9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9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9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9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9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9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9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3">
        <f t="shared" si="136"/>
        <v>42040.829872685186</v>
      </c>
      <c r="T1441" s="13">
        <f t="shared" si="137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9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9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9">
        <f t="shared" si="133"/>
        <v>0</v>
      </c>
      <c r="Q1444" s="5" t="str">
        <f t="shared" si="134"/>
        <v>publishing</v>
      </c>
      <c r="R1444" s="5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9">
        <f t="shared" si="133"/>
        <v>0</v>
      </c>
      <c r="Q1445" s="5" t="str">
        <f t="shared" si="134"/>
        <v>publishing</v>
      </c>
      <c r="R1445" s="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9">
        <f t="shared" si="133"/>
        <v>0</v>
      </c>
      <c r="Q1446" s="5" t="str">
        <f t="shared" si="134"/>
        <v>publishing</v>
      </c>
      <c r="R1446" s="5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9">
        <f t="shared" si="133"/>
        <v>0</v>
      </c>
      <c r="Q1447" s="5" t="str">
        <f t="shared" si="134"/>
        <v>publishing</v>
      </c>
      <c r="R1447" s="5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9">
        <f t="shared" si="133"/>
        <v>0</v>
      </c>
      <c r="Q1448" s="5" t="str">
        <f t="shared" si="134"/>
        <v>publishing</v>
      </c>
      <c r="R1448" s="5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9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9">
        <f t="shared" si="133"/>
        <v>0</v>
      </c>
      <c r="Q1450" s="5" t="str">
        <f t="shared" si="134"/>
        <v>publishing</v>
      </c>
      <c r="R1450" s="5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9">
        <f t="shared" si="133"/>
        <v>0</v>
      </c>
      <c r="Q1451" s="5" t="str">
        <f t="shared" si="134"/>
        <v>publishing</v>
      </c>
      <c r="R1451" s="5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9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9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9">
        <f t="shared" si="133"/>
        <v>0</v>
      </c>
      <c r="Q1454" s="5" t="str">
        <f t="shared" si="134"/>
        <v>publishing</v>
      </c>
      <c r="R1454" s="5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9">
        <f t="shared" si="133"/>
        <v>0</v>
      </c>
      <c r="Q1455" s="5" t="str">
        <f t="shared" si="134"/>
        <v>publishing</v>
      </c>
      <c r="R1455" s="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9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9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9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9">
        <f t="shared" si="133"/>
        <v>0</v>
      </c>
      <c r="Q1459" s="5" t="str">
        <f t="shared" si="134"/>
        <v>publishing</v>
      </c>
      <c r="R1459" s="5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9">
        <f t="shared" si="133"/>
        <v>0</v>
      </c>
      <c r="Q1460" s="5" t="str">
        <f t="shared" si="134"/>
        <v>publishing</v>
      </c>
      <c r="R1460" s="5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9">
        <f t="shared" si="133"/>
        <v>0</v>
      </c>
      <c r="Q1461" s="5" t="str">
        <f t="shared" si="134"/>
        <v>publishing</v>
      </c>
      <c r="R1461" s="5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9">
        <f t="shared" si="133"/>
        <v>0</v>
      </c>
      <c r="Q1462" s="5" t="str">
        <f t="shared" si="134"/>
        <v>publishing</v>
      </c>
      <c r="R1462" s="5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9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9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9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9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9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9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9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9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3">
        <f t="shared" si="136"/>
        <v>40646.014456018514</v>
      </c>
      <c r="T1470" s="13">
        <f t="shared" si="137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9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9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9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9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9">
        <f t="shared" ref="P1475:P1538" si="139">IF(L1475,E1475/L1475,0)</f>
        <v>38.462553191489363</v>
      </c>
      <c r="Q1475" s="5" t="str">
        <f t="shared" ref="Q1475:Q1538" si="140">LEFT(N1475,SEARCH("/",N1475)-1)</f>
        <v>publishing</v>
      </c>
      <c r="R1475" s="5" t="str">
        <f t="shared" ref="R1475:R1538" si="141">RIGHT(N1475,LEN(N1475)-SEARCH("/",N1475))</f>
        <v>radio &amp; podcasts</v>
      </c>
      <c r="S1475" s="13">
        <f t="shared" ref="S1475:S1538" si="142">(J1475/86400)+DATE(1970,1,1)</f>
        <v>40939.979618055557</v>
      </c>
      <c r="T1475" s="13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9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3">
        <f t="shared" si="142"/>
        <v>41500.72791666667</v>
      </c>
      <c r="T1476" s="13">
        <f t="shared" si="143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9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9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9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9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9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9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9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9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3">
        <f t="shared" si="142"/>
        <v>41136.858055555553</v>
      </c>
      <c r="T1484" s="13">
        <f t="shared" si="143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9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9">
        <f t="shared" si="139"/>
        <v>0</v>
      </c>
      <c r="Q1486" s="5" t="str">
        <f t="shared" si="140"/>
        <v>publishing</v>
      </c>
      <c r="R1486" s="5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9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9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9">
        <f t="shared" si="139"/>
        <v>0</v>
      </c>
      <c r="Q1489" s="5" t="str">
        <f t="shared" si="140"/>
        <v>publishing</v>
      </c>
      <c r="R1489" s="5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9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9">
        <f t="shared" si="139"/>
        <v>0</v>
      </c>
      <c r="Q1491" s="5" t="str">
        <f t="shared" si="140"/>
        <v>publishing</v>
      </c>
      <c r="R1491" s="5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9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9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9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9">
        <f t="shared" si="139"/>
        <v>0</v>
      </c>
      <c r="Q1495" s="5" t="str">
        <f t="shared" si="140"/>
        <v>publishing</v>
      </c>
      <c r="R1495" s="5" t="str">
        <f t="shared" si="141"/>
        <v>fiction</v>
      </c>
      <c r="S1495" s="13">
        <f t="shared" si="142"/>
        <v>41411.866608796292</v>
      </c>
      <c r="T1495" s="13">
        <f t="shared" si="143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9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9">
        <f t="shared" si="139"/>
        <v>0</v>
      </c>
      <c r="Q1497" s="5" t="str">
        <f t="shared" si="140"/>
        <v>publishing</v>
      </c>
      <c r="R1497" s="5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9">
        <f t="shared" si="139"/>
        <v>0</v>
      </c>
      <c r="Q1498" s="5" t="str">
        <f t="shared" si="140"/>
        <v>publishing</v>
      </c>
      <c r="R1498" s="5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9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9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9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9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9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9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9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9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9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9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9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3">
        <f t="shared" si="142"/>
        <v>40254.450335648144</v>
      </c>
      <c r="T1509" s="13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9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9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9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3">
        <f t="shared" si="142"/>
        <v>41809.385162037041</v>
      </c>
      <c r="T1512" s="13">
        <f t="shared" si="143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9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9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9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9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9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9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9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9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9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9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9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9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9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9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9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9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9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3">
        <f t="shared" si="142"/>
        <v>42780.600532407407</v>
      </c>
      <c r="T1529" s="13">
        <f t="shared" si="143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9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9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9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3">
        <f t="shared" si="142"/>
        <v>42275.76730324074</v>
      </c>
      <c r="T1532" s="13">
        <f t="shared" si="143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9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9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9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9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3">
        <f t="shared" si="142"/>
        <v>42221.674328703702</v>
      </c>
      <c r="T1536" s="13">
        <f t="shared" si="143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9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9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9">
        <f t="shared" ref="P1539:P1602" si="145">IF(L1539,E1539/L1539,0)</f>
        <v>96.375</v>
      </c>
      <c r="Q1539" s="5" t="str">
        <f t="shared" ref="Q1539:Q1602" si="146">LEFT(N1539,SEARCH("/",N1539)-1)</f>
        <v>photography</v>
      </c>
      <c r="R1539" s="5" t="str">
        <f t="shared" ref="R1539:R1602" si="147">RIGHT(N1539,LEN(N1539)-SEARCH("/",N1539))</f>
        <v>photobooks</v>
      </c>
      <c r="S1539" s="13">
        <f t="shared" ref="S1539:S1602" si="148">(J1539/86400)+DATE(1970,1,1)</f>
        <v>42552.315127314811</v>
      </c>
      <c r="T1539" s="13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9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9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3">
        <f t="shared" si="148"/>
        <v>42705.91920138889</v>
      </c>
      <c r="T1541" s="13">
        <f t="shared" si="14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9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9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9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9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9">
        <f t="shared" si="145"/>
        <v>0</v>
      </c>
      <c r="Q1546" s="5" t="str">
        <f t="shared" si="146"/>
        <v>photography</v>
      </c>
      <c r="R1546" s="5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9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9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9">
        <f t="shared" si="145"/>
        <v>0</v>
      </c>
      <c r="Q1549" s="5" t="str">
        <f t="shared" si="146"/>
        <v>photography</v>
      </c>
      <c r="R1549" s="5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9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3">
        <f t="shared" si="148"/>
        <v>42286.88217592593</v>
      </c>
      <c r="T1550" s="13">
        <f t="shared" si="14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9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9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9">
        <f t="shared" si="145"/>
        <v>0</v>
      </c>
      <c r="Q1553" s="5" t="str">
        <f t="shared" si="146"/>
        <v>photography</v>
      </c>
      <c r="R1553" s="5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9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9">
        <f t="shared" si="145"/>
        <v>0</v>
      </c>
      <c r="Q1555" s="5" t="str">
        <f t="shared" si="146"/>
        <v>photography</v>
      </c>
      <c r="R1555" s="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9">
        <f t="shared" si="145"/>
        <v>0</v>
      </c>
      <c r="Q1556" s="5" t="str">
        <f t="shared" si="146"/>
        <v>photography</v>
      </c>
      <c r="R1556" s="5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9">
        <f t="shared" si="145"/>
        <v>0</v>
      </c>
      <c r="Q1557" s="5" t="str">
        <f t="shared" si="146"/>
        <v>photography</v>
      </c>
      <c r="R1557" s="5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9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9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9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9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3">
        <f t="shared" si="148"/>
        <v>42108.053229166668</v>
      </c>
      <c r="T1561" s="13">
        <f t="shared" si="14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9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9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3">
        <f t="shared" si="148"/>
        <v>41555.041701388887</v>
      </c>
      <c r="T1563" s="13">
        <f t="shared" si="14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9">
        <f t="shared" si="145"/>
        <v>0</v>
      </c>
      <c r="Q1564" s="5" t="str">
        <f t="shared" si="146"/>
        <v>publishing</v>
      </c>
      <c r="R1564" s="5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9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9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9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9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9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3">
        <f t="shared" si="148"/>
        <v>41671.93686342593</v>
      </c>
      <c r="T1569" s="13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9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9">
        <f t="shared" si="145"/>
        <v>0</v>
      </c>
      <c r="Q1571" s="5" t="str">
        <f t="shared" si="146"/>
        <v>publishing</v>
      </c>
      <c r="R1571" s="5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9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9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3">
        <f t="shared" si="148"/>
        <v>42144.769479166665</v>
      </c>
      <c r="T1573" s="13">
        <f t="shared" si="14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9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9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9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9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3">
        <f t="shared" si="148"/>
        <v>41799.524259259255</v>
      </c>
      <c r="T1577" s="13">
        <f t="shared" si="14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9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9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3">
        <f t="shared" si="148"/>
        <v>41054.847777777773</v>
      </c>
      <c r="T1579" s="13">
        <f t="shared" si="14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9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9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9">
        <f t="shared" si="145"/>
        <v>0</v>
      </c>
      <c r="Q1582" s="5" t="str">
        <f t="shared" si="146"/>
        <v>publishing</v>
      </c>
      <c r="R1582" s="5" t="str">
        <f t="shared" si="147"/>
        <v>art books</v>
      </c>
      <c r="S1582" s="13">
        <f t="shared" si="148"/>
        <v>40990.050069444442</v>
      </c>
      <c r="T1582" s="13">
        <f t="shared" si="14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9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9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9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9">
        <f t="shared" si="145"/>
        <v>0</v>
      </c>
      <c r="Q1586" s="5" t="str">
        <f t="shared" si="146"/>
        <v>photography</v>
      </c>
      <c r="R1586" s="5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9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9">
        <f t="shared" si="145"/>
        <v>0</v>
      </c>
      <c r="Q1588" s="5" t="str">
        <f t="shared" si="146"/>
        <v>photography</v>
      </c>
      <c r="R1588" s="5" t="str">
        <f t="shared" si="147"/>
        <v>places</v>
      </c>
      <c r="S1588" s="13">
        <f t="shared" si="148"/>
        <v>42069.104421296295</v>
      </c>
      <c r="T1588" s="13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9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9">
        <f t="shared" si="145"/>
        <v>0</v>
      </c>
      <c r="Q1590" s="5" t="str">
        <f t="shared" si="146"/>
        <v>photography</v>
      </c>
      <c r="R1590" s="5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9">
        <f t="shared" si="145"/>
        <v>0</v>
      </c>
      <c r="Q1591" s="5" t="str">
        <f t="shared" si="146"/>
        <v>photography</v>
      </c>
      <c r="R1591" s="5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9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9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9">
        <f t="shared" si="145"/>
        <v>0</v>
      </c>
      <c r="Q1594" s="5" t="str">
        <f t="shared" si="146"/>
        <v>photography</v>
      </c>
      <c r="R1594" s="5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9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9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3">
        <f t="shared" si="148"/>
        <v>42445.712754629625</v>
      </c>
      <c r="T1596" s="13">
        <f t="shared" si="14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9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3">
        <f t="shared" si="148"/>
        <v>41780.050092592595</v>
      </c>
      <c r="T1597" s="13">
        <f t="shared" si="14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9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9">
        <f t="shared" si="145"/>
        <v>0</v>
      </c>
      <c r="Q1599" s="5" t="str">
        <f t="shared" si="146"/>
        <v>photography</v>
      </c>
      <c r="R1599" s="5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9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9">
        <f t="shared" si="145"/>
        <v>0</v>
      </c>
      <c r="Q1601" s="5" t="str">
        <f t="shared" si="146"/>
        <v>photography</v>
      </c>
      <c r="R1601" s="5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9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13">
        <f t="shared" si="148"/>
        <v>41791.057314814811</v>
      </c>
      <c r="T1602" s="13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9">
        <f t="shared" ref="P1603:P1666" si="151">IF(L1603,E1603/L1603,0)</f>
        <v>48.325535714285714</v>
      </c>
      <c r="Q1603" s="5" t="str">
        <f t="shared" ref="Q1603:Q1666" si="152">LEFT(N1603,SEARCH("/",N1603)-1)</f>
        <v>music</v>
      </c>
      <c r="R1603" s="5" t="str">
        <f t="shared" ref="R1603:R1666" si="153">RIGHT(N1603,LEN(N1603)-SEARCH("/",N1603))</f>
        <v>rock</v>
      </c>
      <c r="S1603" s="13">
        <f t="shared" ref="S1603:S1666" si="154">(J1603/86400)+DATE(1970,1,1)</f>
        <v>40638.092974537038</v>
      </c>
      <c r="T1603" s="13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9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9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9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3">
        <f t="shared" si="154"/>
        <v>40945.845312500001</v>
      </c>
      <c r="T1606" s="13">
        <f t="shared" si="155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9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9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9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9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3">
        <f t="shared" si="154"/>
        <v>41607.83085648148</v>
      </c>
      <c r="T1610" s="13">
        <f t="shared" si="155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9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9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9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9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9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9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3">
        <f t="shared" si="154"/>
        <v>41794.981122685189</v>
      </c>
      <c r="T1616" s="13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9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9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9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9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9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3">
        <f t="shared" si="154"/>
        <v>41876.186180555553</v>
      </c>
      <c r="T1621" s="13">
        <f t="shared" si="155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9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9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9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3">
        <f t="shared" si="154"/>
        <v>41950.294837962967</v>
      </c>
      <c r="T1624" s="13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9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9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9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9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3">
        <f t="shared" si="154"/>
        <v>41579.847997685181</v>
      </c>
      <c r="T1628" s="13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9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9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9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9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9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9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3">
        <f t="shared" si="154"/>
        <v>40750.340902777782</v>
      </c>
      <c r="T1634" s="13">
        <f t="shared" si="155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9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9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9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9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9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3">
        <f t="shared" si="154"/>
        <v>40122.751620370371</v>
      </c>
      <c r="T1639" s="13">
        <f t="shared" si="155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9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9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9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9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9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9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9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3">
        <f t="shared" si="154"/>
        <v>41175.05972222222</v>
      </c>
      <c r="T1646" s="13">
        <f t="shared" si="155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9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3">
        <f t="shared" si="154"/>
        <v>41521.617361111115</v>
      </c>
      <c r="T1647" s="13">
        <f t="shared" si="155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9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3">
        <f t="shared" si="154"/>
        <v>41833.450266203705</v>
      </c>
      <c r="T1648" s="13">
        <f t="shared" si="155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9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9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9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9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9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9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9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9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9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9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9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9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9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9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9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9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9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9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13">
        <f t="shared" si="154"/>
        <v>40939.761782407411</v>
      </c>
      <c r="T1666" s="13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9">
        <f t="shared" ref="P1667:P1730" si="157">IF(L1667,E1667/L1667,0)</f>
        <v>44.956989247311824</v>
      </c>
      <c r="Q1667" s="5" t="str">
        <f t="shared" ref="Q1667:Q1730" si="158">LEFT(N1667,SEARCH("/",N1667)-1)</f>
        <v>music</v>
      </c>
      <c r="R1667" s="5" t="str">
        <f t="shared" ref="R1667:R1730" si="159">RIGHT(N1667,LEN(N1667)-SEARCH("/",N1667))</f>
        <v>pop</v>
      </c>
      <c r="S1667" s="13">
        <f t="shared" ref="S1667:S1730" si="160">(J1667/86400)+DATE(1970,1,1)</f>
        <v>40564.649456018517</v>
      </c>
      <c r="T1667" s="13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9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9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9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3">
        <f t="shared" si="160"/>
        <v>40845.149756944447</v>
      </c>
      <c r="T1670" s="13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9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9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3">
        <f t="shared" si="160"/>
        <v>40313.930543981478</v>
      </c>
      <c r="T1672" s="13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9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9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9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9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9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9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3">
        <f t="shared" si="160"/>
        <v>40973.726238425923</v>
      </c>
      <c r="T1678" s="13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9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9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9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9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9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9">
        <f t="shared" si="157"/>
        <v>0</v>
      </c>
      <c r="Q1684" s="5" t="str">
        <f t="shared" si="158"/>
        <v>music</v>
      </c>
      <c r="R1684" s="5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9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9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9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9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9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9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9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9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9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3">
        <f t="shared" si="160"/>
        <v>42795.701481481483</v>
      </c>
      <c r="T1693" s="13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9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9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9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9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9">
        <f t="shared" si="157"/>
        <v>0</v>
      </c>
      <c r="Q1698" s="5" t="str">
        <f t="shared" si="158"/>
        <v>music</v>
      </c>
      <c r="R1698" s="5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9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3">
        <f t="shared" si="160"/>
        <v>42805.032962962963</v>
      </c>
      <c r="T1699" s="13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9">
        <f t="shared" si="157"/>
        <v>0</v>
      </c>
      <c r="Q1700" s="5" t="str">
        <f t="shared" si="158"/>
        <v>music</v>
      </c>
      <c r="R1700" s="5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9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9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9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9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9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3">
        <f t="shared" si="160"/>
        <v>42187.281678240739</v>
      </c>
      <c r="T1705" s="13">
        <f t="shared" si="161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9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9">
        <f t="shared" si="157"/>
        <v>0</v>
      </c>
      <c r="Q1707" s="5" t="str">
        <f t="shared" si="158"/>
        <v>music</v>
      </c>
      <c r="R1707" s="5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9">
        <f t="shared" si="157"/>
        <v>0</v>
      </c>
      <c r="Q1708" s="5" t="str">
        <f t="shared" si="158"/>
        <v>music</v>
      </c>
      <c r="R1708" s="5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9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9">
        <f t="shared" si="157"/>
        <v>0</v>
      </c>
      <c r="Q1710" s="5" t="str">
        <f t="shared" si="158"/>
        <v>music</v>
      </c>
      <c r="R1710" s="5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9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3">
        <f t="shared" si="160"/>
        <v>41841.563819444447</v>
      </c>
      <c r="T1711" s="13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9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3">
        <f t="shared" si="160"/>
        <v>42341.591296296298</v>
      </c>
      <c r="T1712" s="13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9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9">
        <f t="shared" si="157"/>
        <v>0</v>
      </c>
      <c r="Q1714" s="5" t="str">
        <f t="shared" si="158"/>
        <v>music</v>
      </c>
      <c r="R1714" s="5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9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9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9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9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3">
        <f t="shared" si="160"/>
        <v>42673.577534722222</v>
      </c>
      <c r="T1718" s="13">
        <f t="shared" si="161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9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3">
        <f t="shared" si="160"/>
        <v>42460.981921296298</v>
      </c>
      <c r="T1719" s="13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9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9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9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9">
        <f t="shared" si="157"/>
        <v>0</v>
      </c>
      <c r="Q1723" s="5" t="str">
        <f t="shared" si="158"/>
        <v>music</v>
      </c>
      <c r="R1723" s="5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9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9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9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9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9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9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3">
        <f t="shared" si="160"/>
        <v>42044.927974537037</v>
      </c>
      <c r="T1729" s="13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9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9">
        <f t="shared" ref="P1731:P1794" si="163">IF(L1731,E1731/L1731,0)</f>
        <v>0</v>
      </c>
      <c r="Q1731" s="5" t="str">
        <f t="shared" ref="Q1731:Q1794" si="164">LEFT(N1731,SEARCH("/",N1731)-1)</f>
        <v>music</v>
      </c>
      <c r="R1731" s="5" t="str">
        <f t="shared" ref="R1731:R1794" si="165">RIGHT(N1731,LEN(N1731)-SEARCH("/",N1731))</f>
        <v>faith</v>
      </c>
      <c r="S1731" s="13">
        <f t="shared" ref="S1731:S1794" si="166">(J1731/86400)+DATE(1970,1,1)</f>
        <v>42471.052152777775</v>
      </c>
      <c r="T1731" s="13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9">
        <f t="shared" si="163"/>
        <v>0</v>
      </c>
      <c r="Q1732" s="5" t="str">
        <f t="shared" si="164"/>
        <v>music</v>
      </c>
      <c r="R1732" s="5" t="str">
        <f t="shared" si="165"/>
        <v>faith</v>
      </c>
      <c r="S1732" s="13">
        <f t="shared" si="166"/>
        <v>42272.087766203702</v>
      </c>
      <c r="T1732" s="13">
        <f t="shared" si="167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9">
        <f t="shared" si="163"/>
        <v>0</v>
      </c>
      <c r="Q1733" s="5" t="str">
        <f t="shared" si="164"/>
        <v>music</v>
      </c>
      <c r="R1733" s="5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9">
        <f t="shared" si="163"/>
        <v>0</v>
      </c>
      <c r="Q1734" s="5" t="str">
        <f t="shared" si="164"/>
        <v>music</v>
      </c>
      <c r="R1734" s="5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9">
        <f t="shared" si="163"/>
        <v>0</v>
      </c>
      <c r="Q1735" s="5" t="str">
        <f t="shared" si="164"/>
        <v>music</v>
      </c>
      <c r="R1735" s="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9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9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3">
        <f t="shared" si="166"/>
        <v>42559.81417824074</v>
      </c>
      <c r="T1737" s="13">
        <f t="shared" si="167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9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9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3">
        <f t="shared" si="166"/>
        <v>42175.948981481481</v>
      </c>
      <c r="T1739" s="13">
        <f t="shared" si="167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9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9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9">
        <f t="shared" si="163"/>
        <v>0</v>
      </c>
      <c r="Q1742" s="5" t="str">
        <f t="shared" si="164"/>
        <v>music</v>
      </c>
      <c r="R1742" s="5" t="str">
        <f t="shared" si="165"/>
        <v>faith</v>
      </c>
      <c r="S1742" s="13">
        <f t="shared" si="166"/>
        <v>42171.817384259259</v>
      </c>
      <c r="T1742" s="13">
        <f t="shared" si="167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9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9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3">
        <f t="shared" si="166"/>
        <v>42710.876967592594</v>
      </c>
      <c r="T1744" s="13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9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9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9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9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9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3">
        <f t="shared" si="166"/>
        <v>42292.435532407406</v>
      </c>
      <c r="T1749" s="13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9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9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9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9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9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9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9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9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9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9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9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9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9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9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9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9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9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9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9">
        <f t="shared" si="163"/>
        <v>0</v>
      </c>
      <c r="Q1768" s="5" t="str">
        <f t="shared" si="164"/>
        <v>photography</v>
      </c>
      <c r="R1768" s="5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9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9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9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9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9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3">
        <f t="shared" si="166"/>
        <v>41905.979629629626</v>
      </c>
      <c r="T1773" s="13">
        <f t="shared" si="167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9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9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9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9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3">
        <f t="shared" si="166"/>
        <v>41891.976388888885</v>
      </c>
      <c r="T1777" s="13">
        <f t="shared" si="167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9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9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9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9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9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3">
        <f t="shared" si="166"/>
        <v>42493.600810185184</v>
      </c>
      <c r="T1782" s="13">
        <f t="shared" si="167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9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9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9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9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9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9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9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9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9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9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3">
        <f t="shared" si="166"/>
        <v>42010.674513888887</v>
      </c>
      <c r="T1792" s="13">
        <f t="shared" si="167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9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9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9">
        <f t="shared" ref="P1795:P1858" si="169">IF(L1795,E1795/L1795,0)</f>
        <v>20</v>
      </c>
      <c r="Q1795" s="5" t="str">
        <f t="shared" ref="Q1795:Q1858" si="170">LEFT(N1795,SEARCH("/",N1795)-1)</f>
        <v>photography</v>
      </c>
      <c r="R1795" s="5" t="str">
        <f t="shared" ref="R1795:R1858" si="171">RIGHT(N1795,LEN(N1795)-SEARCH("/",N1795))</f>
        <v>photobooks</v>
      </c>
      <c r="S1795" s="13">
        <f t="shared" ref="S1795:S1858" si="172">(J1795/86400)+DATE(1970,1,1)</f>
        <v>41940.891666666663</v>
      </c>
      <c r="T1795" s="13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9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9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9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9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9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9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9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9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9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9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3">
        <f t="shared" si="172"/>
        <v>42018.071550925924</v>
      </c>
      <c r="T1805" s="13">
        <f t="shared" si="173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9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9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9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9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9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9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9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9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9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9">
        <f t="shared" si="169"/>
        <v>0</v>
      </c>
      <c r="Q1815" s="5" t="str">
        <f t="shared" si="170"/>
        <v>photography</v>
      </c>
      <c r="R1815" s="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9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9">
        <f t="shared" si="169"/>
        <v>0</v>
      </c>
      <c r="Q1817" s="5" t="str">
        <f t="shared" si="170"/>
        <v>photography</v>
      </c>
      <c r="R1817" s="5" t="str">
        <f t="shared" si="171"/>
        <v>photobooks</v>
      </c>
      <c r="S1817" s="13">
        <f t="shared" si="172"/>
        <v>42172.906678240739</v>
      </c>
      <c r="T1817" s="13">
        <f t="shared" si="173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9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9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9">
        <f t="shared" si="169"/>
        <v>0</v>
      </c>
      <c r="Q1820" s="5" t="str">
        <f t="shared" si="170"/>
        <v>photography</v>
      </c>
      <c r="R1820" s="5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9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9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3">
        <f t="shared" si="172"/>
        <v>42065.084374999999</v>
      </c>
      <c r="T1822" s="13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9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9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3">
        <f t="shared" si="172"/>
        <v>41634.797013888892</v>
      </c>
      <c r="T1824" s="13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9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9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3">
        <f t="shared" si="172"/>
        <v>41626.916284722218</v>
      </c>
      <c r="T1826" s="13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9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9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9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9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9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9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9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9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9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9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9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9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9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9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9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9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9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9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9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9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9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9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9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9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9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9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9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9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9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9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9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9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9">
        <f t="shared" ref="P1859:P1922" si="175">IF(L1859,E1859/L1859,0)</f>
        <v>136.36363636363637</v>
      </c>
      <c r="Q1859" s="5" t="str">
        <f t="shared" ref="Q1859:Q1922" si="176">LEFT(N1859,SEARCH("/",N1859)-1)</f>
        <v>music</v>
      </c>
      <c r="R1859" s="5" t="str">
        <f t="shared" ref="R1859:R1922" si="177">RIGHT(N1859,LEN(N1859)-SEARCH("/",N1859))</f>
        <v>rock</v>
      </c>
      <c r="S1859" s="13">
        <f t="shared" ref="S1859:S1922" si="178">(J1859/86400)+DATE(1970,1,1)</f>
        <v>41864.76866898148</v>
      </c>
      <c r="T1859" s="13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9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9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9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3">
        <f t="shared" si="178"/>
        <v>41655.70930555556</v>
      </c>
      <c r="T1862" s="13">
        <f t="shared" si="17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9">
        <f t="shared" si="175"/>
        <v>0</v>
      </c>
      <c r="Q1863" s="5" t="str">
        <f t="shared" si="176"/>
        <v>games</v>
      </c>
      <c r="R1863" s="5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9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3">
        <f t="shared" si="178"/>
        <v>42755.492754629631</v>
      </c>
      <c r="T1864" s="13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9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9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9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3">
        <f t="shared" si="178"/>
        <v>42645.367442129631</v>
      </c>
      <c r="T1867" s="13">
        <f t="shared" si="17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9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9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9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9">
        <f t="shared" si="175"/>
        <v>0</v>
      </c>
      <c r="Q1871" s="5" t="str">
        <f t="shared" si="176"/>
        <v>games</v>
      </c>
      <c r="R1871" s="5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9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9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9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9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9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9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9">
        <f t="shared" si="175"/>
        <v>0</v>
      </c>
      <c r="Q1878" s="5" t="str">
        <f t="shared" si="176"/>
        <v>games</v>
      </c>
      <c r="R1878" s="5" t="str">
        <f t="shared" si="177"/>
        <v>mobile games</v>
      </c>
      <c r="S1878" s="13">
        <f t="shared" si="178"/>
        <v>41776.284780092596</v>
      </c>
      <c r="T1878" s="13">
        <f t="shared" si="17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9">
        <f t="shared" si="175"/>
        <v>0</v>
      </c>
      <c r="Q1879" s="5" t="str">
        <f t="shared" si="176"/>
        <v>games</v>
      </c>
      <c r="R1879" s="5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9">
        <f t="shared" si="175"/>
        <v>0</v>
      </c>
      <c r="Q1880" s="5" t="str">
        <f t="shared" si="176"/>
        <v>games</v>
      </c>
      <c r="R1880" s="5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9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9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9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9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9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9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9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9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9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9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9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9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9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9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9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9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3">
        <f t="shared" si="178"/>
        <v>40920.90489583333</v>
      </c>
      <c r="T1896" s="13">
        <f t="shared" si="17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9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9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9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3">
        <f t="shared" si="178"/>
        <v>41680.583402777775</v>
      </c>
      <c r="T1899" s="13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9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9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9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9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9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9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9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9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9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9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9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9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9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9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9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9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9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9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9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9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9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9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3">
        <f t="shared" si="178"/>
        <v>42113.875567129631</v>
      </c>
      <c r="T1921" s="13">
        <f t="shared" si="17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9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9">
        <f t="shared" ref="P1923:P1986" si="181">IF(L1923,E1923/L1923,0)</f>
        <v>54</v>
      </c>
      <c r="Q1923" s="5" t="str">
        <f t="shared" ref="Q1923:Q1986" si="182">LEFT(N1923,SEARCH("/",N1923)-1)</f>
        <v>music</v>
      </c>
      <c r="R1923" s="5" t="str">
        <f t="shared" ref="R1923:R1986" si="183">RIGHT(N1923,LEN(N1923)-SEARCH("/",N1923))</f>
        <v>indie rock</v>
      </c>
      <c r="S1923" s="13">
        <f t="shared" ref="S1923:S1986" si="184">(J1923/86400)+DATE(1970,1,1)</f>
        <v>41074.221562500003</v>
      </c>
      <c r="T1923" s="13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9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9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9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9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9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9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9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3">
        <f t="shared" si="184"/>
        <v>41371.6480787037</v>
      </c>
      <c r="T1930" s="13">
        <f t="shared" si="185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9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9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9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9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3">
        <f t="shared" si="184"/>
        <v>40911.809872685189</v>
      </c>
      <c r="T1934" s="13">
        <f t="shared" si="185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9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9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9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3">
        <f t="shared" si="184"/>
        <v>41773.932534722218</v>
      </c>
      <c r="T1937" s="13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9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9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9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9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9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9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9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9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9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9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3">
        <f t="shared" si="184"/>
        <v>42157.251828703702</v>
      </c>
      <c r="T1947" s="13">
        <f t="shared" si="185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9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3">
        <f t="shared" si="184"/>
        <v>41689.150011574078</v>
      </c>
      <c r="T1948" s="13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9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9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9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3">
        <f t="shared" si="184"/>
        <v>41800.423043981486</v>
      </c>
      <c r="T1951" s="13">
        <f t="shared" si="185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9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9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9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9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9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9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9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9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3">
        <f t="shared" si="184"/>
        <v>41179.098530092597</v>
      </c>
      <c r="T1959" s="13">
        <f t="shared" si="185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9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9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3">
        <f t="shared" si="184"/>
        <v>41871.845601851848</v>
      </c>
      <c r="T1961" s="13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9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9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9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9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9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9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9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9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9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9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9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3">
        <f t="shared" si="184"/>
        <v>41324.193298611113</v>
      </c>
      <c r="T1972" s="13">
        <f t="shared" si="185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9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9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9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9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9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9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9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9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9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9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9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9">
        <f t="shared" si="181"/>
        <v>0</v>
      </c>
      <c r="Q1984" s="5" t="str">
        <f t="shared" si="182"/>
        <v>photography</v>
      </c>
      <c r="R1984" s="5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9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9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9">
        <f t="shared" ref="P1987:P2050" si="187">IF(L1987,E1987/L1987,0)</f>
        <v>12.75</v>
      </c>
      <c r="Q1987" s="5" t="str">
        <f t="shared" ref="Q1987:Q2050" si="188">LEFT(N1987,SEARCH("/",N1987)-1)</f>
        <v>photography</v>
      </c>
      <c r="R1987" s="5" t="str">
        <f t="shared" ref="R1987:R2050" si="189">RIGHT(N1987,LEN(N1987)-SEARCH("/",N1987))</f>
        <v>people</v>
      </c>
      <c r="S1987" s="13">
        <f t="shared" ref="S1987:S2050" si="190">(J1987/86400)+DATE(1970,1,1)</f>
        <v>42555.698738425926</v>
      </c>
      <c r="T1987" s="13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9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3">
        <f t="shared" si="190"/>
        <v>42413.433831018519</v>
      </c>
      <c r="T1988" s="13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9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9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9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9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9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9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9">
        <f t="shared" si="187"/>
        <v>0</v>
      </c>
      <c r="Q1995" s="5" t="str">
        <f t="shared" si="188"/>
        <v>photography</v>
      </c>
      <c r="R1995" s="5" t="str">
        <f t="shared" si="189"/>
        <v>people</v>
      </c>
      <c r="S1995" s="13">
        <f t="shared" si="190"/>
        <v>42329.588391203702</v>
      </c>
      <c r="T1995" s="13">
        <f t="shared" si="191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9">
        <f t="shared" si="187"/>
        <v>0</v>
      </c>
      <c r="Q1996" s="5" t="str">
        <f t="shared" si="188"/>
        <v>photography</v>
      </c>
      <c r="R1996" s="5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9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9">
        <f t="shared" si="187"/>
        <v>0</v>
      </c>
      <c r="Q1998" s="5" t="str">
        <f t="shared" si="188"/>
        <v>photography</v>
      </c>
      <c r="R1998" s="5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9">
        <f t="shared" si="187"/>
        <v>0</v>
      </c>
      <c r="Q1999" s="5" t="str">
        <f t="shared" si="188"/>
        <v>photography</v>
      </c>
      <c r="R1999" s="5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9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9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9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9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9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9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9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9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9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9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9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9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9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9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9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9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9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9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9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3">
        <f t="shared" si="190"/>
        <v>41312.880775462967</v>
      </c>
      <c r="T2018" s="13">
        <f t="shared" si="191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9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9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9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9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3">
        <f t="shared" si="190"/>
        <v>41737.097500000003</v>
      </c>
      <c r="T2022" s="13">
        <f t="shared" si="191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9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9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9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9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9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9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9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3">
        <f t="shared" si="190"/>
        <v>42048.813877314809</v>
      </c>
      <c r="T2029" s="13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9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9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9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9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9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9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9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9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9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3">
        <f t="shared" si="190"/>
        <v>41738.864803240736</v>
      </c>
      <c r="T2038" s="13">
        <f t="shared" si="191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9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9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9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9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3">
        <f t="shared" si="190"/>
        <v>41578.927118055552</v>
      </c>
      <c r="T2042" s="13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9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9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9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9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9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3">
        <f t="shared" si="190"/>
        <v>41069.088506944448</v>
      </c>
      <c r="T2047" s="13">
        <f t="shared" si="191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9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9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9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9">
        <f t="shared" ref="P2051:P2114" si="193">IF(L2051,E2051/L2051,0)</f>
        <v>80.991037735849048</v>
      </c>
      <c r="Q2051" s="5" t="str">
        <f t="shared" ref="Q2051:Q2114" si="194">LEFT(N2051,SEARCH("/",N2051)-1)</f>
        <v>technology</v>
      </c>
      <c r="R2051" s="5" t="str">
        <f t="shared" ref="R2051:R2114" si="195">RIGHT(N2051,LEN(N2051)-SEARCH("/",N2051))</f>
        <v>hardware</v>
      </c>
      <c r="S2051" s="13">
        <f t="shared" ref="S2051:S2114" si="196">(J2051/86400)+DATE(1970,1,1)</f>
        <v>41575.527349537035</v>
      </c>
      <c r="T2051" s="13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9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9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9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9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9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9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9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9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9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9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9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9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9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9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9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9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9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9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9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9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9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9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9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9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9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9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9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9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9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9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9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9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3">
        <f t="shared" si="196"/>
        <v>41004.15688657407</v>
      </c>
      <c r="T2083" s="13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9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3">
        <f t="shared" si="196"/>
        <v>40811.120324074072</v>
      </c>
      <c r="T2084" s="13">
        <f t="shared" si="197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9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9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9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9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9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9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3">
        <f t="shared" si="196"/>
        <v>40395.714722222227</v>
      </c>
      <c r="T2090" s="13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9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9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3">
        <f t="shared" si="196"/>
        <v>41299.381423611107</v>
      </c>
      <c r="T2092" s="13">
        <f t="shared" si="197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9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3">
        <f t="shared" si="196"/>
        <v>40555.322662037041</v>
      </c>
      <c r="T2093" s="13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9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9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9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9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3">
        <f t="shared" si="196"/>
        <v>40758.733483796299</v>
      </c>
      <c r="T2097" s="13">
        <f t="shared" si="197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9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9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3">
        <f t="shared" si="196"/>
        <v>40818.584895833337</v>
      </c>
      <c r="T2099" s="13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9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9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9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9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9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9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9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9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9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9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9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9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9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9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9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9">
        <f t="shared" ref="P2115:P2178" si="199">IF(L2115,E2115/L2115,0)</f>
        <v>68.598130841121488</v>
      </c>
      <c r="Q2115" s="5" t="str">
        <f t="shared" ref="Q2115:Q2178" si="200">LEFT(N2115,SEARCH("/",N2115)-1)</f>
        <v>music</v>
      </c>
      <c r="R2115" s="5" t="str">
        <f t="shared" ref="R2115:R2178" si="201">RIGHT(N2115,LEN(N2115)-SEARCH("/",N2115))</f>
        <v>indie rock</v>
      </c>
      <c r="S2115" s="13">
        <f t="shared" ref="S2115:S2178" si="202">(J2115/86400)+DATE(1970,1,1)</f>
        <v>41870.86546296296</v>
      </c>
      <c r="T2115" s="13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9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9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9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9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9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9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9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9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9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9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9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3">
        <f t="shared" si="202"/>
        <v>40464.028182870374</v>
      </c>
      <c r="T2126" s="13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9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9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9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3">
        <f t="shared" si="202"/>
        <v>42045.505358796298</v>
      </c>
      <c r="T2129" s="13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9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9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9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9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9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9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9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9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3">
        <f t="shared" si="202"/>
        <v>41156.96334490741</v>
      </c>
      <c r="T2137" s="13">
        <f t="shared" si="203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9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9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9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9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9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9">
        <f t="shared" si="199"/>
        <v>0</v>
      </c>
      <c r="Q2143" s="5" t="str">
        <f t="shared" si="200"/>
        <v>games</v>
      </c>
      <c r="R2143" s="5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9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9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9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9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9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9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9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9">
        <f t="shared" si="199"/>
        <v>0</v>
      </c>
      <c r="Q2151" s="5" t="str">
        <f t="shared" si="200"/>
        <v>games</v>
      </c>
      <c r="R2151" s="5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9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9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3">
        <f t="shared" si="202"/>
        <v>42520.847384259258</v>
      </c>
      <c r="T2153" s="13">
        <f t="shared" si="203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9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9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9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9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9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9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9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9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3">
        <f t="shared" si="202"/>
        <v>40710.731180555558</v>
      </c>
      <c r="T2161" s="13">
        <f t="shared" si="203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9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9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3">
        <f t="shared" si="202"/>
        <v>42240.852534722224</v>
      </c>
      <c r="T2163" s="13">
        <f t="shared" si="203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9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9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9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9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9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9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9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9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9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9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9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3">
        <f t="shared" si="202"/>
        <v>42082.580092592594</v>
      </c>
      <c r="T2174" s="13">
        <f t="shared" si="203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9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9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9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9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9">
        <f t="shared" ref="P2179:P2242" si="205">IF(L2179,E2179/L2179,0)</f>
        <v>65.868421052631575</v>
      </c>
      <c r="Q2179" s="5" t="str">
        <f t="shared" ref="Q2179:Q2242" si="206">LEFT(N2179,SEARCH("/",N2179)-1)</f>
        <v>music</v>
      </c>
      <c r="R2179" s="5" t="str">
        <f t="shared" ref="R2179:R2242" si="207">RIGHT(N2179,LEN(N2179)-SEARCH("/",N2179))</f>
        <v>rock</v>
      </c>
      <c r="S2179" s="13">
        <f t="shared" ref="S2179:S2242" si="208">(J2179/86400)+DATE(1970,1,1)</f>
        <v>42502.250775462962</v>
      </c>
      <c r="T2179" s="13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9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9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9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9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9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9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3">
        <f t="shared" si="208"/>
        <v>42745.365474537037</v>
      </c>
      <c r="T2185" s="13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9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9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3">
        <f t="shared" si="208"/>
        <v>41319.349988425922</v>
      </c>
      <c r="T2187" s="13">
        <f t="shared" si="20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9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9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9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9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9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9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9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9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9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9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9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9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9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9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9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9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3">
        <f t="shared" si="208"/>
        <v>41276.846817129626</v>
      </c>
      <c r="T2203" s="13">
        <f t="shared" si="20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9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9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9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9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3">
        <f t="shared" si="208"/>
        <v>41031.821631944447</v>
      </c>
      <c r="T2207" s="13">
        <f t="shared" si="20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9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9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9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9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9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9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9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9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9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9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9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3">
        <f t="shared" si="208"/>
        <v>42194.75167824074</v>
      </c>
      <c r="T2218" s="13">
        <f t="shared" si="20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9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9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9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9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9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9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9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9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9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9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9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9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9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9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9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9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9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3">
        <f t="shared" si="208"/>
        <v>42331.378923611112</v>
      </c>
      <c r="T2235" s="13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9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9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3">
        <f t="shared" si="208"/>
        <v>42062.022118055553</v>
      </c>
      <c r="T2237" s="13">
        <f t="shared" si="20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9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9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9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9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9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9">
        <f t="shared" ref="P2243:P2306" si="211">IF(L2243,E2243/L2243,0)</f>
        <v>49.472392638036808</v>
      </c>
      <c r="Q2243" s="5" t="str">
        <f t="shared" ref="Q2243:Q2306" si="212">LEFT(N2243,SEARCH("/",N2243)-1)</f>
        <v>games</v>
      </c>
      <c r="R2243" s="5" t="str">
        <f t="shared" ref="R2243:R2306" si="213">RIGHT(N2243,LEN(N2243)-SEARCH("/",N2243))</f>
        <v>tabletop games</v>
      </c>
      <c r="S2243" s="13">
        <f t="shared" ref="S2243:S2306" si="214">(J2243/86400)+DATE(1970,1,1)</f>
        <v>42766.827546296292</v>
      </c>
      <c r="T2243" s="13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9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3">
        <f t="shared" si="214"/>
        <v>41569.575613425928</v>
      </c>
      <c r="T2244" s="13">
        <f t="shared" si="215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9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9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9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3">
        <f t="shared" si="214"/>
        <v>41660.70853009259</v>
      </c>
      <c r="T2247" s="13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9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9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9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9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3">
        <f t="shared" si="214"/>
        <v>41336.703298611115</v>
      </c>
      <c r="T2251" s="13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9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9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9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9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9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9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9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9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9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9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9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9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9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9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9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9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9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9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9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3">
        <f t="shared" si="214"/>
        <v>42776.082349537042</v>
      </c>
      <c r="T2270" s="13">
        <f t="shared" si="215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9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9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9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9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3">
        <f t="shared" si="214"/>
        <v>42315.699490740742</v>
      </c>
      <c r="T2274" s="13">
        <f t="shared" si="215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9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9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9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3">
        <f t="shared" si="214"/>
        <v>41965.616655092592</v>
      </c>
      <c r="T2277" s="13">
        <f t="shared" si="215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9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9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9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3">
        <f t="shared" si="214"/>
        <v>42338.709108796298</v>
      </c>
      <c r="T2280" s="13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9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3">
        <f t="shared" si="214"/>
        <v>42020.806701388894</v>
      </c>
      <c r="T2281" s="13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9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9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9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9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9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9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3">
        <f t="shared" si="214"/>
        <v>41059.185682870375</v>
      </c>
      <c r="T2287" s="13">
        <f t="shared" si="215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9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9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9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9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9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9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9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9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9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9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9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9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9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9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9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9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9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9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9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9">
        <f t="shared" ref="P2307:P2370" si="217">IF(L2307,E2307/L2307,0)</f>
        <v>109.10778443113773</v>
      </c>
      <c r="Q2307" s="5" t="str">
        <f t="shared" ref="Q2307:Q2370" si="218">LEFT(N2307,SEARCH("/",N2307)-1)</f>
        <v>music</v>
      </c>
      <c r="R2307" s="5" t="str">
        <f t="shared" ref="R2307:R2370" si="219">RIGHT(N2307,LEN(N2307)-SEARCH("/",N2307))</f>
        <v>indie rock</v>
      </c>
      <c r="S2307" s="13">
        <f t="shared" ref="S2307:S2370" si="220">(J2307/86400)+DATE(1970,1,1)</f>
        <v>41834.695277777777</v>
      </c>
      <c r="T2307" s="13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9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9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3">
        <f t="shared" si="220"/>
        <v>41004.802465277782</v>
      </c>
      <c r="T2309" s="13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9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9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9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9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9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9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9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9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9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3">
        <f t="shared" si="220"/>
        <v>40079.725115740745</v>
      </c>
      <c r="T2318" s="13">
        <f t="shared" si="221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9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9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9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9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9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9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3">
        <f t="shared" si="220"/>
        <v>42804.895474537036</v>
      </c>
      <c r="T2324" s="13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9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3">
        <f t="shared" si="220"/>
        <v>42807.755173611113</v>
      </c>
      <c r="T2325" s="13">
        <f t="shared" si="221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9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9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9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9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3">
        <f t="shared" si="220"/>
        <v>41842.917129629626</v>
      </c>
      <c r="T2329" s="13">
        <f t="shared" si="221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9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3">
        <f t="shared" si="220"/>
        <v>42139.781678240739</v>
      </c>
      <c r="T2330" s="13">
        <f t="shared" si="221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9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9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9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9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9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9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9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9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9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9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3">
        <f t="shared" si="220"/>
        <v>41789.89680555556</v>
      </c>
      <c r="T2340" s="13">
        <f t="shared" si="221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9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9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9">
        <f t="shared" si="217"/>
        <v>0</v>
      </c>
      <c r="Q2343" s="5" t="str">
        <f t="shared" si="218"/>
        <v>technology</v>
      </c>
      <c r="R2343" s="5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9">
        <f t="shared" si="217"/>
        <v>0</v>
      </c>
      <c r="Q2344" s="5" t="str">
        <f t="shared" si="218"/>
        <v>technology</v>
      </c>
      <c r="R2344" s="5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9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9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9">
        <f t="shared" si="217"/>
        <v>0</v>
      </c>
      <c r="Q2347" s="5" t="str">
        <f t="shared" si="218"/>
        <v>technology</v>
      </c>
      <c r="R2347" s="5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9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9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3">
        <f t="shared" si="220"/>
        <v>42577.607361111106</v>
      </c>
      <c r="T2349" s="13">
        <f t="shared" si="221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9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9">
        <f t="shared" si="217"/>
        <v>0</v>
      </c>
      <c r="Q2351" s="5" t="str">
        <f t="shared" si="218"/>
        <v>technology</v>
      </c>
      <c r="R2351" s="5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9">
        <f t="shared" si="217"/>
        <v>0</v>
      </c>
      <c r="Q2352" s="5" t="str">
        <f t="shared" si="218"/>
        <v>technology</v>
      </c>
      <c r="R2352" s="5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9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9">
        <f t="shared" si="217"/>
        <v>0</v>
      </c>
      <c r="Q2354" s="5" t="str">
        <f t="shared" si="218"/>
        <v>technology</v>
      </c>
      <c r="R2354" s="5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9">
        <f t="shared" si="217"/>
        <v>0</v>
      </c>
      <c r="Q2355" s="5" t="str">
        <f t="shared" si="218"/>
        <v>technology</v>
      </c>
      <c r="R2355" s="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9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9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3">
        <f t="shared" si="220"/>
        <v>42096.918240740742</v>
      </c>
      <c r="T2357" s="13">
        <f t="shared" si="221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9">
        <f t="shared" si="217"/>
        <v>0</v>
      </c>
      <c r="Q2358" s="5" t="str">
        <f t="shared" si="218"/>
        <v>technology</v>
      </c>
      <c r="R2358" s="5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9">
        <f t="shared" si="217"/>
        <v>0</v>
      </c>
      <c r="Q2359" s="5" t="str">
        <f t="shared" si="218"/>
        <v>technology</v>
      </c>
      <c r="R2359" s="5" t="str">
        <f t="shared" si="219"/>
        <v>web</v>
      </c>
      <c r="S2359" s="13">
        <f t="shared" si="220"/>
        <v>42264.620115740741</v>
      </c>
      <c r="T2359" s="13">
        <f t="shared" si="221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9">
        <f t="shared" si="217"/>
        <v>0</v>
      </c>
      <c r="Q2360" s="5" t="str">
        <f t="shared" si="218"/>
        <v>technology</v>
      </c>
      <c r="R2360" s="5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9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9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9">
        <f t="shared" si="217"/>
        <v>0</v>
      </c>
      <c r="Q2363" s="5" t="str">
        <f t="shared" si="218"/>
        <v>technology</v>
      </c>
      <c r="R2363" s="5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9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9">
        <f t="shared" si="217"/>
        <v>0</v>
      </c>
      <c r="Q2365" s="5" t="str">
        <f t="shared" si="218"/>
        <v>technology</v>
      </c>
      <c r="R2365" s="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9">
        <f t="shared" si="217"/>
        <v>0</v>
      </c>
      <c r="Q2366" s="5" t="str">
        <f t="shared" si="218"/>
        <v>technology</v>
      </c>
      <c r="R2366" s="5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9">
        <f t="shared" si="217"/>
        <v>0</v>
      </c>
      <c r="Q2367" s="5" t="str">
        <f t="shared" si="218"/>
        <v>technology</v>
      </c>
      <c r="R2367" s="5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9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9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9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3">
        <f t="shared" si="220"/>
        <v>42063.721817129626</v>
      </c>
      <c r="T2370" s="13">
        <f t="shared" si="221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9">
        <f t="shared" ref="P2371:P2434" si="223">IF(L2371,E2371/L2371,0)</f>
        <v>0</v>
      </c>
      <c r="Q2371" s="5" t="str">
        <f t="shared" ref="Q2371:Q2434" si="224">LEFT(N2371,SEARCH("/",N2371)-1)</f>
        <v>technology</v>
      </c>
      <c r="R2371" s="5" t="str">
        <f t="shared" ref="R2371:R2434" si="225">RIGHT(N2371,LEN(N2371)-SEARCH("/",N2371))</f>
        <v>web</v>
      </c>
      <c r="S2371" s="13">
        <f t="shared" ref="S2371:S2434" si="226">(J2371/86400)+DATE(1970,1,1)</f>
        <v>42380.812627314815</v>
      </c>
      <c r="T2371" s="13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9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9">
        <f t="shared" si="223"/>
        <v>0</v>
      </c>
      <c r="Q2373" s="5" t="str">
        <f t="shared" si="224"/>
        <v>technology</v>
      </c>
      <c r="R2373" s="5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9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9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3">
        <f t="shared" si="226"/>
        <v>42215.662314814814</v>
      </c>
      <c r="T2375" s="13">
        <f t="shared" si="227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9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3">
        <f t="shared" si="226"/>
        <v>42017.843287037038</v>
      </c>
      <c r="T2376" s="13">
        <f t="shared" si="227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9">
        <f t="shared" si="223"/>
        <v>0</v>
      </c>
      <c r="Q2377" s="5" t="str">
        <f t="shared" si="224"/>
        <v>technology</v>
      </c>
      <c r="R2377" s="5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9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9">
        <f t="shared" si="223"/>
        <v>0</v>
      </c>
      <c r="Q2379" s="5" t="str">
        <f t="shared" si="224"/>
        <v>technology</v>
      </c>
      <c r="R2379" s="5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9">
        <f t="shared" si="223"/>
        <v>0</v>
      </c>
      <c r="Q2380" s="5" t="str">
        <f t="shared" si="224"/>
        <v>technology</v>
      </c>
      <c r="R2380" s="5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9">
        <f t="shared" si="223"/>
        <v>0</v>
      </c>
      <c r="Q2381" s="5" t="str">
        <f t="shared" si="224"/>
        <v>technology</v>
      </c>
      <c r="R2381" s="5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9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9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9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9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9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9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9">
        <f t="shared" si="223"/>
        <v>0</v>
      </c>
      <c r="Q2388" s="5" t="str">
        <f t="shared" si="224"/>
        <v>technology</v>
      </c>
      <c r="R2388" s="5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9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9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9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9">
        <f t="shared" si="223"/>
        <v>0</v>
      </c>
      <c r="Q2392" s="5" t="str">
        <f t="shared" si="224"/>
        <v>technology</v>
      </c>
      <c r="R2392" s="5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9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9">
        <f t="shared" si="223"/>
        <v>0</v>
      </c>
      <c r="Q2394" s="5" t="str">
        <f t="shared" si="224"/>
        <v>technology</v>
      </c>
      <c r="R2394" s="5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9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9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9">
        <f t="shared" si="223"/>
        <v>0</v>
      </c>
      <c r="Q2397" s="5" t="str">
        <f t="shared" si="224"/>
        <v>technology</v>
      </c>
      <c r="R2397" s="5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9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9">
        <f t="shared" si="223"/>
        <v>0</v>
      </c>
      <c r="Q2399" s="5" t="str">
        <f t="shared" si="224"/>
        <v>technology</v>
      </c>
      <c r="R2399" s="5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9">
        <f t="shared" si="223"/>
        <v>0</v>
      </c>
      <c r="Q2400" s="5" t="str">
        <f t="shared" si="224"/>
        <v>technology</v>
      </c>
      <c r="R2400" s="5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9">
        <f t="shared" si="223"/>
        <v>0</v>
      </c>
      <c r="Q2401" s="5" t="str">
        <f t="shared" si="224"/>
        <v>technology</v>
      </c>
      <c r="R2401" s="5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9">
        <f t="shared" si="223"/>
        <v>0</v>
      </c>
      <c r="Q2402" s="5" t="str">
        <f t="shared" si="224"/>
        <v>technology</v>
      </c>
      <c r="R2402" s="5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9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9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9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3">
        <f t="shared" si="226"/>
        <v>42399.882615740746</v>
      </c>
      <c r="T2405" s="13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9">
        <f t="shared" si="223"/>
        <v>0</v>
      </c>
      <c r="Q2406" s="5" t="str">
        <f t="shared" si="224"/>
        <v>food</v>
      </c>
      <c r="R2406" s="5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9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9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9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9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9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9">
        <f t="shared" si="223"/>
        <v>0</v>
      </c>
      <c r="Q2412" s="5" t="str">
        <f t="shared" si="224"/>
        <v>food</v>
      </c>
      <c r="R2412" s="5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9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9">
        <f t="shared" si="223"/>
        <v>0</v>
      </c>
      <c r="Q2414" s="5" t="str">
        <f t="shared" si="224"/>
        <v>food</v>
      </c>
      <c r="R2414" s="5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9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9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9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9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9">
        <f t="shared" si="223"/>
        <v>0</v>
      </c>
      <c r="Q2419" s="5" t="str">
        <f t="shared" si="224"/>
        <v>food</v>
      </c>
      <c r="R2419" s="5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9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9">
        <f t="shared" si="223"/>
        <v>0</v>
      </c>
      <c r="Q2421" s="5" t="str">
        <f t="shared" si="224"/>
        <v>food</v>
      </c>
      <c r="R2421" s="5" t="str">
        <f t="shared" si="225"/>
        <v>food trucks</v>
      </c>
      <c r="S2421" s="13">
        <f t="shared" si="226"/>
        <v>41993.738298611112</v>
      </c>
      <c r="T2421" s="13">
        <f t="shared" si="227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9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9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9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9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9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9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9">
        <f t="shared" si="223"/>
        <v>0</v>
      </c>
      <c r="Q2428" s="5" t="str">
        <f t="shared" si="224"/>
        <v>food</v>
      </c>
      <c r="R2428" s="5" t="str">
        <f t="shared" si="225"/>
        <v>food trucks</v>
      </c>
      <c r="S2428" s="13">
        <f t="shared" si="226"/>
        <v>42164.170046296298</v>
      </c>
      <c r="T2428" s="13">
        <f t="shared" si="227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9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3">
        <f t="shared" si="226"/>
        <v>42412.318668981483</v>
      </c>
      <c r="T2429" s="13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9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9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9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9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9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9">
        <f t="shared" ref="P2435:P2498" si="229">IF(L2435,E2435/L2435,0)</f>
        <v>0</v>
      </c>
      <c r="Q2435" s="5" t="str">
        <f t="shared" ref="Q2435:Q2498" si="230">LEFT(N2435,SEARCH("/",N2435)-1)</f>
        <v>food</v>
      </c>
      <c r="R2435" s="5" t="str">
        <f t="shared" ref="R2435:R2498" si="231">RIGHT(N2435,LEN(N2435)-SEARCH("/",N2435))</f>
        <v>food trucks</v>
      </c>
      <c r="S2435" s="13">
        <f t="shared" ref="S2435:S2498" si="232">(J2435/86400)+DATE(1970,1,1)</f>
        <v>42397.89980324074</v>
      </c>
      <c r="T2435" s="13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9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3">
        <f t="shared" si="232"/>
        <v>42180.186041666668</v>
      </c>
      <c r="T2436" s="13">
        <f t="shared" si="233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9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3">
        <f t="shared" si="232"/>
        <v>42252.277615740742</v>
      </c>
      <c r="T2437" s="13">
        <f t="shared" si="233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9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9">
        <f t="shared" si="229"/>
        <v>0</v>
      </c>
      <c r="Q2439" s="5" t="str">
        <f t="shared" si="230"/>
        <v>food</v>
      </c>
      <c r="R2439" s="5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9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9">
        <f t="shared" si="229"/>
        <v>0</v>
      </c>
      <c r="Q2441" s="5" t="str">
        <f t="shared" si="230"/>
        <v>food</v>
      </c>
      <c r="R2441" s="5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9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3">
        <f t="shared" si="232"/>
        <v>42383.899456018524</v>
      </c>
      <c r="T2442" s="13">
        <f t="shared" si="233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9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9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3">
        <f t="shared" si="232"/>
        <v>42052.666990740741</v>
      </c>
      <c r="T2444" s="13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9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9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9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9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9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9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9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9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3">
        <f t="shared" si="232"/>
        <v>41902.07240740741</v>
      </c>
      <c r="T2452" s="13">
        <f t="shared" si="233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9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9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9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9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3">
        <f t="shared" si="232"/>
        <v>42770.201481481483</v>
      </c>
      <c r="T2456" s="13">
        <f t="shared" si="233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9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9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9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9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9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9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9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9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9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9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9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9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9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9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3">
        <f t="shared" si="232"/>
        <v>41174.154178240744</v>
      </c>
      <c r="T2470" s="13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9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9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9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9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9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9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9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3">
        <f t="shared" si="232"/>
        <v>40310.287673611107</v>
      </c>
      <c r="T2477" s="13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9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9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9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9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9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9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9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9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3">
        <f t="shared" si="232"/>
        <v>40970.750034722223</v>
      </c>
      <c r="T2485" s="13">
        <f t="shared" si="233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9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9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9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9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9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9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9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3">
        <f t="shared" si="232"/>
        <v>41023.227731481486</v>
      </c>
      <c r="T2492" s="13">
        <f t="shared" si="233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9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3">
        <f t="shared" si="232"/>
        <v>40542.839282407411</v>
      </c>
      <c r="T2493" s="13">
        <f t="shared" si="233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9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9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9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3">
        <f t="shared" si="232"/>
        <v>41022.645185185189</v>
      </c>
      <c r="T2496" s="13">
        <f t="shared" si="233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9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9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3">
        <f t="shared" si="232"/>
        <v>41327.996435185181</v>
      </c>
      <c r="T2498" s="13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9">
        <f t="shared" ref="P2499:P2562" si="235">IF(L2499,E2499/L2499,0)</f>
        <v>80.551071428571419</v>
      </c>
      <c r="Q2499" s="5" t="str">
        <f t="shared" ref="Q2499:Q2562" si="236">LEFT(N2499,SEARCH("/",N2499)-1)</f>
        <v>music</v>
      </c>
      <c r="R2499" s="5" t="str">
        <f t="shared" ref="R2499:R2562" si="237">RIGHT(N2499,LEN(N2499)-SEARCH("/",N2499))</f>
        <v>indie rock</v>
      </c>
      <c r="S2499" s="13">
        <f t="shared" ref="S2499:S2562" si="238">(J2499/86400)+DATE(1970,1,1)</f>
        <v>40730.878912037035</v>
      </c>
      <c r="T2499" s="13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9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9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3">
        <f t="shared" si="238"/>
        <v>41226.648576388892</v>
      </c>
      <c r="T2501" s="13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9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3">
        <f t="shared" si="238"/>
        <v>41053.772858796292</v>
      </c>
      <c r="T2502" s="13">
        <f t="shared" si="23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9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3">
        <f t="shared" si="238"/>
        <v>42244.776666666672</v>
      </c>
      <c r="T2503" s="13">
        <f t="shared" si="23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9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9">
        <f t="shared" si="235"/>
        <v>0</v>
      </c>
      <c r="Q2505" s="5" t="str">
        <f t="shared" si="236"/>
        <v>food</v>
      </c>
      <c r="R2505" s="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9">
        <f t="shared" si="235"/>
        <v>0</v>
      </c>
      <c r="Q2506" s="5" t="str">
        <f t="shared" si="236"/>
        <v>food</v>
      </c>
      <c r="R2506" s="5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9">
        <f t="shared" si="235"/>
        <v>0</v>
      </c>
      <c r="Q2507" s="5" t="str">
        <f t="shared" si="236"/>
        <v>food</v>
      </c>
      <c r="R2507" s="5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9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9">
        <f t="shared" si="235"/>
        <v>0</v>
      </c>
      <c r="Q2509" s="5" t="str">
        <f t="shared" si="236"/>
        <v>food</v>
      </c>
      <c r="R2509" s="5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9">
        <f t="shared" si="235"/>
        <v>0</v>
      </c>
      <c r="Q2510" s="5" t="str">
        <f t="shared" si="236"/>
        <v>food</v>
      </c>
      <c r="R2510" s="5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9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9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3">
        <f t="shared" si="238"/>
        <v>42078.997361111113</v>
      </c>
      <c r="T2512" s="13">
        <f t="shared" si="23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9">
        <f t="shared" si="235"/>
        <v>0</v>
      </c>
      <c r="Q2513" s="5" t="str">
        <f t="shared" si="236"/>
        <v>food</v>
      </c>
      <c r="R2513" s="5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9">
        <f t="shared" si="235"/>
        <v>0</v>
      </c>
      <c r="Q2514" s="5" t="str">
        <f t="shared" si="236"/>
        <v>food</v>
      </c>
      <c r="R2514" s="5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9">
        <f t="shared" si="235"/>
        <v>0</v>
      </c>
      <c r="Q2515" s="5" t="str">
        <f t="shared" si="236"/>
        <v>food</v>
      </c>
      <c r="R2515" s="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9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9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9">
        <f t="shared" si="235"/>
        <v>0</v>
      </c>
      <c r="Q2518" s="5" t="str">
        <f t="shared" si="236"/>
        <v>food</v>
      </c>
      <c r="R2518" s="5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9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9">
        <f t="shared" si="235"/>
        <v>0</v>
      </c>
      <c r="Q2520" s="5" t="str">
        <f t="shared" si="236"/>
        <v>food</v>
      </c>
      <c r="R2520" s="5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9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9">
        <f t="shared" si="235"/>
        <v>0</v>
      </c>
      <c r="Q2522" s="5" t="str">
        <f t="shared" si="236"/>
        <v>food</v>
      </c>
      <c r="R2522" s="5" t="str">
        <f t="shared" si="237"/>
        <v>restaurants</v>
      </c>
      <c r="S2522" s="13">
        <f t="shared" si="238"/>
        <v>42612.600520833337</v>
      </c>
      <c r="T2522" s="13">
        <f t="shared" si="23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9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9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9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3">
        <f t="shared" si="238"/>
        <v>41930.975601851853</v>
      </c>
      <c r="T2525" s="13">
        <f t="shared" si="23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9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9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3">
        <f t="shared" si="238"/>
        <v>41058.844571759255</v>
      </c>
      <c r="T2527" s="13">
        <f t="shared" si="23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9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9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9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9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9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9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9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9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9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3">
        <f t="shared" si="238"/>
        <v>40127.700370370367</v>
      </c>
      <c r="T2536" s="13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9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9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9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9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9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9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9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3">
        <f t="shared" si="238"/>
        <v>41483.449282407411</v>
      </c>
      <c r="T2543" s="13">
        <f t="shared" si="23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9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9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9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9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3">
        <f t="shared" si="238"/>
        <v>42027.138171296298</v>
      </c>
      <c r="T2547" s="13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9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3">
        <f t="shared" si="238"/>
        <v>41524.858553240745</v>
      </c>
      <c r="T2548" s="13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9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9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3">
        <f t="shared" si="238"/>
        <v>42618.625428240739</v>
      </c>
      <c r="T2550" s="13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9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9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9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9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9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3">
        <f t="shared" si="238"/>
        <v>41113.199155092589</v>
      </c>
      <c r="T2555" s="13">
        <f t="shared" si="23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9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9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9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9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9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3">
        <f t="shared" si="238"/>
        <v>42093.860023148147</v>
      </c>
      <c r="T2560" s="13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9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9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9">
        <f t="shared" ref="P2563:P2626" si="241">IF(L2563,E2563/L2563,0)</f>
        <v>0</v>
      </c>
      <c r="Q2563" s="5" t="str">
        <f t="shared" ref="Q2563:Q2626" si="242">LEFT(N2563,SEARCH("/",N2563)-1)</f>
        <v>food</v>
      </c>
      <c r="R2563" s="5" t="str">
        <f t="shared" ref="R2563:R2626" si="243">RIGHT(N2563,LEN(N2563)-SEARCH("/",N2563))</f>
        <v>food trucks</v>
      </c>
      <c r="S2563" s="13">
        <f t="shared" ref="S2563:S2626" si="244">(J2563/86400)+DATE(1970,1,1)</f>
        <v>42260.528807870374</v>
      </c>
      <c r="T2563" s="13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9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9">
        <f t="shared" si="241"/>
        <v>0</v>
      </c>
      <c r="Q2565" s="5" t="str">
        <f t="shared" si="242"/>
        <v>food</v>
      </c>
      <c r="R2565" s="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9">
        <f t="shared" si="241"/>
        <v>0</v>
      </c>
      <c r="Q2566" s="5" t="str">
        <f t="shared" si="242"/>
        <v>food</v>
      </c>
      <c r="R2566" s="5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9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9">
        <f t="shared" si="241"/>
        <v>0</v>
      </c>
      <c r="Q2568" s="5" t="str">
        <f t="shared" si="242"/>
        <v>food</v>
      </c>
      <c r="R2568" s="5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9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9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9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9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9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9">
        <f t="shared" si="241"/>
        <v>0</v>
      </c>
      <c r="Q2574" s="5" t="str">
        <f t="shared" si="242"/>
        <v>food</v>
      </c>
      <c r="R2574" s="5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9">
        <f t="shared" si="241"/>
        <v>0</v>
      </c>
      <c r="Q2575" s="5" t="str">
        <f t="shared" si="242"/>
        <v>food</v>
      </c>
      <c r="R2575" s="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9">
        <f t="shared" si="241"/>
        <v>0</v>
      </c>
      <c r="Q2576" s="5" t="str">
        <f t="shared" si="242"/>
        <v>food</v>
      </c>
      <c r="R2576" s="5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9">
        <f t="shared" si="241"/>
        <v>0</v>
      </c>
      <c r="Q2577" s="5" t="str">
        <f t="shared" si="242"/>
        <v>food</v>
      </c>
      <c r="R2577" s="5" t="str">
        <f t="shared" si="243"/>
        <v>food trucks</v>
      </c>
      <c r="S2577" s="13">
        <f t="shared" si="244"/>
        <v>41986.108726851853</v>
      </c>
      <c r="T2577" s="13">
        <f t="shared" si="245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9">
        <f t="shared" si="241"/>
        <v>0</v>
      </c>
      <c r="Q2578" s="5" t="str">
        <f t="shared" si="242"/>
        <v>food</v>
      </c>
      <c r="R2578" s="5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9">
        <f t="shared" si="241"/>
        <v>0</v>
      </c>
      <c r="Q2579" s="5" t="str">
        <f t="shared" si="242"/>
        <v>food</v>
      </c>
      <c r="R2579" s="5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9">
        <f t="shared" si="241"/>
        <v>0</v>
      </c>
      <c r="Q2580" s="5" t="str">
        <f t="shared" si="242"/>
        <v>food</v>
      </c>
      <c r="R2580" s="5" t="str">
        <f t="shared" si="243"/>
        <v>food trucks</v>
      </c>
      <c r="S2580" s="13">
        <f t="shared" si="244"/>
        <v>42238.022905092592</v>
      </c>
      <c r="T2580" s="13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9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9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9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9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9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9">
        <f t="shared" si="241"/>
        <v>0</v>
      </c>
      <c r="Q2586" s="5" t="str">
        <f t="shared" si="242"/>
        <v>food</v>
      </c>
      <c r="R2586" s="5" t="str">
        <f t="shared" si="243"/>
        <v>food trucks</v>
      </c>
      <c r="S2586" s="13">
        <f t="shared" si="244"/>
        <v>42140.173252314809</v>
      </c>
      <c r="T2586" s="13">
        <f t="shared" si="245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9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9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9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9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9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9">
        <f t="shared" si="241"/>
        <v>0</v>
      </c>
      <c r="Q2592" s="5" t="str">
        <f t="shared" si="242"/>
        <v>food</v>
      </c>
      <c r="R2592" s="5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9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9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9">
        <f t="shared" si="241"/>
        <v>0</v>
      </c>
      <c r="Q2595" s="5" t="str">
        <f t="shared" si="242"/>
        <v>food</v>
      </c>
      <c r="R2595" s="5" t="str">
        <f t="shared" si="243"/>
        <v>food trucks</v>
      </c>
      <c r="S2595" s="13">
        <f t="shared" si="244"/>
        <v>42089.845208333332</v>
      </c>
      <c r="T2595" s="13">
        <f t="shared" si="245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9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9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9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9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9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9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9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9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3">
        <f t="shared" si="244"/>
        <v>41150.902187500003</v>
      </c>
      <c r="T2603" s="13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9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9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9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9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9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3">
        <f t="shared" si="244"/>
        <v>41726.712754629625</v>
      </c>
      <c r="T2608" s="13">
        <f t="shared" si="245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9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9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9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9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9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9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9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9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9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9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9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9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9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9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9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3">
        <f t="shared" si="244"/>
        <v>42115.747546296298</v>
      </c>
      <c r="T2623" s="13">
        <f t="shared" si="245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9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9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9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13">
        <f t="shared" si="244"/>
        <v>41144.421550925923</v>
      </c>
      <c r="T2626" s="13">
        <f t="shared" si="245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9">
        <f t="shared" ref="P2627:P2690" si="247">IF(L2627,E2627/L2627,0)</f>
        <v>27.576923076923077</v>
      </c>
      <c r="Q2627" s="5" t="str">
        <f t="shared" ref="Q2627:Q2690" si="248">LEFT(N2627,SEARCH("/",N2627)-1)</f>
        <v>technology</v>
      </c>
      <c r="R2627" s="5" t="str">
        <f t="shared" ref="R2627:R2690" si="249">RIGHT(N2627,LEN(N2627)-SEARCH("/",N2627))</f>
        <v>space exploration</v>
      </c>
      <c r="S2627" s="13">
        <f t="shared" ref="S2627:S2690" si="250">(J2627/86400)+DATE(1970,1,1)</f>
        <v>42658.810277777782</v>
      </c>
      <c r="T2627" s="13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9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9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9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9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9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9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9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9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9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3">
        <f t="shared" si="250"/>
        <v>42612.656493055554</v>
      </c>
      <c r="T2636" s="13">
        <f t="shared" si="251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9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9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9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9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9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9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9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9">
        <f t="shared" si="247"/>
        <v>0</v>
      </c>
      <c r="Q2644" s="5" t="str">
        <f t="shared" si="248"/>
        <v>technology</v>
      </c>
      <c r="R2644" s="5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9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3">
        <f t="shared" si="250"/>
        <v>42689.582349537042</v>
      </c>
      <c r="T2645" s="13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9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9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9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9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9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9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9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9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3">
        <f t="shared" si="250"/>
        <v>42327.805659722224</v>
      </c>
      <c r="T2653" s="13">
        <f t="shared" si="251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9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9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9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3">
        <f t="shared" si="250"/>
        <v>42055.600995370369</v>
      </c>
      <c r="T2656" s="13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9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9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3">
        <f t="shared" si="250"/>
        <v>42767.688518518524</v>
      </c>
      <c r="T2658" s="13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9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9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3">
        <f t="shared" si="250"/>
        <v>42551.884189814809</v>
      </c>
      <c r="T2660" s="13">
        <f t="shared" si="251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9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3">
        <f t="shared" si="250"/>
        <v>42082.069560185184</v>
      </c>
      <c r="T2661" s="13">
        <f t="shared" si="251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9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9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9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9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9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9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9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9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9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3">
        <f t="shared" si="250"/>
        <v>42275.58871527778</v>
      </c>
      <c r="T2670" s="13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9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3">
        <f t="shared" si="250"/>
        <v>42319.035833333328</v>
      </c>
      <c r="T2671" s="13">
        <f t="shared" si="251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9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9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3">
        <f t="shared" si="250"/>
        <v>41962.749027777776</v>
      </c>
      <c r="T2673" s="13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9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9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9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9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9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9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3">
        <f t="shared" si="250"/>
        <v>41793.029432870375</v>
      </c>
      <c r="T2679" s="13">
        <f t="shared" si="251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9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9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9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9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9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9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9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3">
        <f t="shared" si="250"/>
        <v>41820.914641203708</v>
      </c>
      <c r="T2686" s="13">
        <f t="shared" si="251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9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3">
        <f t="shared" si="250"/>
        <v>42061.69594907407</v>
      </c>
      <c r="T2687" s="13">
        <f t="shared" si="251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9">
        <f t="shared" si="247"/>
        <v>0</v>
      </c>
      <c r="Q2688" s="5" t="str">
        <f t="shared" si="248"/>
        <v>food</v>
      </c>
      <c r="R2688" s="5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9">
        <f t="shared" si="247"/>
        <v>0</v>
      </c>
      <c r="Q2689" s="5" t="str">
        <f t="shared" si="248"/>
        <v>food</v>
      </c>
      <c r="R2689" s="5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9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13">
        <f t="shared" si="250"/>
        <v>42028.11886574074</v>
      </c>
      <c r="T2690" s="13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9">
        <f t="shared" ref="P2691:P2754" si="253">IF(L2691,E2691/L2691,0)</f>
        <v>1</v>
      </c>
      <c r="Q2691" s="5" t="str">
        <f t="shared" ref="Q2691:Q2754" si="254">LEFT(N2691,SEARCH("/",N2691)-1)</f>
        <v>food</v>
      </c>
      <c r="R2691" s="5" t="str">
        <f t="shared" ref="R2691:R2754" si="255">RIGHT(N2691,LEN(N2691)-SEARCH("/",N2691))</f>
        <v>food trucks</v>
      </c>
      <c r="S2691" s="13">
        <f t="shared" ref="S2691:S2754" si="256">(J2691/86400)+DATE(1970,1,1)</f>
        <v>42551.961689814816</v>
      </c>
      <c r="T2691" s="13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9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9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9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9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9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9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9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9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9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9">
        <f t="shared" si="253"/>
        <v>0</v>
      </c>
      <c r="Q2701" s="5" t="str">
        <f t="shared" si="254"/>
        <v>food</v>
      </c>
      <c r="R2701" s="5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9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3">
        <f t="shared" si="256"/>
        <v>41870.874675925923</v>
      </c>
      <c r="T2702" s="13">
        <f t="shared" si="257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9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9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9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9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9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9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9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9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9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9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9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3">
        <f t="shared" si="256"/>
        <v>41780.745254629626</v>
      </c>
      <c r="T2713" s="13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9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9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9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9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9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9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3">
        <f t="shared" si="256"/>
        <v>41934.914918981478</v>
      </c>
      <c r="T2719" s="13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9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9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3">
        <f t="shared" si="256"/>
        <v>42418.031180555554</v>
      </c>
      <c r="T2721" s="13">
        <f t="shared" si="257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9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3">
        <f t="shared" si="256"/>
        <v>42655.465891203705</v>
      </c>
      <c r="T2722" s="13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9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9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9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9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9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9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9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9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9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9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9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9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9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9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9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9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9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9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9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9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9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9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9">
        <f t="shared" si="253"/>
        <v>0</v>
      </c>
      <c r="Q2745" s="5" t="str">
        <f t="shared" si="254"/>
        <v>publishing</v>
      </c>
      <c r="R2745" s="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9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9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9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9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3">
        <f t="shared" si="256"/>
        <v>41044.648113425923</v>
      </c>
      <c r="T2749" s="13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9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9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9">
        <f t="shared" si="253"/>
        <v>0</v>
      </c>
      <c r="Q2752" s="5" t="str">
        <f t="shared" si="254"/>
        <v>publishing</v>
      </c>
      <c r="R2752" s="5" t="str">
        <f t="shared" si="255"/>
        <v>children's books</v>
      </c>
      <c r="S2752" s="13">
        <f t="shared" si="256"/>
        <v>41078.899826388893</v>
      </c>
      <c r="T2752" s="13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9">
        <f t="shared" si="253"/>
        <v>0</v>
      </c>
      <c r="Q2753" s="5" t="str">
        <f t="shared" si="254"/>
        <v>publishing</v>
      </c>
      <c r="R2753" s="5" t="str">
        <f t="shared" si="255"/>
        <v>children's books</v>
      </c>
      <c r="S2753" s="13">
        <f t="shared" si="256"/>
        <v>41747.887060185181</v>
      </c>
      <c r="T2753" s="13">
        <f t="shared" si="257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9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9">
        <f t="shared" ref="P2755:P2818" si="259">IF(L2755,E2755/L2755,0)</f>
        <v>47.5</v>
      </c>
      <c r="Q2755" s="5" t="str">
        <f t="shared" ref="Q2755:Q2818" si="260">LEFT(N2755,SEARCH("/",N2755)-1)</f>
        <v>publishing</v>
      </c>
      <c r="R2755" s="5" t="str">
        <f t="shared" ref="R2755:R2818" si="261">RIGHT(N2755,LEN(N2755)-SEARCH("/",N2755))</f>
        <v>children's books</v>
      </c>
      <c r="S2755" s="13">
        <f t="shared" ref="S2755:S2818" si="262">(J2755/86400)+DATE(1970,1,1)</f>
        <v>41117.900729166664</v>
      </c>
      <c r="T2755" s="13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9">
        <f t="shared" si="259"/>
        <v>0</v>
      </c>
      <c r="Q2756" s="5" t="str">
        <f t="shared" si="260"/>
        <v>publishing</v>
      </c>
      <c r="R2756" s="5" t="str">
        <f t="shared" si="261"/>
        <v>children's books</v>
      </c>
      <c r="S2756" s="13">
        <f t="shared" si="262"/>
        <v>41863.636006944442</v>
      </c>
      <c r="T2756" s="13">
        <f t="shared" si="263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9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9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3">
        <f t="shared" si="262"/>
        <v>41620.900474537033</v>
      </c>
      <c r="T2758" s="13">
        <f t="shared" si="263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9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9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9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9">
        <f t="shared" si="259"/>
        <v>0</v>
      </c>
      <c r="Q2762" s="5" t="str">
        <f t="shared" si="260"/>
        <v>publishing</v>
      </c>
      <c r="R2762" s="5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9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9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9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9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9">
        <f t="shared" si="259"/>
        <v>0</v>
      </c>
      <c r="Q2767" s="5" t="str">
        <f t="shared" si="260"/>
        <v>publishing</v>
      </c>
      <c r="R2767" s="5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9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3">
        <f t="shared" si="262"/>
        <v>40736.668032407411</v>
      </c>
      <c r="T2768" s="13">
        <f t="shared" si="263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9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9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9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3">
        <f t="shared" si="262"/>
        <v>41745.826273148152</v>
      </c>
      <c r="T2771" s="13">
        <f t="shared" si="263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9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9">
        <f t="shared" si="259"/>
        <v>0</v>
      </c>
      <c r="Q2773" s="5" t="str">
        <f t="shared" si="260"/>
        <v>publishing</v>
      </c>
      <c r="R2773" s="5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9">
        <f t="shared" si="259"/>
        <v>0</v>
      </c>
      <c r="Q2774" s="5" t="str">
        <f t="shared" si="260"/>
        <v>publishing</v>
      </c>
      <c r="R2774" s="5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9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9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9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9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9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9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9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9">
        <f t="shared" si="259"/>
        <v>0</v>
      </c>
      <c r="Q2782" s="5" t="str">
        <f t="shared" si="260"/>
        <v>publishing</v>
      </c>
      <c r="R2782" s="5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9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9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9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9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9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9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9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9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3">
        <f t="shared" si="262"/>
        <v>42550.701886574076</v>
      </c>
      <c r="T2790" s="13">
        <f t="shared" si="263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9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9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9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9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9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9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9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9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9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9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9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9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9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9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9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9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9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9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9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9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9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9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9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9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9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9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9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9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9">
        <f t="shared" ref="P2819:P2882" si="265">IF(L2819,E2819/L2819,0)</f>
        <v>23.636363636363637</v>
      </c>
      <c r="Q2819" s="5" t="str">
        <f t="shared" ref="Q2819:Q2882" si="266">LEFT(N2819,SEARCH("/",N2819)-1)</f>
        <v>theater</v>
      </c>
      <c r="R2819" s="5" t="str">
        <f t="shared" ref="R2819:R2882" si="267">RIGHT(N2819,LEN(N2819)-SEARCH("/",N2819))</f>
        <v>plays</v>
      </c>
      <c r="S2819" s="13">
        <f t="shared" ref="S2819:S2882" si="268">(J2819/86400)+DATE(1970,1,1)</f>
        <v>42023.634976851856</v>
      </c>
      <c r="T2819" s="13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9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9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9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9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9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3">
        <f t="shared" si="268"/>
        <v>42060.683935185181</v>
      </c>
      <c r="T2824" s="13">
        <f t="shared" si="26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9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9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9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9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9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9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9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9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9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9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9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9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9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9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9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9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9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9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9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3">
        <f t="shared" si="268"/>
        <v>42291.739548611113</v>
      </c>
      <c r="T2843" s="13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9">
        <f t="shared" si="265"/>
        <v>0</v>
      </c>
      <c r="Q2844" s="5" t="str">
        <f t="shared" si="266"/>
        <v>theater</v>
      </c>
      <c r="R2844" s="5" t="str">
        <f t="shared" si="267"/>
        <v>plays</v>
      </c>
      <c r="S2844" s="13">
        <f t="shared" si="268"/>
        <v>41784.95248842593</v>
      </c>
      <c r="T2844" s="13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9">
        <f t="shared" si="265"/>
        <v>0</v>
      </c>
      <c r="Q2845" s="5" t="str">
        <f t="shared" si="266"/>
        <v>theater</v>
      </c>
      <c r="R2845" s="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9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9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9">
        <f t="shared" si="265"/>
        <v>0</v>
      </c>
      <c r="Q2848" s="5" t="str">
        <f t="shared" si="266"/>
        <v>theater</v>
      </c>
      <c r="R2848" s="5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9">
        <f t="shared" si="265"/>
        <v>0</v>
      </c>
      <c r="Q2849" s="5" t="str">
        <f t="shared" si="266"/>
        <v>theater</v>
      </c>
      <c r="R2849" s="5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9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9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9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9">
        <f t="shared" si="265"/>
        <v>0</v>
      </c>
      <c r="Q2853" s="5" t="str">
        <f t="shared" si="266"/>
        <v>theater</v>
      </c>
      <c r="R2853" s="5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9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9">
        <f t="shared" si="265"/>
        <v>0</v>
      </c>
      <c r="Q2855" s="5" t="str">
        <f t="shared" si="266"/>
        <v>theater</v>
      </c>
      <c r="R2855" s="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9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9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9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9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9">
        <f t="shared" si="265"/>
        <v>0</v>
      </c>
      <c r="Q2860" s="5" t="str">
        <f t="shared" si="266"/>
        <v>theater</v>
      </c>
      <c r="R2860" s="5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9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9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3">
        <f t="shared" si="268"/>
        <v>42480.80064814815</v>
      </c>
      <c r="T2862" s="13">
        <f t="shared" si="26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9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9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9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9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9">
        <f t="shared" si="265"/>
        <v>0</v>
      </c>
      <c r="Q2867" s="5" t="str">
        <f t="shared" si="266"/>
        <v>theater</v>
      </c>
      <c r="R2867" s="5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9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9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9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9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9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9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9">
        <f t="shared" si="265"/>
        <v>0</v>
      </c>
      <c r="Q2874" s="5" t="str">
        <f t="shared" si="266"/>
        <v>theater</v>
      </c>
      <c r="R2874" s="5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9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9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9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9">
        <f t="shared" si="265"/>
        <v>0</v>
      </c>
      <c r="Q2878" s="5" t="str">
        <f t="shared" si="266"/>
        <v>theater</v>
      </c>
      <c r="R2878" s="5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9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3">
        <f t="shared" si="268"/>
        <v>42672.955138888894</v>
      </c>
      <c r="T2879" s="13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9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9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9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9">
        <f t="shared" ref="P2883:P2946" si="271">IF(L2883,E2883/L2883,0)</f>
        <v>0</v>
      </c>
      <c r="Q2883" s="5" t="str">
        <f t="shared" ref="Q2883:Q2946" si="272">LEFT(N2883,SEARCH("/",N2883)-1)</f>
        <v>theater</v>
      </c>
      <c r="R2883" s="5" t="str">
        <f t="shared" ref="R2883:R2946" si="273">RIGHT(N2883,LEN(N2883)-SEARCH("/",N2883))</f>
        <v>plays</v>
      </c>
      <c r="S2883" s="13">
        <f t="shared" ref="S2883:S2946" si="274">(J2883/86400)+DATE(1970,1,1)</f>
        <v>41916.597638888888</v>
      </c>
      <c r="T2883" s="13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9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9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9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9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9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9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9">
        <f t="shared" si="271"/>
        <v>0</v>
      </c>
      <c r="Q2890" s="5" t="str">
        <f t="shared" si="272"/>
        <v>theater</v>
      </c>
      <c r="R2890" s="5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9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9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9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9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9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9">
        <f t="shared" si="271"/>
        <v>0</v>
      </c>
      <c r="Q2896" s="5" t="str">
        <f t="shared" si="272"/>
        <v>theater</v>
      </c>
      <c r="R2896" s="5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9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9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9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9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9">
        <f t="shared" si="271"/>
        <v>0</v>
      </c>
      <c r="Q2901" s="5" t="str">
        <f t="shared" si="272"/>
        <v>theater</v>
      </c>
      <c r="R2901" s="5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9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9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9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9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9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9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9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9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3">
        <f t="shared" si="274"/>
        <v>42444.877743055556</v>
      </c>
      <c r="T2909" s="13">
        <f t="shared" si="275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9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3">
        <f t="shared" si="274"/>
        <v>42499.73170138889</v>
      </c>
      <c r="T2910" s="13">
        <f t="shared" si="275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9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9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9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9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9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9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9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9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9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9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9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9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9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9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9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9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9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3">
        <f t="shared" si="274"/>
        <v>41863.584120370375</v>
      </c>
      <c r="T2927" s="13">
        <f t="shared" si="275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9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9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9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9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9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9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9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9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9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9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9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9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9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9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9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9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9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9">
        <f t="shared" si="271"/>
        <v>0</v>
      </c>
      <c r="Q2945" s="5" t="str">
        <f t="shared" si="272"/>
        <v>theater</v>
      </c>
      <c r="R2945" s="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9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9">
        <f t="shared" ref="P2947:P3010" si="277">IF(L2947,E2947/L2947,0)</f>
        <v>0</v>
      </c>
      <c r="Q2947" s="5" t="str">
        <f t="shared" ref="Q2947:Q3010" si="278">LEFT(N2947,SEARCH("/",N2947)-1)</f>
        <v>theater</v>
      </c>
      <c r="R2947" s="5" t="str">
        <f t="shared" ref="R2947:R3010" si="279">RIGHT(N2947,LEN(N2947)-SEARCH("/",N2947))</f>
        <v>spaces</v>
      </c>
      <c r="S2947" s="13">
        <f t="shared" ref="S2947:S3010" si="280">(J2947/86400)+DATE(1970,1,1)</f>
        <v>42118.139583333337</v>
      </c>
      <c r="T2947" s="13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9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9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3">
        <f t="shared" si="280"/>
        <v>42649.562118055561</v>
      </c>
      <c r="T2949" s="13">
        <f t="shared" si="281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9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9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9">
        <f t="shared" si="277"/>
        <v>0</v>
      </c>
      <c r="Q2952" s="5" t="str">
        <f t="shared" si="278"/>
        <v>theater</v>
      </c>
      <c r="R2952" s="5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9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9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9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9">
        <f t="shared" si="277"/>
        <v>0</v>
      </c>
      <c r="Q2956" s="5" t="str">
        <f t="shared" si="278"/>
        <v>theater</v>
      </c>
      <c r="R2956" s="5" t="str">
        <f t="shared" si="279"/>
        <v>spaces</v>
      </c>
      <c r="S2956" s="13">
        <f t="shared" si="280"/>
        <v>42790.583368055552</v>
      </c>
      <c r="T2956" s="13">
        <f t="shared" si="281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9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9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9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9">
        <f t="shared" si="277"/>
        <v>0</v>
      </c>
      <c r="Q2960" s="5" t="str">
        <f t="shared" si="278"/>
        <v>theater</v>
      </c>
      <c r="R2960" s="5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9">
        <f t="shared" si="277"/>
        <v>0</v>
      </c>
      <c r="Q2961" s="5" t="str">
        <f t="shared" si="278"/>
        <v>theater</v>
      </c>
      <c r="R2961" s="5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9">
        <f t="shared" si="277"/>
        <v>0</v>
      </c>
      <c r="Q2962" s="5" t="str">
        <f t="shared" si="278"/>
        <v>theater</v>
      </c>
      <c r="R2962" s="5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9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9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9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9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9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9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9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9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9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9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9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9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9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9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9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9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9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9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9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9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9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9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9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9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9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3">
        <f t="shared" si="280"/>
        <v>42654.973703703705</v>
      </c>
      <c r="T2987" s="13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9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9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9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3">
        <f t="shared" si="280"/>
        <v>42511.36204861111</v>
      </c>
      <c r="T2990" s="13">
        <f t="shared" si="281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9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9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9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9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9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9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9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9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3">
        <f t="shared" si="280"/>
        <v>42090.912499999999</v>
      </c>
      <c r="T2998" s="13">
        <f t="shared" si="281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9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9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9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9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9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9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9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9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9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9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3">
        <f t="shared" si="280"/>
        <v>41957.756840277776</v>
      </c>
      <c r="T3008" s="13">
        <f t="shared" si="281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9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9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9">
        <f t="shared" ref="P3011:P3074" si="283">IF(L3011,E3011/L3011,0)</f>
        <v>233.8984375</v>
      </c>
      <c r="Q3011" s="5" t="str">
        <f t="shared" ref="Q3011:Q3074" si="284">LEFT(N3011,SEARCH("/",N3011)-1)</f>
        <v>theater</v>
      </c>
      <c r="R3011" s="5" t="str">
        <f t="shared" ref="R3011:R3074" si="285">RIGHT(N3011,LEN(N3011)-SEARCH("/",N3011))</f>
        <v>spaces</v>
      </c>
      <c r="S3011" s="13">
        <f t="shared" ref="S3011:S3074" si="286">(J3011/86400)+DATE(1970,1,1)</f>
        <v>41939.569907407407</v>
      </c>
      <c r="T3011" s="13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9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9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9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9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9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3">
        <f t="shared" si="286"/>
        <v>41920.123611111107</v>
      </c>
      <c r="T3016" s="13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9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9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9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9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3">
        <f t="shared" si="286"/>
        <v>42163.298333333332</v>
      </c>
      <c r="T3020" s="13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9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9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9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9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9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3">
        <f t="shared" si="286"/>
        <v>42121.675763888888</v>
      </c>
      <c r="T3025" s="13">
        <f t="shared" si="287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9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9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9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9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9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9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9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9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9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9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9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9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9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9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9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9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9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9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9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9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9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9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9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9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9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3">
        <f t="shared" si="286"/>
        <v>41975.901180555556</v>
      </c>
      <c r="T3050" s="13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9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9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9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3">
        <f t="shared" si="286"/>
        <v>42744.416030092594</v>
      </c>
      <c r="T3053" s="13">
        <f t="shared" si="287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9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9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9">
        <f t="shared" si="283"/>
        <v>0</v>
      </c>
      <c r="Q3056" s="5" t="str">
        <f t="shared" si="284"/>
        <v>theater</v>
      </c>
      <c r="R3056" s="5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9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9">
        <f t="shared" si="283"/>
        <v>0</v>
      </c>
      <c r="Q3058" s="5" t="str">
        <f t="shared" si="284"/>
        <v>theater</v>
      </c>
      <c r="R3058" s="5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9">
        <f t="shared" si="283"/>
        <v>0</v>
      </c>
      <c r="Q3059" s="5" t="str">
        <f t="shared" si="284"/>
        <v>theater</v>
      </c>
      <c r="R3059" s="5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9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9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9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9">
        <f t="shared" si="283"/>
        <v>0</v>
      </c>
      <c r="Q3063" s="5" t="str">
        <f t="shared" si="284"/>
        <v>theater</v>
      </c>
      <c r="R3063" s="5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9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9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3">
        <f t="shared" si="286"/>
        <v>42630.922893518524</v>
      </c>
      <c r="T3065" s="13">
        <f t="shared" si="287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9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9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9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9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9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9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9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9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9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9">
        <f t="shared" ref="P3075:P3138" si="289">IF(L3075,E3075/L3075,0)</f>
        <v>92.142857142857139</v>
      </c>
      <c r="Q3075" s="5" t="str">
        <f t="shared" ref="Q3075:Q3138" si="290">LEFT(N3075,SEARCH("/",N3075)-1)</f>
        <v>theater</v>
      </c>
      <c r="R3075" s="5" t="str">
        <f t="shared" ref="R3075:R3138" si="291">RIGHT(N3075,LEN(N3075)-SEARCH("/",N3075))</f>
        <v>spaces</v>
      </c>
      <c r="S3075" s="13">
        <f t="shared" ref="S3075:S3138" si="292">(J3075/86400)+DATE(1970,1,1)</f>
        <v>42111.684027777781</v>
      </c>
      <c r="T3075" s="13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9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3">
        <f t="shared" si="292"/>
        <v>42409.571284722224</v>
      </c>
      <c r="T3076" s="13">
        <f t="shared" si="293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9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3">
        <f t="shared" si="292"/>
        <v>42551.102314814816</v>
      </c>
      <c r="T3077" s="13">
        <f t="shared" si="293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9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9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9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9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9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9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9">
        <f t="shared" si="289"/>
        <v>0</v>
      </c>
      <c r="Q3084" s="5" t="str">
        <f t="shared" si="290"/>
        <v>theater</v>
      </c>
      <c r="R3084" s="5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9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9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9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3">
        <f t="shared" si="292"/>
        <v>42246.883784722224</v>
      </c>
      <c r="T3087" s="13">
        <f t="shared" si="293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9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9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9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9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9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9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9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9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3">
        <f t="shared" si="292"/>
        <v>41760.909039351856</v>
      </c>
      <c r="T3095" s="13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9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9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9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9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9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9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9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9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9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9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9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9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9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3">
        <f t="shared" si="292"/>
        <v>42241.429120370369</v>
      </c>
      <c r="T3108" s="13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9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3">
        <f t="shared" si="292"/>
        <v>42128.814247685186</v>
      </c>
      <c r="T3109" s="13">
        <f t="shared" si="293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9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9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9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9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3">
        <f t="shared" si="292"/>
        <v>41885.595138888893</v>
      </c>
      <c r="T3113" s="13">
        <f t="shared" si="293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9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9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9">
        <f t="shared" si="289"/>
        <v>0</v>
      </c>
      <c r="Q3116" s="5" t="str">
        <f t="shared" si="290"/>
        <v>theater</v>
      </c>
      <c r="R3116" s="5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9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9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9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3">
        <f t="shared" si="292"/>
        <v>42509.374537037038</v>
      </c>
      <c r="T3119" s="13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9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9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9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3">
        <f t="shared" si="292"/>
        <v>42435.942083333328</v>
      </c>
      <c r="T3122" s="13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9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9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9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9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9">
        <f t="shared" si="289"/>
        <v>0</v>
      </c>
      <c r="Q3127" s="5" t="str">
        <f t="shared" si="290"/>
        <v>theater</v>
      </c>
      <c r="R3127" s="5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9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3">
        <f t="shared" si="292"/>
        <v>42427.018078703702</v>
      </c>
      <c r="T3128" s="13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9">
        <f t="shared" si="289"/>
        <v>0</v>
      </c>
      <c r="Q3129" s="5" t="str">
        <f t="shared" si="290"/>
        <v>theater</v>
      </c>
      <c r="R3129" s="5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9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9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9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9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9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9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9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3">
        <f t="shared" si="292"/>
        <v>42800.720127314809</v>
      </c>
      <c r="T3136" s="13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9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9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9">
        <f t="shared" ref="P3139:P3202" si="295">IF(L3139,E3139/L3139,0)</f>
        <v>50</v>
      </c>
      <c r="Q3139" s="5" t="str">
        <f t="shared" ref="Q3139:Q3202" si="296">LEFT(N3139,SEARCH("/",N3139)-1)</f>
        <v>theater</v>
      </c>
      <c r="R3139" s="5" t="str">
        <f t="shared" ref="R3139:R3202" si="297">RIGHT(N3139,LEN(N3139)-SEARCH("/",N3139))</f>
        <v>plays</v>
      </c>
      <c r="S3139" s="13">
        <f t="shared" ref="S3139:S3202" si="298">(J3139/86400)+DATE(1970,1,1)</f>
        <v>42807.885057870371</v>
      </c>
      <c r="T3139" s="13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9">
        <f t="shared" si="295"/>
        <v>0</v>
      </c>
      <c r="Q3140" s="5" t="str">
        <f t="shared" si="296"/>
        <v>theater</v>
      </c>
      <c r="R3140" s="5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9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9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9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9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9">
        <f t="shared" si="295"/>
        <v>0</v>
      </c>
      <c r="Q3145" s="5" t="str">
        <f t="shared" si="296"/>
        <v>theater</v>
      </c>
      <c r="R3145" s="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9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9">
        <f t="shared" si="295"/>
        <v>0</v>
      </c>
      <c r="Q3147" s="5" t="str">
        <f t="shared" si="296"/>
        <v>theater</v>
      </c>
      <c r="R3147" s="5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9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9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3">
        <f t="shared" si="298"/>
        <v>41909.96938657407</v>
      </c>
      <c r="T3149" s="13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9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9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9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9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9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9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9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9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9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9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9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3">
        <f t="shared" si="298"/>
        <v>41447.839722222227</v>
      </c>
      <c r="T3160" s="13">
        <f t="shared" si="2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9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9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9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9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9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9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3">
        <f t="shared" si="298"/>
        <v>41766.805729166663</v>
      </c>
      <c r="T3166" s="13">
        <f t="shared" si="2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9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9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9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9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9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9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9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9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9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3">
        <f t="shared" si="298"/>
        <v>41878.878379629634</v>
      </c>
      <c r="T3175" s="13">
        <f t="shared" si="2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9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9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9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9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9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9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9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9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9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9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9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9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9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9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9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9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9">
        <f t="shared" si="295"/>
        <v>0</v>
      </c>
      <c r="Q3192" s="5" t="str">
        <f t="shared" si="296"/>
        <v>theater</v>
      </c>
      <c r="R3192" s="5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9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9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9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9">
        <f t="shared" si="295"/>
        <v>0</v>
      </c>
      <c r="Q3196" s="5" t="str">
        <f t="shared" si="296"/>
        <v>theater</v>
      </c>
      <c r="R3196" s="5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9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9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9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9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9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3">
        <f t="shared" si="298"/>
        <v>41858.761782407411</v>
      </c>
      <c r="T3201" s="13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9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9">
        <f t="shared" ref="P3203:P3266" si="301">IF(L3203,E3203/L3203,0)</f>
        <v>12.5</v>
      </c>
      <c r="Q3203" s="5" t="str">
        <f t="shared" ref="Q3203:Q3266" si="302">LEFT(N3203,SEARCH("/",N3203)-1)</f>
        <v>theater</v>
      </c>
      <c r="R3203" s="5" t="str">
        <f t="shared" ref="R3203:R3266" si="303">RIGHT(N3203,LEN(N3203)-SEARCH("/",N3203))</f>
        <v>musical</v>
      </c>
      <c r="S3203" s="13">
        <f t="shared" ref="S3203:S3266" si="304">(J3203/86400)+DATE(1970,1,1)</f>
        <v>41861.767094907409</v>
      </c>
      <c r="T3203" s="13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9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9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9">
        <f t="shared" si="301"/>
        <v>0</v>
      </c>
      <c r="Q3206" s="5" t="str">
        <f t="shared" si="302"/>
        <v>theater</v>
      </c>
      <c r="R3206" s="5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9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9">
        <f t="shared" si="301"/>
        <v>0</v>
      </c>
      <c r="Q3208" s="5" t="str">
        <f t="shared" si="302"/>
        <v>theater</v>
      </c>
      <c r="R3208" s="5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9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9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9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3">
        <f t="shared" si="304"/>
        <v>41778.637245370366</v>
      </c>
      <c r="T3211" s="13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9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9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3">
        <f t="shared" si="304"/>
        <v>41834.58657407407</v>
      </c>
      <c r="T3213" s="13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9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9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9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9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9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9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9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9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9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9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9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9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3">
        <f t="shared" si="304"/>
        <v>42206.835370370369</v>
      </c>
      <c r="T3225" s="13">
        <f t="shared" si="305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9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9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9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9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9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9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9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3">
        <f t="shared" si="304"/>
        <v>41898.168124999997</v>
      </c>
      <c r="T3232" s="13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9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9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9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9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9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9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9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9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9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9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9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9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9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9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9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9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9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9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9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9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9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9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9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9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9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9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9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9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9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9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9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9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9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9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9">
        <f t="shared" ref="P3267:P3330" si="307">IF(L3267,E3267/L3267,0)</f>
        <v>70.285714285714292</v>
      </c>
      <c r="Q3267" s="5" t="str">
        <f t="shared" ref="Q3267:Q3330" si="308">LEFT(N3267,SEARCH("/",N3267)-1)</f>
        <v>theater</v>
      </c>
      <c r="R3267" s="5" t="str">
        <f t="shared" ref="R3267:R3330" si="309">RIGHT(N3267,LEN(N3267)-SEARCH("/",N3267))</f>
        <v>plays</v>
      </c>
      <c r="S3267" s="13">
        <f t="shared" ref="S3267:S3330" si="310">(J3267/86400)+DATE(1970,1,1)</f>
        <v>42311.711979166663</v>
      </c>
      <c r="T3267" s="13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9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3">
        <f t="shared" si="310"/>
        <v>42136.536134259259</v>
      </c>
      <c r="T3268" s="13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9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9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9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3">
        <f t="shared" si="310"/>
        <v>42137.395798611113</v>
      </c>
      <c r="T3271" s="13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9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9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9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9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9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9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9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9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3">
        <f t="shared" si="310"/>
        <v>41931.682939814811</v>
      </c>
      <c r="T3279" s="13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9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9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3">
        <f t="shared" si="310"/>
        <v>42431.102534722224</v>
      </c>
      <c r="T3281" s="13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9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9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9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9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9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9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9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9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9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9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9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9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9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9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9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9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9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9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9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9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9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9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3">
        <f t="shared" si="310"/>
        <v>42538.735833333332</v>
      </c>
      <c r="T3303" s="13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9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9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9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9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9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9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9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9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9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9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9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9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9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9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3">
        <f t="shared" si="310"/>
        <v>42466.303715277776</v>
      </c>
      <c r="T3317" s="13">
        <f t="shared" si="311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9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3">
        <f t="shared" si="310"/>
        <v>41826.871238425927</v>
      </c>
      <c r="T3318" s="13">
        <f t="shared" si="311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9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3">
        <f t="shared" si="310"/>
        <v>42499.039629629631</v>
      </c>
      <c r="T3319" s="13">
        <f t="shared" si="311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9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9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9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9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9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9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9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9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9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9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9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9">
        <f t="shared" ref="P3331:P3394" si="313">IF(L3331,E3331/L3331,0)</f>
        <v>44.92307692307692</v>
      </c>
      <c r="Q3331" s="5" t="str">
        <f t="shared" ref="Q3331:Q3394" si="314">LEFT(N3331,SEARCH("/",N3331)-1)</f>
        <v>theater</v>
      </c>
      <c r="R3331" s="5" t="str">
        <f t="shared" ref="R3331:R3394" si="315">RIGHT(N3331,LEN(N3331)-SEARCH("/",N3331))</f>
        <v>plays</v>
      </c>
      <c r="S3331" s="13">
        <f t="shared" ref="S3331:S3394" si="316">(J3331/86400)+DATE(1970,1,1)</f>
        <v>41837.323009259257</v>
      </c>
      <c r="T3331" s="13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9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9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9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9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9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9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9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3">
        <f t="shared" si="316"/>
        <v>42437.398680555554</v>
      </c>
      <c r="T3338" s="13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9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9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9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9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9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9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3">
        <f t="shared" si="316"/>
        <v>42062.296412037038</v>
      </c>
      <c r="T3344" s="13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9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9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9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9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9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9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9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9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9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9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9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9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9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9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9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9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9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9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9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9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9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9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9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3">
        <f t="shared" si="316"/>
        <v>42321.101759259254</v>
      </c>
      <c r="T3367" s="13">
        <f t="shared" si="317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9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9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9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9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9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9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9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9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9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9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9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9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3">
        <f t="shared" si="316"/>
        <v>42053.732627314814</v>
      </c>
      <c r="T3379" s="13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9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9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9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3">
        <f t="shared" si="316"/>
        <v>41937.953449074077</v>
      </c>
      <c r="T3382" s="13">
        <f t="shared" si="317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9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9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9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9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9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9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9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3">
        <f t="shared" si="316"/>
        <v>41947.762592592597</v>
      </c>
      <c r="T3389" s="13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9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9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9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3">
        <f t="shared" si="316"/>
        <v>41815.774826388893</v>
      </c>
      <c r="T3392" s="13">
        <f t="shared" si="317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9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3">
        <f t="shared" si="316"/>
        <v>41830.545694444445</v>
      </c>
      <c r="T3393" s="13">
        <f t="shared" si="317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9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9">
        <f t="shared" ref="P3395:P3458" si="319">IF(L3395,E3395/L3395,0)</f>
        <v>36.06818181818182</v>
      </c>
      <c r="Q3395" s="5" t="str">
        <f t="shared" ref="Q3395:Q3458" si="320">LEFT(N3395,SEARCH("/",N3395)-1)</f>
        <v>theater</v>
      </c>
      <c r="R3395" s="5" t="str">
        <f t="shared" ref="R3395:R3458" si="321">RIGHT(N3395,LEN(N3395)-SEARCH("/",N3395))</f>
        <v>plays</v>
      </c>
      <c r="S3395" s="13">
        <f t="shared" ref="S3395:S3458" si="322">(J3395/86400)+DATE(1970,1,1)</f>
        <v>41923.921643518523</v>
      </c>
      <c r="T3395" s="13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9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9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3">
        <f t="shared" si="322"/>
        <v>42140.712314814809</v>
      </c>
      <c r="T3397" s="13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9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3">
        <f t="shared" si="322"/>
        <v>41764.446631944447</v>
      </c>
      <c r="T3398" s="13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9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9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3">
        <f t="shared" si="322"/>
        <v>41941.752037037033</v>
      </c>
      <c r="T3400" s="13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9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9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9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9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9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9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9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9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9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9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9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3">
        <f t="shared" si="322"/>
        <v>42544.814328703702</v>
      </c>
      <c r="T3411" s="13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9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9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9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9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9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9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9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9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3">
        <f t="shared" si="322"/>
        <v>41894.91375</v>
      </c>
      <c r="T3419" s="13">
        <f t="shared" si="323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9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9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9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9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9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9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9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9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9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9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9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9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9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9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9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9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3">
        <f t="shared" si="322"/>
        <v>41776.06313657407</v>
      </c>
      <c r="T3435" s="13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9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3">
        <f t="shared" si="322"/>
        <v>41800.380428240736</v>
      </c>
      <c r="T3436" s="13">
        <f t="shared" si="323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9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9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3">
        <f t="shared" si="322"/>
        <v>41851.541585648149</v>
      </c>
      <c r="T3438" s="13">
        <f t="shared" si="323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9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9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3">
        <f t="shared" si="322"/>
        <v>42100.927858796298</v>
      </c>
      <c r="T3440" s="13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9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9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9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9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3">
        <f t="shared" si="322"/>
        <v>42124.841111111113</v>
      </c>
      <c r="T3444" s="13">
        <f t="shared" si="323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9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9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9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9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9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9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9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9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9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9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9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9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9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9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9">
        <f t="shared" ref="P3459:P3522" si="325">IF(L3459,E3459/L3459,0)</f>
        <v>50.981818181818184</v>
      </c>
      <c r="Q3459" s="5" t="str">
        <f t="shared" ref="Q3459:Q3522" si="326">LEFT(N3459,SEARCH("/",N3459)-1)</f>
        <v>theater</v>
      </c>
      <c r="R3459" s="5" t="str">
        <f t="shared" ref="R3459:R3522" si="327">RIGHT(N3459,LEN(N3459)-SEARCH("/",N3459))</f>
        <v>plays</v>
      </c>
      <c r="S3459" s="13">
        <f t="shared" ref="S3459:S3522" si="328">(J3459/86400)+DATE(1970,1,1)</f>
        <v>42016.706678240742</v>
      </c>
      <c r="T3459" s="13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9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9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9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3">
        <f t="shared" si="328"/>
        <v>41852.527222222227</v>
      </c>
      <c r="T3462" s="13">
        <f t="shared" si="32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9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9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9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9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9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9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9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9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3">
        <f t="shared" si="328"/>
        <v>42605.765381944446</v>
      </c>
      <c r="T3470" s="13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9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9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9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3">
        <f t="shared" si="328"/>
        <v>41841.820486111115</v>
      </c>
      <c r="T3473" s="13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9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9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9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9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9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9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9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3">
        <f t="shared" si="328"/>
        <v>42053.916921296295</v>
      </c>
      <c r="T3480" s="13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9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3">
        <f t="shared" si="328"/>
        <v>41781.855092592596</v>
      </c>
      <c r="T3481" s="13">
        <f t="shared" si="32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9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9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3">
        <f t="shared" si="328"/>
        <v>41989.247546296298</v>
      </c>
      <c r="T3483" s="13">
        <f t="shared" si="32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9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9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9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9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9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9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9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9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9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9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9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9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9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9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3">
        <f t="shared" si="328"/>
        <v>41915.762835648144</v>
      </c>
      <c r="T3497" s="13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9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9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3">
        <f t="shared" si="328"/>
        <v>42511.741944444446</v>
      </c>
      <c r="T3499" s="13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9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9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9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3">
        <f t="shared" si="328"/>
        <v>42419.919421296298</v>
      </c>
      <c r="T3502" s="13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9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9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9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9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9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9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9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9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9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9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9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9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9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9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9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9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9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3">
        <f t="shared" si="328"/>
        <v>41794.817523148144</v>
      </c>
      <c r="T3519" s="13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9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9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9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9">
        <f t="shared" ref="P3523:P3586" si="331">IF(L3523,E3523/L3523,0)</f>
        <v>45.615384615384613</v>
      </c>
      <c r="Q3523" s="5" t="str">
        <f t="shared" ref="Q3523:Q3586" si="332">LEFT(N3523,SEARCH("/",N3523)-1)</f>
        <v>theater</v>
      </c>
      <c r="R3523" s="5" t="str">
        <f t="shared" ref="R3523:R3586" si="333">RIGHT(N3523,LEN(N3523)-SEARCH("/",N3523))</f>
        <v>plays</v>
      </c>
      <c r="S3523" s="13">
        <f t="shared" ref="S3523:S3586" si="334">(J3523/86400)+DATE(1970,1,1)</f>
        <v>41881.361342592594</v>
      </c>
      <c r="T3523" s="13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9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9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9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9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9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9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9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9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9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9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9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9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3">
        <f t="shared" si="334"/>
        <v>42289.761192129634</v>
      </c>
      <c r="T3535" s="13">
        <f t="shared" si="335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9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9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3">
        <f t="shared" si="334"/>
        <v>42248.640162037038</v>
      </c>
      <c r="T3537" s="13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9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9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3">
        <f t="shared" si="334"/>
        <v>41923.354351851856</v>
      </c>
      <c r="T3539" s="13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9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9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9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9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9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9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9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9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9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9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9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9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9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9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9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9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9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9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3">
        <f t="shared" si="334"/>
        <v>42661.442060185189</v>
      </c>
      <c r="T3557" s="13">
        <f t="shared" si="335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9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9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9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9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9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3">
        <f t="shared" si="334"/>
        <v>42115.889652777776</v>
      </c>
      <c r="T3562" s="13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9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3">
        <f t="shared" si="334"/>
        <v>42203.680300925931</v>
      </c>
      <c r="T3563" s="13">
        <f t="shared" si="335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9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9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9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3">
        <f t="shared" si="334"/>
        <v>42236.623252314814</v>
      </c>
      <c r="T3566" s="13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9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9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9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9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9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9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3">
        <f t="shared" si="334"/>
        <v>41976.331979166665</v>
      </c>
      <c r="T3572" s="13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9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9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9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9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3">
        <f t="shared" si="334"/>
        <v>41926.942685185189</v>
      </c>
      <c r="T3576" s="13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9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9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9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9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9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9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9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9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9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9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9">
        <f t="shared" ref="P3587:P3650" si="337">IF(L3587,E3587/L3587,0)</f>
        <v>176.08695652173913</v>
      </c>
      <c r="Q3587" s="5" t="str">
        <f t="shared" ref="Q3587:Q3650" si="338">LEFT(N3587,SEARCH("/",N3587)-1)</f>
        <v>theater</v>
      </c>
      <c r="R3587" s="5" t="str">
        <f t="shared" ref="R3587:R3650" si="339">RIGHT(N3587,LEN(N3587)-SEARCH("/",N3587))</f>
        <v>plays</v>
      </c>
      <c r="S3587" s="13">
        <f t="shared" ref="S3587:S3650" si="340">(J3587/86400)+DATE(1970,1,1)</f>
        <v>41964.716319444444</v>
      </c>
      <c r="T3587" s="13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9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9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9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9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9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9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9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9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9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9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9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9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9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9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9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9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9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9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9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9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9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9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9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3">
        <f t="shared" si="340"/>
        <v>42506.709374999999</v>
      </c>
      <c r="T3610" s="13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9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3">
        <f t="shared" si="340"/>
        <v>42429.991724537038</v>
      </c>
      <c r="T3611" s="13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9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9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9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3">
        <f t="shared" si="340"/>
        <v>41789.726979166662</v>
      </c>
      <c r="T3614" s="13">
        <f t="shared" si="341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9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9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9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9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9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9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9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3">
        <f t="shared" si="340"/>
        <v>42661.132245370369</v>
      </c>
      <c r="T3621" s="13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9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9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9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9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9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3">
        <f t="shared" si="340"/>
        <v>42545.774189814816</v>
      </c>
      <c r="T3626" s="13">
        <f t="shared" si="341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9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9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9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9">
        <f t="shared" si="337"/>
        <v>0</v>
      </c>
      <c r="Q3630" s="5" t="str">
        <f t="shared" si="338"/>
        <v>theater</v>
      </c>
      <c r="R3630" s="5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9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9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9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9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9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9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9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9">
        <f t="shared" si="337"/>
        <v>0</v>
      </c>
      <c r="Q3638" s="5" t="str">
        <f t="shared" si="338"/>
        <v>theater</v>
      </c>
      <c r="R3638" s="5" t="str">
        <f t="shared" si="339"/>
        <v>musical</v>
      </c>
      <c r="S3638" s="13">
        <f t="shared" si="340"/>
        <v>42226.694780092592</v>
      </c>
      <c r="T3638" s="13">
        <f t="shared" si="341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9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9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9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9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9">
        <f t="shared" si="337"/>
        <v>0</v>
      </c>
      <c r="Q3643" s="5" t="str">
        <f t="shared" si="338"/>
        <v>theater</v>
      </c>
      <c r="R3643" s="5" t="str">
        <f t="shared" si="339"/>
        <v>musical</v>
      </c>
      <c r="S3643" s="13">
        <f t="shared" si="340"/>
        <v>41899.627071759256</v>
      </c>
      <c r="T3643" s="13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9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9">
        <f t="shared" si="337"/>
        <v>0</v>
      </c>
      <c r="Q3645" s="5" t="str">
        <f t="shared" si="338"/>
        <v>theater</v>
      </c>
      <c r="R3645" s="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9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9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9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9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9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9">
        <f t="shared" ref="P3651:P3714" si="343">IF(L3651,E3651/L3651,0)</f>
        <v>97.5</v>
      </c>
      <c r="Q3651" s="5" t="str">
        <f t="shared" ref="Q3651:Q3714" si="344">LEFT(N3651,SEARCH("/",N3651)-1)</f>
        <v>theater</v>
      </c>
      <c r="R3651" s="5" t="str">
        <f t="shared" ref="R3651:R3714" si="345">RIGHT(N3651,LEN(N3651)-SEARCH("/",N3651))</f>
        <v>plays</v>
      </c>
      <c r="S3651" s="13">
        <f t="shared" ref="S3651:S3714" si="346">(J3651/86400)+DATE(1970,1,1)</f>
        <v>41780.712893518517</v>
      </c>
      <c r="T3651" s="13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9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9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9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9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9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9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9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3">
        <f t="shared" si="346"/>
        <v>42737.910138888888</v>
      </c>
      <c r="T3658" s="13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9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3">
        <f t="shared" si="346"/>
        <v>42499.629849537036</v>
      </c>
      <c r="T3659" s="13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9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9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9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9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9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9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9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9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9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9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3">
        <f t="shared" si="346"/>
        <v>42173.970127314809</v>
      </c>
      <c r="T3669" s="13">
        <f t="shared" si="347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9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9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9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9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9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9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9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9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9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9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3">
        <f t="shared" si="346"/>
        <v>41802.574282407411</v>
      </c>
      <c r="T3679" s="13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9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9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9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3">
        <f t="shared" si="346"/>
        <v>42627.454097222224</v>
      </c>
      <c r="T3682" s="13">
        <f t="shared" si="347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9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9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9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9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9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9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9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9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9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9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3">
        <f t="shared" si="346"/>
        <v>41940.598182870366</v>
      </c>
      <c r="T3692" s="13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9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9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9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9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9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9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9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9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9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9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9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9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9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9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9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9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9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9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3">
        <f t="shared" si="346"/>
        <v>41810.142199074078</v>
      </c>
      <c r="T3710" s="13">
        <f t="shared" si="347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9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9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9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9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13">
        <f t="shared" si="346"/>
        <v>42134.172071759254</v>
      </c>
      <c r="T3714" s="13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9">
        <f t="shared" ref="P3715:P3778" si="349">IF(L3715,E3715/L3715,0)</f>
        <v>106.84210526315789</v>
      </c>
      <c r="Q3715" s="5" t="str">
        <f t="shared" ref="Q3715:Q3778" si="350">LEFT(N3715,SEARCH("/",N3715)-1)</f>
        <v>theater</v>
      </c>
      <c r="R3715" s="5" t="str">
        <f t="shared" ref="R3715:R3778" si="351">RIGHT(N3715,LEN(N3715)-SEARCH("/",N3715))</f>
        <v>plays</v>
      </c>
      <c r="S3715" s="13">
        <f t="shared" ref="S3715:S3778" si="352">(J3715/86400)+DATE(1970,1,1)</f>
        <v>42505.738032407404</v>
      </c>
      <c r="T3715" s="13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9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3">
        <f t="shared" si="352"/>
        <v>42118.556331018517</v>
      </c>
      <c r="T3716" s="13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9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9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9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9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9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9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9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9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9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3">
        <f t="shared" si="352"/>
        <v>41943.753032407403</v>
      </c>
      <c r="T3725" s="13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9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3">
        <f t="shared" si="352"/>
        <v>42465.491435185184</v>
      </c>
      <c r="T3726" s="13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9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9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3">
        <f t="shared" si="352"/>
        <v>42462.140868055554</v>
      </c>
      <c r="T3728" s="13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9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9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9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9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9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9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9">
        <f t="shared" si="349"/>
        <v>0</v>
      </c>
      <c r="Q3735" s="5" t="str">
        <f t="shared" si="350"/>
        <v>theater</v>
      </c>
      <c r="R3735" s="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9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9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9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9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9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9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9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9">
        <f t="shared" si="349"/>
        <v>0</v>
      </c>
      <c r="Q3743" s="5" t="str">
        <f t="shared" si="350"/>
        <v>theater</v>
      </c>
      <c r="R3743" s="5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9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9">
        <f t="shared" si="349"/>
        <v>0</v>
      </c>
      <c r="Q3745" s="5" t="str">
        <f t="shared" si="350"/>
        <v>theater</v>
      </c>
      <c r="R3745" s="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9">
        <f t="shared" si="349"/>
        <v>0</v>
      </c>
      <c r="Q3746" s="5" t="str">
        <f t="shared" si="350"/>
        <v>theater</v>
      </c>
      <c r="R3746" s="5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9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3">
        <f t="shared" si="352"/>
        <v>41831.697939814811</v>
      </c>
      <c r="T3747" s="13">
        <f t="shared" si="353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9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9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9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9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9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9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3">
        <f t="shared" si="352"/>
        <v>42403.035567129627</v>
      </c>
      <c r="T3753" s="13">
        <f t="shared" si="353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9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9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9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9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9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9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9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3">
        <f t="shared" si="352"/>
        <v>41747.471504629633</v>
      </c>
      <c r="T3760" s="13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9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9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9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9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9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9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3">
        <f t="shared" si="352"/>
        <v>42499.842962962968</v>
      </c>
      <c r="T3766" s="13">
        <f t="shared" si="353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9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9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9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9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9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9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9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9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9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3">
        <f t="shared" si="352"/>
        <v>42656.005173611113</v>
      </c>
      <c r="T3775" s="13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9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9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9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9">
        <f t="shared" ref="P3779:P3842" si="355">IF(L3779,E3779/L3779,0)</f>
        <v>48.542372881355931</v>
      </c>
      <c r="Q3779" s="5" t="str">
        <f t="shared" ref="Q3779:Q3842" si="356">LEFT(N3779,SEARCH("/",N3779)-1)</f>
        <v>theater</v>
      </c>
      <c r="R3779" s="5" t="str">
        <f t="shared" ref="R3779:R3842" si="357">RIGHT(N3779,LEN(N3779)-SEARCH("/",N3779))</f>
        <v>musical</v>
      </c>
      <c r="S3779" s="13">
        <f t="shared" ref="S3779:S3842" si="358">(J3779/86400)+DATE(1970,1,1)</f>
        <v>41887.111354166671</v>
      </c>
      <c r="T3779" s="13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9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9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3">
        <f t="shared" si="358"/>
        <v>42425.735416666663</v>
      </c>
      <c r="T3781" s="13">
        <f t="shared" si="35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9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3">
        <f t="shared" si="358"/>
        <v>42166.219733796301</v>
      </c>
      <c r="T3782" s="13">
        <f t="shared" si="35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9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9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3">
        <f t="shared" si="358"/>
        <v>42546.862233796295</v>
      </c>
      <c r="T3784" s="13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9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9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9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9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9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9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9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9">
        <f t="shared" si="355"/>
        <v>0</v>
      </c>
      <c r="Q3792" s="5" t="str">
        <f t="shared" si="356"/>
        <v>theater</v>
      </c>
      <c r="R3792" s="5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9">
        <f t="shared" si="355"/>
        <v>0</v>
      </c>
      <c r="Q3793" s="5" t="str">
        <f t="shared" si="356"/>
        <v>theater</v>
      </c>
      <c r="R3793" s="5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9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9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9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9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9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9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9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3">
        <f t="shared" si="358"/>
        <v>41831.722777777773</v>
      </c>
      <c r="T3800" s="13">
        <f t="shared" si="35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9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9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9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9">
        <f t="shared" si="355"/>
        <v>0</v>
      </c>
      <c r="Q3804" s="5" t="str">
        <f t="shared" si="356"/>
        <v>theater</v>
      </c>
      <c r="R3804" s="5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9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9">
        <f t="shared" si="355"/>
        <v>0</v>
      </c>
      <c r="Q3806" s="5" t="str">
        <f t="shared" si="356"/>
        <v>theater</v>
      </c>
      <c r="R3806" s="5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9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9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9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9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9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9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9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9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9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9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9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9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9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9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9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9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9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9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9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9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9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9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9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9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3">
        <f t="shared" si="358"/>
        <v>41944.527627314819</v>
      </c>
      <c r="T3830" s="13">
        <f t="shared" si="35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9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9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9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9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9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3">
        <f t="shared" si="358"/>
        <v>41963.872361111113</v>
      </c>
      <c r="T3835" s="13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9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9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9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9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9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9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3">
        <f t="shared" si="358"/>
        <v>42155.142638888894</v>
      </c>
      <c r="T3841" s="13">
        <f t="shared" si="35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9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9">
        <f t="shared" ref="P3843:P3906" si="361">IF(L3843,E3843/L3843,0)</f>
        <v>25.647058823529413</v>
      </c>
      <c r="Q3843" s="5" t="str">
        <f t="shared" ref="Q3843:Q3906" si="362">LEFT(N3843,SEARCH("/",N3843)-1)</f>
        <v>theater</v>
      </c>
      <c r="R3843" s="5" t="str">
        <f t="shared" ref="R3843:R3906" si="363">RIGHT(N3843,LEN(N3843)-SEARCH("/",N3843))</f>
        <v>plays</v>
      </c>
      <c r="S3843" s="13">
        <f t="shared" ref="S3843:S3906" si="364">(J3843/86400)+DATE(1970,1,1)</f>
        <v>41780.785729166666</v>
      </c>
      <c r="T3843" s="13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9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9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9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9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3">
        <f t="shared" si="364"/>
        <v>42248.627013888894</v>
      </c>
      <c r="T3847" s="13">
        <f t="shared" si="365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9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9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9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9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9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9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9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9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9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9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9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9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9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3">
        <f t="shared" si="364"/>
        <v>42128.431064814809</v>
      </c>
      <c r="T3860" s="13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9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9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3">
        <f t="shared" si="364"/>
        <v>41833.660995370374</v>
      </c>
      <c r="T3862" s="13">
        <f t="shared" si="365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9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9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9">
        <f t="shared" si="361"/>
        <v>0</v>
      </c>
      <c r="Q3865" s="5" t="str">
        <f t="shared" si="362"/>
        <v>theater</v>
      </c>
      <c r="R3865" s="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9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9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9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9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9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3">
        <f t="shared" si="364"/>
        <v>41865.659780092596</v>
      </c>
      <c r="T3870" s="13">
        <f t="shared" si="365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9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9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3">
        <f t="shared" si="364"/>
        <v>41793.172199074077</v>
      </c>
      <c r="T3872" s="13">
        <f t="shared" si="365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9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9">
        <f t="shared" si="361"/>
        <v>0</v>
      </c>
      <c r="Q3874" s="5" t="str">
        <f t="shared" si="362"/>
        <v>theater</v>
      </c>
      <c r="R3874" s="5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9">
        <f t="shared" si="361"/>
        <v>0</v>
      </c>
      <c r="Q3875" s="5" t="str">
        <f t="shared" si="362"/>
        <v>theater</v>
      </c>
      <c r="R3875" s="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9">
        <f t="shared" si="361"/>
        <v>0</v>
      </c>
      <c r="Q3876" s="5" t="str">
        <f t="shared" si="362"/>
        <v>theater</v>
      </c>
      <c r="R3876" s="5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9">
        <f t="shared" si="361"/>
        <v>0</v>
      </c>
      <c r="Q3877" s="5" t="str">
        <f t="shared" si="362"/>
        <v>theater</v>
      </c>
      <c r="R3877" s="5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9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9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9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9">
        <f t="shared" si="361"/>
        <v>0</v>
      </c>
      <c r="Q3881" s="5" t="str">
        <f t="shared" si="362"/>
        <v>theater</v>
      </c>
      <c r="R3881" s="5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9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9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9">
        <f t="shared" si="361"/>
        <v>0</v>
      </c>
      <c r="Q3884" s="5" t="str">
        <f t="shared" si="362"/>
        <v>theater</v>
      </c>
      <c r="R3884" s="5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9">
        <f t="shared" si="361"/>
        <v>0</v>
      </c>
      <c r="Q3885" s="5" t="str">
        <f t="shared" si="362"/>
        <v>theater</v>
      </c>
      <c r="R3885" s="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9">
        <f t="shared" si="361"/>
        <v>0</v>
      </c>
      <c r="Q3886" s="5" t="str">
        <f t="shared" si="362"/>
        <v>theater</v>
      </c>
      <c r="R3886" s="5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9">
        <f t="shared" si="361"/>
        <v>0</v>
      </c>
      <c r="Q3887" s="5" t="str">
        <f t="shared" si="362"/>
        <v>theater</v>
      </c>
      <c r="R3887" s="5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9">
        <f t="shared" si="361"/>
        <v>0</v>
      </c>
      <c r="Q3888" s="5" t="str">
        <f t="shared" si="362"/>
        <v>theater</v>
      </c>
      <c r="R3888" s="5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9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9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9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9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9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9">
        <f t="shared" si="361"/>
        <v>0</v>
      </c>
      <c r="Q3894" s="5" t="str">
        <f t="shared" si="362"/>
        <v>theater</v>
      </c>
      <c r="R3894" s="5" t="str">
        <f t="shared" si="363"/>
        <v>plays</v>
      </c>
      <c r="S3894" s="13">
        <f t="shared" si="364"/>
        <v>41867.652280092589</v>
      </c>
      <c r="T3894" s="13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9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9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9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9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9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9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9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3">
        <f t="shared" si="364"/>
        <v>41843.775011574078</v>
      </c>
      <c r="T3901" s="13">
        <f t="shared" si="365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9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9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3">
        <f t="shared" si="364"/>
        <v>42317.826377314814</v>
      </c>
      <c r="T3903" s="13">
        <f t="shared" si="365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9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9">
        <f t="shared" si="361"/>
        <v>0</v>
      </c>
      <c r="Q3905" s="5" t="str">
        <f t="shared" si="362"/>
        <v>theater</v>
      </c>
      <c r="R3905" s="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9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9">
        <f t="shared" ref="P3907:P3970" si="367">IF(L3907,E3907/L3907,0)</f>
        <v>24.714285714285715</v>
      </c>
      <c r="Q3907" s="5" t="str">
        <f t="shared" ref="Q3907:Q3970" si="368">LEFT(N3907,SEARCH("/",N3907)-1)</f>
        <v>theater</v>
      </c>
      <c r="R3907" s="5" t="str">
        <f t="shared" ref="R3907:R3970" si="369">RIGHT(N3907,LEN(N3907)-SEARCH("/",N3907))</f>
        <v>plays</v>
      </c>
      <c r="S3907" s="13">
        <f t="shared" ref="S3907:S3970" si="370">(J3907/86400)+DATE(1970,1,1)</f>
        <v>42124.623877314814</v>
      </c>
      <c r="T3907" s="13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9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9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9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9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9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9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9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9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9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3">
        <f t="shared" si="370"/>
        <v>42114.818935185191</v>
      </c>
      <c r="T3916" s="13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9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9">
        <f t="shared" si="367"/>
        <v>0</v>
      </c>
      <c r="Q3918" s="5" t="str">
        <f t="shared" si="368"/>
        <v>theater</v>
      </c>
      <c r="R3918" s="5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9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9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9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9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3">
        <f t="shared" si="370"/>
        <v>42657.38726851852</v>
      </c>
      <c r="T3922" s="13">
        <f t="shared" si="371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9">
        <f t="shared" si="367"/>
        <v>0</v>
      </c>
      <c r="Q3923" s="5" t="str">
        <f t="shared" si="368"/>
        <v>theater</v>
      </c>
      <c r="R3923" s="5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9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9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9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9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9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9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9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9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9">
        <f t="shared" si="367"/>
        <v>0</v>
      </c>
      <c r="Q3932" s="5" t="str">
        <f t="shared" si="368"/>
        <v>theater</v>
      </c>
      <c r="R3932" s="5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9">
        <f t="shared" si="367"/>
        <v>0</v>
      </c>
      <c r="Q3933" s="5" t="str">
        <f t="shared" si="368"/>
        <v>theater</v>
      </c>
      <c r="R3933" s="5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9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9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9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9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3">
        <f t="shared" si="370"/>
        <v>42221.656782407408</v>
      </c>
      <c r="T3937" s="13">
        <f t="shared" si="371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9">
        <f t="shared" si="367"/>
        <v>0</v>
      </c>
      <c r="Q3938" s="5" t="str">
        <f t="shared" si="368"/>
        <v>theater</v>
      </c>
      <c r="R3938" s="5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9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9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3">
        <f t="shared" si="370"/>
        <v>42151.905717592592</v>
      </c>
      <c r="T3940" s="13">
        <f t="shared" si="371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9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9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9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9">
        <f t="shared" si="367"/>
        <v>0</v>
      </c>
      <c r="Q3944" s="5" t="str">
        <f t="shared" si="368"/>
        <v>theater</v>
      </c>
      <c r="R3944" s="5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9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9">
        <f t="shared" si="367"/>
        <v>0</v>
      </c>
      <c r="Q3946" s="5" t="str">
        <f t="shared" si="368"/>
        <v>theater</v>
      </c>
      <c r="R3946" s="5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9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9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9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9">
        <f t="shared" si="367"/>
        <v>0</v>
      </c>
      <c r="Q3950" s="5" t="str">
        <f t="shared" si="368"/>
        <v>theater</v>
      </c>
      <c r="R3950" s="5" t="str">
        <f t="shared" si="369"/>
        <v>plays</v>
      </c>
      <c r="S3950" s="13">
        <f t="shared" si="370"/>
        <v>41829.325497685189</v>
      </c>
      <c r="T3950" s="13">
        <f t="shared" si="371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9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9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9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9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9">
        <f t="shared" si="367"/>
        <v>0</v>
      </c>
      <c r="Q3955" s="5" t="str">
        <f t="shared" si="368"/>
        <v>theater</v>
      </c>
      <c r="R3955" s="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9">
        <f t="shared" si="367"/>
        <v>0</v>
      </c>
      <c r="Q3956" s="5" t="str">
        <f t="shared" si="368"/>
        <v>theater</v>
      </c>
      <c r="R3956" s="5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9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9">
        <f t="shared" si="367"/>
        <v>0</v>
      </c>
      <c r="Q3958" s="5" t="str">
        <f t="shared" si="368"/>
        <v>theater</v>
      </c>
      <c r="R3958" s="5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9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3">
        <f t="shared" si="370"/>
        <v>42513.976319444446</v>
      </c>
      <c r="T3959" s="13">
        <f t="shared" si="371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9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3">
        <f t="shared" si="370"/>
        <v>41816.950370370367</v>
      </c>
      <c r="T3960" s="13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9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9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9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9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9">
        <f t="shared" si="367"/>
        <v>0</v>
      </c>
      <c r="Q3965" s="5" t="str">
        <f t="shared" si="368"/>
        <v>theater</v>
      </c>
      <c r="R3965" s="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9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9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9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9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9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9">
        <f t="shared" ref="P3971:P4034" si="373">IF(L3971,E3971/L3971,0)</f>
        <v>35.166666666666664</v>
      </c>
      <c r="Q3971" s="5" t="str">
        <f t="shared" ref="Q3971:Q4034" si="374">LEFT(N3971,SEARCH("/",N3971)-1)</f>
        <v>theater</v>
      </c>
      <c r="R3971" s="5" t="str">
        <f t="shared" ref="R3971:R4034" si="375">RIGHT(N3971,LEN(N3971)-SEARCH("/",N3971))</f>
        <v>plays</v>
      </c>
      <c r="S3971" s="13">
        <f t="shared" ref="S3971:S4034" si="376">(J3971/86400)+DATE(1970,1,1)</f>
        <v>42601.854699074072</v>
      </c>
      <c r="T3971" s="13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9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3">
        <f t="shared" si="376"/>
        <v>42447.863553240742</v>
      </c>
      <c r="T3972" s="13">
        <f t="shared" si="377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9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9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9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9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9">
        <f t="shared" si="373"/>
        <v>0</v>
      </c>
      <c r="Q3977" s="5" t="str">
        <f t="shared" si="374"/>
        <v>theater</v>
      </c>
      <c r="R3977" s="5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9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9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9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9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9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9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9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9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9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3">
        <f t="shared" si="376"/>
        <v>41920.963472222225</v>
      </c>
      <c r="T3986" s="13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9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9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9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9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9">
        <f t="shared" si="373"/>
        <v>0</v>
      </c>
      <c r="Q3991" s="5" t="str">
        <f t="shared" si="374"/>
        <v>theater</v>
      </c>
      <c r="R3991" s="5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9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9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9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9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9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9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9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3">
        <f t="shared" si="376"/>
        <v>41950.266944444447</v>
      </c>
      <c r="T3998" s="13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9">
        <f t="shared" si="373"/>
        <v>0</v>
      </c>
      <c r="Q3999" s="5" t="str">
        <f t="shared" si="374"/>
        <v>theater</v>
      </c>
      <c r="R3999" s="5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9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9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9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9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9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9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9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9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9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9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3">
        <f t="shared" si="376"/>
        <v>41848.772928240738</v>
      </c>
      <c r="T4009" s="13">
        <f t="shared" si="377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9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9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9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9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9">
        <f t="shared" si="373"/>
        <v>0</v>
      </c>
      <c r="Q4014" s="5" t="str">
        <f t="shared" si="374"/>
        <v>theater</v>
      </c>
      <c r="R4014" s="5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9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9">
        <f t="shared" si="373"/>
        <v>0</v>
      </c>
      <c r="Q4016" s="5" t="str">
        <f t="shared" si="374"/>
        <v>theater</v>
      </c>
      <c r="R4016" s="5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9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3">
        <f t="shared" si="376"/>
        <v>42174.780821759261</v>
      </c>
      <c r="T4017" s="13">
        <f t="shared" si="377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9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9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9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9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9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9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9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3">
        <f t="shared" si="376"/>
        <v>41990.584108796298</v>
      </c>
      <c r="T4024" s="13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9">
        <f t="shared" si="373"/>
        <v>0</v>
      </c>
      <c r="Q4025" s="5" t="str">
        <f t="shared" si="374"/>
        <v>theater</v>
      </c>
      <c r="R4025" s="5" t="str">
        <f t="shared" si="375"/>
        <v>plays</v>
      </c>
      <c r="S4025" s="13">
        <f t="shared" si="376"/>
        <v>42408.999571759261</v>
      </c>
      <c r="T4025" s="13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9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9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9">
        <f t="shared" si="373"/>
        <v>0</v>
      </c>
      <c r="Q4028" s="5" t="str">
        <f t="shared" si="374"/>
        <v>theater</v>
      </c>
      <c r="R4028" s="5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9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9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9">
        <f t="shared" si="373"/>
        <v>0</v>
      </c>
      <c r="Q4031" s="5" t="str">
        <f t="shared" si="374"/>
        <v>theater</v>
      </c>
      <c r="R4031" s="5" t="str">
        <f t="shared" si="375"/>
        <v>plays</v>
      </c>
      <c r="S4031" s="13">
        <f t="shared" si="376"/>
        <v>42322.02511574074</v>
      </c>
      <c r="T4031" s="13">
        <f t="shared" si="377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9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3">
        <f t="shared" si="376"/>
        <v>42374.655081018514</v>
      </c>
      <c r="T4032" s="13">
        <f t="shared" si="377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9">
        <f t="shared" si="373"/>
        <v>0</v>
      </c>
      <c r="Q4033" s="5" t="str">
        <f t="shared" si="374"/>
        <v>theater</v>
      </c>
      <c r="R4033" s="5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9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9">
        <f t="shared" ref="P4035:P4098" si="379">IF(L4035,E4035/L4035,0)</f>
        <v>65.340319148936175</v>
      </c>
      <c r="Q4035" s="5" t="str">
        <f t="shared" ref="Q4035:Q4098" si="380">LEFT(N4035,SEARCH("/",N4035)-1)</f>
        <v>theater</v>
      </c>
      <c r="R4035" s="5" t="str">
        <f t="shared" ref="R4035:R4098" si="381">RIGHT(N4035,LEN(N4035)-SEARCH("/",N4035))</f>
        <v>plays</v>
      </c>
      <c r="S4035" s="13">
        <f t="shared" ref="S4035:S4098" si="382">(J4035/86400)+DATE(1970,1,1)</f>
        <v>42614.268796296295</v>
      </c>
      <c r="T4035" s="13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9">
        <f t="shared" si="379"/>
        <v>100</v>
      </c>
      <c r="Q4036" s="5" t="str">
        <f t="shared" si="380"/>
        <v>theater</v>
      </c>
      <c r="R4036" s="5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9">
        <f t="shared" si="379"/>
        <v>147.4</v>
      </c>
      <c r="Q4037" s="5" t="str">
        <f t="shared" si="380"/>
        <v>theater</v>
      </c>
      <c r="R4037" s="5" t="str">
        <f t="shared" si="381"/>
        <v>plays</v>
      </c>
      <c r="S4037" s="13">
        <f t="shared" si="382"/>
        <v>41903.882951388892</v>
      </c>
      <c r="T4037" s="13">
        <f t="shared" si="383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9">
        <f t="shared" si="379"/>
        <v>166.05882352941177</v>
      </c>
      <c r="Q4038" s="5" t="str">
        <f t="shared" si="380"/>
        <v>theater</v>
      </c>
      <c r="R4038" s="5" t="str">
        <f t="shared" si="381"/>
        <v>plays</v>
      </c>
      <c r="S4038" s="13">
        <f t="shared" si="382"/>
        <v>41804.937083333338</v>
      </c>
      <c r="T4038" s="13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9">
        <f t="shared" si="379"/>
        <v>40</v>
      </c>
      <c r="Q4039" s="5" t="str">
        <f t="shared" si="380"/>
        <v>theater</v>
      </c>
      <c r="R4039" s="5" t="str">
        <f t="shared" si="381"/>
        <v>plays</v>
      </c>
      <c r="S4039" s="13">
        <f t="shared" si="382"/>
        <v>42497.070775462962</v>
      </c>
      <c r="T4039" s="13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9">
        <f t="shared" si="379"/>
        <v>75.25</v>
      </c>
      <c r="Q4040" s="5" t="str">
        <f t="shared" si="380"/>
        <v>theater</v>
      </c>
      <c r="R4040" s="5" t="str">
        <f t="shared" si="381"/>
        <v>plays</v>
      </c>
      <c r="S4040" s="13">
        <f t="shared" si="382"/>
        <v>41869.798726851848</v>
      </c>
      <c r="T4040" s="13">
        <f t="shared" si="383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9">
        <f t="shared" si="379"/>
        <v>60</v>
      </c>
      <c r="Q4041" s="5" t="str">
        <f t="shared" si="380"/>
        <v>theater</v>
      </c>
      <c r="R4041" s="5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9">
        <f t="shared" si="379"/>
        <v>1250</v>
      </c>
      <c r="Q4042" s="5" t="str">
        <f t="shared" si="380"/>
        <v>theater</v>
      </c>
      <c r="R4042" s="5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9">
        <f t="shared" si="379"/>
        <v>10.5</v>
      </c>
      <c r="Q4043" s="5" t="str">
        <f t="shared" si="380"/>
        <v>theater</v>
      </c>
      <c r="R4043" s="5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9">
        <f t="shared" si="379"/>
        <v>7</v>
      </c>
      <c r="Q4044" s="5" t="str">
        <f t="shared" si="380"/>
        <v>theater</v>
      </c>
      <c r="R4044" s="5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9">
        <f t="shared" si="379"/>
        <v>0</v>
      </c>
      <c r="Q4045" s="5" t="str">
        <f t="shared" si="380"/>
        <v>theater</v>
      </c>
      <c r="R4045" s="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9">
        <f t="shared" si="379"/>
        <v>56.25</v>
      </c>
      <c r="Q4046" s="5" t="str">
        <f t="shared" si="380"/>
        <v>theater</v>
      </c>
      <c r="R4046" s="5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9">
        <f t="shared" si="379"/>
        <v>1</v>
      </c>
      <c r="Q4047" s="5" t="str">
        <f t="shared" si="380"/>
        <v>theater</v>
      </c>
      <c r="R4047" s="5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9">
        <f t="shared" si="379"/>
        <v>38.333333333333336</v>
      </c>
      <c r="Q4048" s="5" t="str">
        <f t="shared" si="380"/>
        <v>theater</v>
      </c>
      <c r="R4048" s="5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9">
        <f t="shared" si="379"/>
        <v>27.5</v>
      </c>
      <c r="Q4049" s="5" t="str">
        <f t="shared" si="380"/>
        <v>theater</v>
      </c>
      <c r="R4049" s="5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9">
        <f t="shared" si="379"/>
        <v>32.978021978021978</v>
      </c>
      <c r="Q4050" s="5" t="str">
        <f t="shared" si="380"/>
        <v>theater</v>
      </c>
      <c r="R4050" s="5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9">
        <f t="shared" si="379"/>
        <v>16</v>
      </c>
      <c r="Q4051" s="5" t="str">
        <f t="shared" si="380"/>
        <v>theater</v>
      </c>
      <c r="R4051" s="5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9">
        <f t="shared" si="379"/>
        <v>1</v>
      </c>
      <c r="Q4052" s="5" t="str">
        <f t="shared" si="380"/>
        <v>theater</v>
      </c>
      <c r="R4052" s="5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9">
        <f t="shared" si="379"/>
        <v>0</v>
      </c>
      <c r="Q4053" s="5" t="str">
        <f t="shared" si="380"/>
        <v>theater</v>
      </c>
      <c r="R4053" s="5" t="str">
        <f t="shared" si="381"/>
        <v>plays</v>
      </c>
      <c r="S4053" s="13">
        <f t="shared" si="382"/>
        <v>41761.810150462959</v>
      </c>
      <c r="T4053" s="13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9">
        <f t="shared" si="379"/>
        <v>86.615384615384613</v>
      </c>
      <c r="Q4054" s="5" t="str">
        <f t="shared" si="380"/>
        <v>theater</v>
      </c>
      <c r="R4054" s="5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9">
        <f t="shared" si="379"/>
        <v>55</v>
      </c>
      <c r="Q4055" s="5" t="str">
        <f t="shared" si="380"/>
        <v>theater</v>
      </c>
      <c r="R4055" s="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9">
        <f t="shared" si="379"/>
        <v>0</v>
      </c>
      <c r="Q4056" s="5" t="str">
        <f t="shared" si="380"/>
        <v>theater</v>
      </c>
      <c r="R4056" s="5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9">
        <f t="shared" si="379"/>
        <v>41.952380952380949</v>
      </c>
      <c r="Q4057" s="5" t="str">
        <f t="shared" si="380"/>
        <v>theater</v>
      </c>
      <c r="R4057" s="5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9">
        <f t="shared" si="379"/>
        <v>88.333333333333329</v>
      </c>
      <c r="Q4058" s="5" t="str">
        <f t="shared" si="380"/>
        <v>theater</v>
      </c>
      <c r="R4058" s="5" t="str">
        <f t="shared" si="381"/>
        <v>plays</v>
      </c>
      <c r="S4058" s="13">
        <f t="shared" si="382"/>
        <v>42534.933321759258</v>
      </c>
      <c r="T4058" s="13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9">
        <f t="shared" si="379"/>
        <v>129.16666666666666</v>
      </c>
      <c r="Q4059" s="5" t="str">
        <f t="shared" si="380"/>
        <v>theater</v>
      </c>
      <c r="R4059" s="5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9">
        <f t="shared" si="379"/>
        <v>23.75</v>
      </c>
      <c r="Q4060" s="5" t="str">
        <f t="shared" si="380"/>
        <v>theater</v>
      </c>
      <c r="R4060" s="5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9">
        <f t="shared" si="379"/>
        <v>35.714285714285715</v>
      </c>
      <c r="Q4061" s="5" t="str">
        <f t="shared" si="380"/>
        <v>theater</v>
      </c>
      <c r="R4061" s="5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9">
        <f t="shared" si="379"/>
        <v>57</v>
      </c>
      <c r="Q4062" s="5" t="str">
        <f t="shared" si="380"/>
        <v>theater</v>
      </c>
      <c r="R4062" s="5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9">
        <f t="shared" si="379"/>
        <v>0</v>
      </c>
      <c r="Q4063" s="5" t="str">
        <f t="shared" si="380"/>
        <v>theater</v>
      </c>
      <c r="R4063" s="5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9">
        <f t="shared" si="379"/>
        <v>163.33333333333334</v>
      </c>
      <c r="Q4064" s="5" t="str">
        <f t="shared" si="380"/>
        <v>theater</v>
      </c>
      <c r="R4064" s="5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9">
        <f t="shared" si="379"/>
        <v>15</v>
      </c>
      <c r="Q4065" s="5" t="str">
        <f t="shared" si="380"/>
        <v>theater</v>
      </c>
      <c r="R4065" s="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9">
        <f t="shared" si="379"/>
        <v>64.166666666666671</v>
      </c>
      <c r="Q4066" s="5" t="str">
        <f t="shared" si="380"/>
        <v>theater</v>
      </c>
      <c r="R4066" s="5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9">
        <f t="shared" si="379"/>
        <v>6.75</v>
      </c>
      <c r="Q4067" s="5" t="str">
        <f t="shared" si="380"/>
        <v>theater</v>
      </c>
      <c r="R4067" s="5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9">
        <f t="shared" si="379"/>
        <v>25</v>
      </c>
      <c r="Q4068" s="5" t="str">
        <f t="shared" si="380"/>
        <v>theater</v>
      </c>
      <c r="R4068" s="5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9">
        <f t="shared" si="379"/>
        <v>179.11764705882354</v>
      </c>
      <c r="Q4069" s="5" t="str">
        <f t="shared" si="380"/>
        <v>theater</v>
      </c>
      <c r="R4069" s="5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9">
        <f t="shared" si="379"/>
        <v>34.950000000000003</v>
      </c>
      <c r="Q4070" s="5" t="str">
        <f t="shared" si="380"/>
        <v>theater</v>
      </c>
      <c r="R4070" s="5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9">
        <f t="shared" si="379"/>
        <v>33.07692307692308</v>
      </c>
      <c r="Q4071" s="5" t="str">
        <f t="shared" si="380"/>
        <v>theater</v>
      </c>
      <c r="R4071" s="5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9">
        <f t="shared" si="379"/>
        <v>27.5</v>
      </c>
      <c r="Q4072" s="5" t="str">
        <f t="shared" si="380"/>
        <v>theater</v>
      </c>
      <c r="R4072" s="5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9">
        <f t="shared" si="379"/>
        <v>0</v>
      </c>
      <c r="Q4073" s="5" t="str">
        <f t="shared" si="380"/>
        <v>theater</v>
      </c>
      <c r="R4073" s="5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9">
        <f t="shared" si="379"/>
        <v>2</v>
      </c>
      <c r="Q4074" s="5" t="str">
        <f t="shared" si="380"/>
        <v>theater</v>
      </c>
      <c r="R4074" s="5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9">
        <f t="shared" si="379"/>
        <v>18.5</v>
      </c>
      <c r="Q4075" s="5" t="str">
        <f t="shared" si="380"/>
        <v>theater</v>
      </c>
      <c r="R4075" s="5" t="str">
        <f t="shared" si="381"/>
        <v>plays</v>
      </c>
      <c r="S4075" s="13">
        <f t="shared" si="382"/>
        <v>42078.345208333332</v>
      </c>
      <c r="T4075" s="13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9">
        <f t="shared" si="379"/>
        <v>35</v>
      </c>
      <c r="Q4076" s="5" t="str">
        <f t="shared" si="380"/>
        <v>theater</v>
      </c>
      <c r="R4076" s="5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9">
        <f t="shared" si="379"/>
        <v>44.307692307692307</v>
      </c>
      <c r="Q4077" s="5" t="str">
        <f t="shared" si="380"/>
        <v>theater</v>
      </c>
      <c r="R4077" s="5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9">
        <f t="shared" si="379"/>
        <v>0</v>
      </c>
      <c r="Q4078" s="5" t="str">
        <f t="shared" si="380"/>
        <v>theater</v>
      </c>
      <c r="R4078" s="5" t="str">
        <f t="shared" si="381"/>
        <v>plays</v>
      </c>
      <c r="S4078" s="13">
        <f t="shared" si="382"/>
        <v>41905.795706018514</v>
      </c>
      <c r="T4078" s="13">
        <f t="shared" si="383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9">
        <f t="shared" si="379"/>
        <v>222.5</v>
      </c>
      <c r="Q4079" s="5" t="str">
        <f t="shared" si="380"/>
        <v>theater</v>
      </c>
      <c r="R4079" s="5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9">
        <f t="shared" si="379"/>
        <v>0</v>
      </c>
      <c r="Q4080" s="5" t="str">
        <f t="shared" si="380"/>
        <v>theater</v>
      </c>
      <c r="R4080" s="5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9">
        <f t="shared" si="379"/>
        <v>5</v>
      </c>
      <c r="Q4081" s="5" t="str">
        <f t="shared" si="380"/>
        <v>theater</v>
      </c>
      <c r="R4081" s="5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9">
        <f t="shared" si="379"/>
        <v>0</v>
      </c>
      <c r="Q4082" s="5" t="str">
        <f t="shared" si="380"/>
        <v>theater</v>
      </c>
      <c r="R4082" s="5" t="str">
        <f t="shared" si="381"/>
        <v>plays</v>
      </c>
      <c r="S4082" s="13">
        <f t="shared" si="382"/>
        <v>42511.698101851856</v>
      </c>
      <c r="T4082" s="13">
        <f t="shared" si="383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9">
        <f t="shared" si="379"/>
        <v>29.166666666666668</v>
      </c>
      <c r="Q4083" s="5" t="str">
        <f t="shared" si="380"/>
        <v>theater</v>
      </c>
      <c r="R4083" s="5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9">
        <f t="shared" si="379"/>
        <v>1.5</v>
      </c>
      <c r="Q4084" s="5" t="str">
        <f t="shared" si="380"/>
        <v>theater</v>
      </c>
      <c r="R4084" s="5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9">
        <f t="shared" si="379"/>
        <v>126.5</v>
      </c>
      <c r="Q4085" s="5" t="str">
        <f t="shared" si="380"/>
        <v>theater</v>
      </c>
      <c r="R4085" s="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9">
        <f t="shared" si="379"/>
        <v>10</v>
      </c>
      <c r="Q4086" s="5" t="str">
        <f t="shared" si="380"/>
        <v>theater</v>
      </c>
      <c r="R4086" s="5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9">
        <f t="shared" si="379"/>
        <v>10</v>
      </c>
      <c r="Q4087" s="5" t="str">
        <f t="shared" si="380"/>
        <v>theater</v>
      </c>
      <c r="R4087" s="5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9">
        <f t="shared" si="379"/>
        <v>9.4</v>
      </c>
      <c r="Q4088" s="5" t="str">
        <f t="shared" si="380"/>
        <v>theater</v>
      </c>
      <c r="R4088" s="5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9">
        <f t="shared" si="379"/>
        <v>0</v>
      </c>
      <c r="Q4089" s="5" t="str">
        <f t="shared" si="380"/>
        <v>theater</v>
      </c>
      <c r="R4089" s="5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9">
        <f t="shared" si="379"/>
        <v>72</v>
      </c>
      <c r="Q4090" s="5" t="str">
        <f t="shared" si="380"/>
        <v>theater</v>
      </c>
      <c r="R4090" s="5" t="str">
        <f t="shared" si="381"/>
        <v>plays</v>
      </c>
      <c r="S4090" s="13">
        <f t="shared" si="382"/>
        <v>41990.612546296295</v>
      </c>
      <c r="T4090" s="13">
        <f t="shared" si="383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9">
        <f t="shared" si="379"/>
        <v>30</v>
      </c>
      <c r="Q4091" s="5" t="str">
        <f t="shared" si="380"/>
        <v>theater</v>
      </c>
      <c r="R4091" s="5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9">
        <f t="shared" si="379"/>
        <v>10.666666666666666</v>
      </c>
      <c r="Q4092" s="5" t="str">
        <f t="shared" si="380"/>
        <v>theater</v>
      </c>
      <c r="R4092" s="5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9">
        <f t="shared" si="379"/>
        <v>25.5</v>
      </c>
      <c r="Q4093" s="5" t="str">
        <f t="shared" si="380"/>
        <v>theater</v>
      </c>
      <c r="R4093" s="5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9">
        <f t="shared" si="379"/>
        <v>20</v>
      </c>
      <c r="Q4094" s="5" t="str">
        <f t="shared" si="380"/>
        <v>theater</v>
      </c>
      <c r="R4094" s="5" t="str">
        <f t="shared" si="381"/>
        <v>plays</v>
      </c>
      <c r="S4094" s="13">
        <f t="shared" si="382"/>
        <v>42039.194988425923</v>
      </c>
      <c r="T4094" s="13">
        <f t="shared" si="383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9">
        <f t="shared" si="379"/>
        <v>15</v>
      </c>
      <c r="Q4095" s="5" t="str">
        <f t="shared" si="380"/>
        <v>theater</v>
      </c>
      <c r="R4095" s="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9">
        <f t="shared" si="379"/>
        <v>91.25</v>
      </c>
      <c r="Q4096" s="5" t="str">
        <f t="shared" si="380"/>
        <v>theater</v>
      </c>
      <c r="R4096" s="5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9">
        <f t="shared" si="379"/>
        <v>800</v>
      </c>
      <c r="Q4097" s="5" t="str">
        <f t="shared" si="380"/>
        <v>theater</v>
      </c>
      <c r="R4097" s="5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9">
        <f t="shared" si="379"/>
        <v>80</v>
      </c>
      <c r="Q4098" s="5" t="str">
        <f t="shared" si="380"/>
        <v>theater</v>
      </c>
      <c r="R4098" s="5" t="str">
        <f t="shared" si="381"/>
        <v>plays</v>
      </c>
      <c r="S4098" s="13">
        <f t="shared" si="382"/>
        <v>42750.530312499999</v>
      </c>
      <c r="T4098" s="13">
        <f t="shared" si="383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9">
        <f t="shared" ref="P4099:P4115" si="385">IF(L4099,E4099/L4099,0)</f>
        <v>0</v>
      </c>
      <c r="Q4099" s="5" t="str">
        <f t="shared" ref="Q4099:Q4115" si="386">LEFT(N4099,SEARCH("/",N4099)-1)</f>
        <v>theater</v>
      </c>
      <c r="R4099" s="5" t="str">
        <f t="shared" ref="R4099:R4115" si="387">RIGHT(N4099,LEN(N4099)-SEARCH("/",N4099))</f>
        <v>plays</v>
      </c>
      <c r="S4099" s="13">
        <f t="shared" ref="S4099:S4115" si="388">(J4099/86400)+DATE(1970,1,1)</f>
        <v>42344.824502314819</v>
      </c>
      <c r="T4099" s="13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9">
        <f t="shared" si="385"/>
        <v>0</v>
      </c>
      <c r="Q4100" s="5" t="str">
        <f t="shared" si="386"/>
        <v>theater</v>
      </c>
      <c r="R4100" s="5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9">
        <f t="shared" si="385"/>
        <v>50</v>
      </c>
      <c r="Q4101" s="5" t="str">
        <f t="shared" si="386"/>
        <v>theater</v>
      </c>
      <c r="R4101" s="5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9">
        <f t="shared" si="385"/>
        <v>0</v>
      </c>
      <c r="Q4102" s="5" t="str">
        <f t="shared" si="386"/>
        <v>theater</v>
      </c>
      <c r="R4102" s="5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9">
        <f t="shared" si="385"/>
        <v>0</v>
      </c>
      <c r="Q4103" s="5" t="str">
        <f t="shared" si="386"/>
        <v>theater</v>
      </c>
      <c r="R4103" s="5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9">
        <f t="shared" si="385"/>
        <v>22.833333333333332</v>
      </c>
      <c r="Q4104" s="5" t="str">
        <f t="shared" si="386"/>
        <v>theater</v>
      </c>
      <c r="R4104" s="5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9">
        <f t="shared" si="385"/>
        <v>16.666666666666668</v>
      </c>
      <c r="Q4105" s="5" t="str">
        <f t="shared" si="386"/>
        <v>theater</v>
      </c>
      <c r="R4105" s="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9">
        <f t="shared" si="385"/>
        <v>45.785714285714285</v>
      </c>
      <c r="Q4106" s="5" t="str">
        <f t="shared" si="386"/>
        <v>theater</v>
      </c>
      <c r="R4106" s="5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9">
        <f t="shared" si="385"/>
        <v>383.33333333333331</v>
      </c>
      <c r="Q4107" s="5" t="str">
        <f t="shared" si="386"/>
        <v>theater</v>
      </c>
      <c r="R4107" s="5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9">
        <f t="shared" si="385"/>
        <v>106.96969696969697</v>
      </c>
      <c r="Q4108" s="5" t="str">
        <f t="shared" si="386"/>
        <v>theater</v>
      </c>
      <c r="R4108" s="5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9">
        <f t="shared" si="385"/>
        <v>10.25</v>
      </c>
      <c r="Q4109" s="5" t="str">
        <f t="shared" si="386"/>
        <v>theater</v>
      </c>
      <c r="R4109" s="5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9">
        <f t="shared" si="385"/>
        <v>59</v>
      </c>
      <c r="Q4110" s="5" t="str">
        <f t="shared" si="386"/>
        <v>theater</v>
      </c>
      <c r="R4110" s="5" t="str">
        <f t="shared" si="387"/>
        <v>plays</v>
      </c>
      <c r="S4110" s="13">
        <f t="shared" si="388"/>
        <v>42767.031678240739</v>
      </c>
      <c r="T4110" s="13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9">
        <f t="shared" si="385"/>
        <v>0</v>
      </c>
      <c r="Q4111" s="5" t="str">
        <f t="shared" si="386"/>
        <v>theater</v>
      </c>
      <c r="R4111" s="5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9">
        <f t="shared" si="385"/>
        <v>14.333333333333334</v>
      </c>
      <c r="Q4112" s="5" t="str">
        <f t="shared" si="386"/>
        <v>theater</v>
      </c>
      <c r="R4112" s="5" t="str">
        <f t="shared" si="387"/>
        <v>plays</v>
      </c>
      <c r="S4112" s="13">
        <f t="shared" si="388"/>
        <v>42512.626747685186</v>
      </c>
      <c r="T4112" s="13">
        <f t="shared" si="38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9">
        <f t="shared" si="385"/>
        <v>15.666666666666666</v>
      </c>
      <c r="Q4113" s="5" t="str">
        <f t="shared" si="386"/>
        <v>theater</v>
      </c>
      <c r="R4113" s="5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9">
        <f t="shared" si="385"/>
        <v>1</v>
      </c>
      <c r="Q4114" s="5" t="str">
        <f t="shared" si="386"/>
        <v>theater</v>
      </c>
      <c r="R4114" s="5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9">
        <f t="shared" si="385"/>
        <v>1</v>
      </c>
      <c r="Q4115" s="5" t="str">
        <f t="shared" si="386"/>
        <v>theater</v>
      </c>
      <c r="R4115" s="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D8A7C1A1-978B-490F-9B7D-3D3ED4E0EEC6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ed">
      <formula>NOT(ISERROR(SEARCH("canceled",F2)))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N4115"/>
  <sheetViews>
    <sheetView zoomScale="70" zoomScaleNormal="70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bonus</vt:lpstr>
      <vt:lpstr>bonus_stat_analysis</vt:lpstr>
      <vt:lpstr>date_pivot</vt:lpstr>
      <vt:lpstr>subcategory_pivot</vt:lpstr>
      <vt:lpstr>category_pivot</vt:lpstr>
      <vt:lpstr>data_edited</vt:lpstr>
      <vt:lpstr>data_raw</vt:lpstr>
      <vt:lpstr>backers_count</vt:lpstr>
      <vt:lpstr>failed_backers</vt:lpstr>
      <vt:lpstr>failed_pledged</vt:lpstr>
      <vt:lpstr>goal</vt:lpstr>
      <vt:lpstr>id</vt:lpstr>
      <vt:lpstr>pledged</vt:lpstr>
      <vt:lpstr>Success_backers</vt:lpstr>
      <vt:lpstr>success_pledged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Levi Sebahar</cp:lastModifiedBy>
  <dcterms:created xsi:type="dcterms:W3CDTF">2017-04-20T15:17:24Z</dcterms:created>
  <dcterms:modified xsi:type="dcterms:W3CDTF">2020-02-08T22:05:23Z</dcterms:modified>
</cp:coreProperties>
</file>