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IntelliJSSD\TAED\"/>
    </mc:Choice>
  </mc:AlternateContent>
  <xr:revisionPtr revIDLastSave="0" documentId="8_{CE89D453-63B2-472D-BA9A-3420288311C0}" xr6:coauthVersionLast="47" xr6:coauthVersionMax="47" xr10:uidLastSave="{00000000-0000-0000-0000-000000000000}"/>
  <bookViews>
    <workbookView xWindow="-108" yWindow="-108" windowWidth="23256" windowHeight="12456" activeTab="3" xr2:uid="{F4E9959D-9745-4FC4-9FF1-6FDD6B7A1C2A}"/>
  </bookViews>
  <sheets>
    <sheet name="Ex1" sheetId="1" r:id="rId1"/>
    <sheet name="Ex1 (2)" sheetId="3" r:id="rId2"/>
    <sheet name="Ex1 (3)" sheetId="5" r:id="rId3"/>
    <sheet name="Ex1 (4)" sheetId="6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2" i="6"/>
  <c r="B2" i="5"/>
  <c r="B3" i="5"/>
  <c r="B4" i="5"/>
  <c r="B5" i="5"/>
  <c r="B6" i="5"/>
  <c r="B7" i="5"/>
  <c r="B3" i="3"/>
  <c r="B4" i="3"/>
  <c r="B5" i="3"/>
  <c r="B6" i="3"/>
  <c r="B7" i="3"/>
  <c r="B8" i="3"/>
  <c r="B9" i="3"/>
  <c r="B10" i="3"/>
  <c r="B11" i="3"/>
  <c r="B2" i="3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<sst xmlns="http://schemas.openxmlformats.org/spreadsheetml/2006/main" count="16" uniqueCount="5">
  <si>
    <t>N</t>
  </si>
  <si>
    <t>x̄ Tempo (μS)</t>
  </si>
  <si>
    <t>x̄ Operações Aritiméticas</t>
  </si>
  <si>
    <t>x̄ Comparações</t>
  </si>
  <si>
    <t>N *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</si>
</sst>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3"/>
      <color theme="5" tint="0.59999389629810485"/>
      <name val="Aptos Narrow"/>
      <family val="2"/>
      <scheme val="minor"/>
    </font>
    <font>
      <sz val="11"/>
      <color theme="5" tint="0.59999389629810485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59999389629810485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59999389629810485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59999389629810485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59999389629810485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latin typeface="+mj-lt"/>
              </a:rPr>
              <a:t>Tempo</a:t>
            </a:r>
            <a:r>
              <a:rPr lang="en-US" sz="1400" b="0" baseline="0">
                <a:latin typeface="+mj-lt"/>
              </a:rPr>
              <a:t> de execução em função do número de entrada</a:t>
            </a:r>
            <a:endParaRPr lang="en-US" sz="1400" b="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Tempo / 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'Ex1'!$A$2:$A$11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'Ex1'!$B$2:$B$11</c:f>
              <c:numCache>
                <c:formatCode>General</c:formatCode>
                <c:ptCount val="10"/>
                <c:pt idx="0">
                  <c:v>0.4</c:v>
                </c:pt>
                <c:pt idx="1">
                  <c:v>0.5</c:v>
                </c:pt>
                <c:pt idx="2">
                  <c:v>0.78</c:v>
                </c:pt>
                <c:pt idx="3">
                  <c:v>4.26</c:v>
                </c:pt>
                <c:pt idx="4">
                  <c:v>10.24</c:v>
                </c:pt>
                <c:pt idx="5">
                  <c:v>32.520000000000003</c:v>
                </c:pt>
                <c:pt idx="6">
                  <c:v>65.319999999999993</c:v>
                </c:pt>
                <c:pt idx="7">
                  <c:v>341.72</c:v>
                </c:pt>
                <c:pt idx="8">
                  <c:v>535.78</c:v>
                </c:pt>
                <c:pt idx="9">
                  <c:v>1995.1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8-4158-8B86-A24C18690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40432"/>
        <c:axId val="711237072"/>
      </c:scatterChart>
      <c:valAx>
        <c:axId val="7112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entradas (n)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237072"/>
        <c:crosses val="autoZero"/>
        <c:crossBetween val="midCat"/>
      </c:valAx>
      <c:valAx>
        <c:axId val="71123707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x̄ Tempo (</a:t>
                </a:r>
                <a:r>
                  <a:rPr lang="el-GR"/>
                  <a:t>μ</a:t>
                </a:r>
                <a:r>
                  <a:rPr lang="pt-BR"/>
                  <a:t>icro</a:t>
                </a:r>
                <a:r>
                  <a:rPr lang="pt-BR" baseline="0"/>
                  <a:t> </a:t>
                </a:r>
                <a:r>
                  <a:rPr lang="pt-BR"/>
                  <a:t>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2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latin typeface="+mj-lt"/>
              </a:rPr>
              <a:t>Tempo</a:t>
            </a:r>
            <a:r>
              <a:rPr lang="en-US" sz="1400" b="0" baseline="0">
                <a:latin typeface="+mj-lt"/>
              </a:rPr>
              <a:t> de execução em função do número de entrada</a:t>
            </a:r>
            <a:endParaRPr lang="en-US" sz="1400" b="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Tempo / 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'Ex1 (2)'!$A$2:$A$11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'Ex1 (2)'!$B$2:$B$11</c:f>
              <c:numCache>
                <c:formatCode>General</c:formatCode>
                <c:ptCount val="10"/>
                <c:pt idx="0">
                  <c:v>0.5</c:v>
                </c:pt>
                <c:pt idx="1">
                  <c:v>1.34</c:v>
                </c:pt>
                <c:pt idx="2">
                  <c:v>1.32</c:v>
                </c:pt>
                <c:pt idx="3">
                  <c:v>6.46</c:v>
                </c:pt>
                <c:pt idx="4">
                  <c:v>11.32</c:v>
                </c:pt>
                <c:pt idx="5">
                  <c:v>56.58</c:v>
                </c:pt>
                <c:pt idx="6">
                  <c:v>102.599</c:v>
                </c:pt>
                <c:pt idx="7">
                  <c:v>459.09899999999999</c:v>
                </c:pt>
                <c:pt idx="8">
                  <c:v>754.88</c:v>
                </c:pt>
                <c:pt idx="9">
                  <c:v>3183.68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2-4278-A0BC-7F7DB3C73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40432"/>
        <c:axId val="711237072"/>
      </c:scatterChart>
      <c:valAx>
        <c:axId val="7112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entradas (n)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237072"/>
        <c:crosses val="autoZero"/>
        <c:crossBetween val="midCat"/>
      </c:valAx>
      <c:valAx>
        <c:axId val="71123707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x̄ Tempo (</a:t>
                </a:r>
                <a:r>
                  <a:rPr lang="el-GR"/>
                  <a:t>μ</a:t>
                </a:r>
                <a:r>
                  <a:rPr lang="pt-BR"/>
                  <a:t>icro</a:t>
                </a:r>
                <a:r>
                  <a:rPr lang="pt-BR" baseline="0"/>
                  <a:t> </a:t>
                </a:r>
                <a:r>
                  <a:rPr lang="pt-BR"/>
                  <a:t>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2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latin typeface="+mj-lt"/>
              </a:rPr>
              <a:t>Tempo</a:t>
            </a:r>
            <a:r>
              <a:rPr lang="en-US" sz="1400" b="0" baseline="0">
                <a:latin typeface="+mj-lt"/>
              </a:rPr>
              <a:t> de execução em função do número de entrada</a:t>
            </a:r>
            <a:endParaRPr lang="en-US" sz="1400" b="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Tempo / 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'Ex1 (3)'!$A$2:$A$11</c:f>
              <c:numCache>
                <c:formatCode>General</c:formatCode>
                <c:ptCount val="10"/>
                <c:pt idx="0">
                  <c:v>100</c:v>
                </c:pt>
                <c:pt idx="1">
                  <c:v>3750</c:v>
                </c:pt>
                <c:pt idx="2">
                  <c:v>30000</c:v>
                </c:pt>
                <c:pt idx="3">
                  <c:v>100000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'Ex1 (3)'!$B$2:$B$11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33.82</c:v>
                </c:pt>
                <c:pt idx="2">
                  <c:v>179.84</c:v>
                </c:pt>
                <c:pt idx="3">
                  <c:v>593.53899999999999</c:v>
                </c:pt>
                <c:pt idx="4">
                  <c:v>5630.1989999999996</c:v>
                </c:pt>
                <c:pt idx="5">
                  <c:v>4229.3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4-4901-B33F-E7532AD22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40432"/>
        <c:axId val="711237072"/>
      </c:scatterChart>
      <c:valAx>
        <c:axId val="7112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entradas (n)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237072"/>
        <c:crosses val="autoZero"/>
        <c:crossBetween val="midCat"/>
      </c:valAx>
      <c:valAx>
        <c:axId val="711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x̄ Tempo (</a:t>
                </a:r>
                <a:r>
                  <a:rPr lang="el-GR"/>
                  <a:t>μ</a:t>
                </a:r>
                <a:r>
                  <a:rPr lang="pt-BR"/>
                  <a:t>icro</a:t>
                </a:r>
                <a:r>
                  <a:rPr lang="pt-BR" baseline="0"/>
                  <a:t> </a:t>
                </a:r>
                <a:r>
                  <a:rPr lang="pt-BR"/>
                  <a:t>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2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latin typeface="+mj-lt"/>
              </a:rPr>
              <a:t>Tempo</a:t>
            </a:r>
            <a:r>
              <a:rPr lang="en-US" sz="1400" b="0" baseline="0">
                <a:latin typeface="+mj-lt"/>
              </a:rPr>
              <a:t> de execução em função do número de entrada</a:t>
            </a:r>
            <a:endParaRPr lang="en-US" sz="1400" b="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Tempo / 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'Ex1 (4)'!$A$2:$A$11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xVal>
          <c:yVal>
            <c:numRef>
              <c:f>'Ex1 (4)'!$B$2:$B$11</c:f>
              <c:numCache>
                <c:formatCode>General</c:formatCode>
                <c:ptCount val="10"/>
                <c:pt idx="0">
                  <c:v>1.34</c:v>
                </c:pt>
                <c:pt idx="1">
                  <c:v>15.52</c:v>
                </c:pt>
                <c:pt idx="2">
                  <c:v>54.2</c:v>
                </c:pt>
                <c:pt idx="3">
                  <c:v>3341.56</c:v>
                </c:pt>
                <c:pt idx="4">
                  <c:v>4263.9799999999996</c:v>
                </c:pt>
                <c:pt idx="5">
                  <c:v>396516.84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F-476E-B19A-5ED5C1A1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40432"/>
        <c:axId val="711237072"/>
      </c:scatterChart>
      <c:valAx>
        <c:axId val="7112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entradas (n)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237072"/>
        <c:crosses val="autoZero"/>
        <c:crossBetween val="midCat"/>
      </c:valAx>
      <c:valAx>
        <c:axId val="71123707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x̄ Tempo (</a:t>
                </a:r>
                <a:r>
                  <a:rPr lang="el-GR"/>
                  <a:t>μ</a:t>
                </a:r>
                <a:r>
                  <a:rPr lang="pt-BR"/>
                  <a:t>icro</a:t>
                </a:r>
                <a:r>
                  <a:rPr lang="pt-BR" baseline="0"/>
                  <a:t> </a:t>
                </a:r>
                <a:r>
                  <a:rPr lang="pt-BR"/>
                  <a:t>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2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0</xdr:row>
      <xdr:rowOff>148590</xdr:rowOff>
    </xdr:from>
    <xdr:to>
      <xdr:col>17</xdr:col>
      <xdr:colOff>533400</xdr:colOff>
      <xdr:row>15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A48CE1-8627-8597-DC92-B9F2C04CD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0</xdr:row>
      <xdr:rowOff>148590</xdr:rowOff>
    </xdr:from>
    <xdr:to>
      <xdr:col>17</xdr:col>
      <xdr:colOff>533400</xdr:colOff>
      <xdr:row>15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7E9196-EA6E-42DC-92EB-9B3ED832C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874608</xdr:colOff>
      <xdr:row>0</xdr:row>
      <xdr:rowOff>0</xdr:rowOff>
    </xdr:from>
    <xdr:to>
      <xdr:col>13</xdr:col>
      <xdr:colOff>499534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35635A-95FB-496E-A799-E2DCE6194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0</xdr:row>
      <xdr:rowOff>148590</xdr:rowOff>
    </xdr:from>
    <xdr:to>
      <xdr:col>17</xdr:col>
      <xdr:colOff>533400</xdr:colOff>
      <xdr:row>15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768897-5730-406B-8997-E1624D5A1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ADFC17-0B51-4E50-9E3A-442A272D0423}" name="Tabela1" displayName="Tabela1" ref="A1:D11" totalsRowShown="0" headerRowDxfId="23" dataDxfId="22">
  <autoFilter ref="A1:D11" xr:uid="{99ADFC17-0B51-4E50-9E3A-442A272D0423}"/>
  <tableColumns count="4">
    <tableColumn id="1" xr3:uid="{F9862ECF-84F2-4CCD-8557-6C68FE5BA037}" name="N" dataDxfId="21"/>
    <tableColumn id="2" xr3:uid="{47A90E9E-F011-4E3B-89C8-851D06BF2973}" name="x̄ Tempo (μS)" dataDxfId="20"/>
    <tableColumn id="3" xr3:uid="{BD9712EA-934E-411A-B1B8-6E7FDBDB89F9}" name="x̄ Operações Aritiméticas" dataDxfId="19"/>
    <tableColumn id="4" xr3:uid="{F29E9A37-650A-42C6-8EEF-963A0D68A312}" name="x̄ Comparações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F34701-349A-4613-8C2F-434E03E9A3C5}" name="Tabela14" displayName="Tabela14" ref="A1:D11" totalsRowShown="0" headerRowDxfId="17" dataDxfId="16">
  <autoFilter ref="A1:D11" xr:uid="{99ADFC17-0B51-4E50-9E3A-442A272D0423}"/>
  <tableColumns count="4">
    <tableColumn id="1" xr3:uid="{A1D5FD59-8D59-4A61-98BB-A56EB7DCB1EA}" name="N" dataDxfId="15"/>
    <tableColumn id="2" xr3:uid="{AABACD9E-DC37-451C-B877-64A57B1D31C5}" name="x̄ Tempo (μS)" dataDxfId="14">
      <calculatedColumnFormula>F2/$G$2</calculatedColumnFormula>
    </tableColumn>
    <tableColumn id="3" xr3:uid="{B1D4EF65-FF8C-4F00-B502-7C7806846983}" name="x̄ Operações Aritiméticas" dataDxfId="13"/>
    <tableColumn id="4" xr3:uid="{E0D439F2-D115-4BD9-B737-E52C5C979396}" name="x̄ Comparações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9BE0C2-A3D4-4EE9-AE8E-CEF2EDDBA763}" name="Tabela143" displayName="Tabela143" ref="A1:D11" totalsRowShown="0" headerRowDxfId="11" dataDxfId="10">
  <autoFilter ref="A1:D11" xr:uid="{99ADFC17-0B51-4E50-9E3A-442A272D0423}"/>
  <tableColumns count="4">
    <tableColumn id="1" xr3:uid="{B8462198-78EC-4165-8055-82A389D40410}" name="N * M" dataDxfId="9"/>
    <tableColumn id="2" xr3:uid="{DBB55FE0-3A6B-4137-9FCE-DEEB41AB27F9}" name="x̄ Tempo (μS)" dataDxfId="8">
      <calculatedColumnFormula>F2/$G$2</calculatedColumnFormula>
    </tableColumn>
    <tableColumn id="3" xr3:uid="{A9A207B9-8151-4054-8581-6C1E99A8193B}" name="x̄ Operações Aritiméticas" dataDxfId="7"/>
    <tableColumn id="4" xr3:uid="{0263E8F7-97D8-4E0B-98C3-C4338C794184}" name="x̄ Comparações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B3B8E9-7C6E-4DF8-8DF9-5055300A86F9}" name="Tabela145" displayName="Tabela145" ref="A1:D11" totalsRowShown="0" headerRowDxfId="5" dataDxfId="4">
  <autoFilter ref="A1:D11" xr:uid="{99ADFC17-0B51-4E50-9E3A-442A272D0423}"/>
  <tableColumns count="4">
    <tableColumn id="1" xr3:uid="{B9A2F950-2C9B-48E7-B1A0-CA6213626052}" name="N" dataDxfId="3"/>
    <tableColumn id="2" xr3:uid="{DA531A9E-9079-4EBD-AFBB-5B48E8D20815}" name="x̄ Tempo (μS)" dataDxfId="2">
      <calculatedColumnFormula>F2/$G$2</calculatedColumnFormula>
    </tableColumn>
    <tableColumn id="3" xr3:uid="{D24A4035-75EE-41EB-8117-F4284B31E529}" name="x̄ Operações Aritiméticas" dataDxfId="1"/>
    <tableColumn id="4" xr3:uid="{492784A3-DD7E-409A-8763-87F0C635C771}" name="x̄ Comparaçõ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7E4C-CA78-491D-94C2-A5412C9A8EE6}">
  <dimension ref="A1:M11"/>
  <sheetViews>
    <sheetView zoomScale="90" zoomScaleNormal="90" workbookViewId="0">
      <selection activeCell="D15" sqref="D15"/>
    </sheetView>
  </sheetViews>
  <sheetFormatPr defaultRowHeight="14.4" x14ac:dyDescent="0.3"/>
  <cols>
    <col min="1" max="4" width="26.109375" customWidth="1"/>
    <col min="8" max="8" width="13" customWidth="1"/>
    <col min="9" max="9" width="13.5546875" customWidth="1"/>
    <col min="10" max="10" width="13.6640625" customWidth="1"/>
    <col min="11" max="11" width="14.109375" customWidth="1"/>
  </cols>
  <sheetData>
    <row r="1" spans="1:13" ht="42" customHeight="1" x14ac:dyDescent="0.35">
      <c r="A1" s="4" t="s">
        <v>0</v>
      </c>
      <c r="B1" s="5" t="s">
        <v>1</v>
      </c>
      <c r="C1" s="5" t="s">
        <v>2</v>
      </c>
      <c r="D1" s="5" t="s">
        <v>3</v>
      </c>
      <c r="H1" s="1"/>
    </row>
    <row r="2" spans="1:13" ht="31.2" customHeight="1" x14ac:dyDescent="0.3">
      <c r="A2" s="1">
        <v>10</v>
      </c>
      <c r="B2" s="3">
        <f>400/1000</f>
        <v>0.4</v>
      </c>
      <c r="C2" s="3">
        <v>10</v>
      </c>
      <c r="D2" s="3">
        <v>10</v>
      </c>
      <c r="H2" s="1"/>
    </row>
    <row r="3" spans="1:13" ht="31.2" customHeight="1" x14ac:dyDescent="0.3">
      <c r="A3" s="1">
        <v>50</v>
      </c>
      <c r="B3" s="3">
        <f>500/1000</f>
        <v>0.5</v>
      </c>
      <c r="C3" s="3">
        <v>50</v>
      </c>
      <c r="D3" s="3">
        <v>50</v>
      </c>
      <c r="H3" s="1"/>
    </row>
    <row r="4" spans="1:13" ht="31.2" customHeight="1" x14ac:dyDescent="0.3">
      <c r="A4" s="1">
        <v>100</v>
      </c>
      <c r="B4" s="3">
        <f>780/1000</f>
        <v>0.78</v>
      </c>
      <c r="C4" s="3">
        <v>100</v>
      </c>
      <c r="D4" s="3">
        <v>100</v>
      </c>
      <c r="H4" s="1"/>
    </row>
    <row r="5" spans="1:13" ht="31.2" customHeight="1" x14ac:dyDescent="0.3">
      <c r="A5" s="1">
        <v>500</v>
      </c>
      <c r="B5" s="3">
        <f>4260/1000</f>
        <v>4.26</v>
      </c>
      <c r="C5" s="3">
        <v>500</v>
      </c>
      <c r="D5" s="3">
        <v>500</v>
      </c>
      <c r="H5" s="1"/>
    </row>
    <row r="6" spans="1:13" ht="31.2" customHeight="1" x14ac:dyDescent="0.3">
      <c r="A6" s="1">
        <v>1000</v>
      </c>
      <c r="B6" s="3">
        <f>10240/1000</f>
        <v>10.24</v>
      </c>
      <c r="C6" s="3">
        <v>1000</v>
      </c>
      <c r="D6" s="3">
        <v>1000</v>
      </c>
      <c r="H6" s="1"/>
    </row>
    <row r="7" spans="1:13" ht="31.2" customHeight="1" x14ac:dyDescent="0.3">
      <c r="A7" s="1">
        <v>5000</v>
      </c>
      <c r="B7" s="3">
        <f>32520/1000</f>
        <v>32.520000000000003</v>
      </c>
      <c r="C7" s="3">
        <v>5000</v>
      </c>
      <c r="D7" s="3">
        <v>5000</v>
      </c>
      <c r="H7" s="1"/>
    </row>
    <row r="8" spans="1:13" ht="31.2" customHeight="1" x14ac:dyDescent="0.3">
      <c r="A8" s="1">
        <v>10000</v>
      </c>
      <c r="B8" s="3">
        <f>65320/1000</f>
        <v>65.319999999999993</v>
      </c>
      <c r="C8" s="3">
        <v>10000</v>
      </c>
      <c r="D8" s="3">
        <v>10000</v>
      </c>
      <c r="H8" s="1"/>
      <c r="M8" s="2"/>
    </row>
    <row r="9" spans="1:13" ht="31.2" customHeight="1" x14ac:dyDescent="0.3">
      <c r="A9" s="1">
        <v>50000</v>
      </c>
      <c r="B9" s="3">
        <f>341720/1000</f>
        <v>341.72</v>
      </c>
      <c r="C9" s="3">
        <v>50000</v>
      </c>
      <c r="D9" s="3">
        <v>50000</v>
      </c>
      <c r="H9" s="1"/>
    </row>
    <row r="10" spans="1:13" ht="31.2" customHeight="1" x14ac:dyDescent="0.3">
      <c r="A10" s="1">
        <v>100000</v>
      </c>
      <c r="B10" s="3">
        <f>535780/1000</f>
        <v>535.78</v>
      </c>
      <c r="C10" s="3">
        <v>100000</v>
      </c>
      <c r="D10" s="3">
        <v>100000</v>
      </c>
      <c r="H10" s="1"/>
    </row>
    <row r="11" spans="1:13" ht="31.2" customHeight="1" x14ac:dyDescent="0.3">
      <c r="A11" s="1">
        <v>500000</v>
      </c>
      <c r="B11" s="3">
        <f>1995100/1000</f>
        <v>1995.1</v>
      </c>
      <c r="C11" s="3">
        <v>500000</v>
      </c>
      <c r="D11" s="3">
        <v>500000</v>
      </c>
      <c r="H11" s="1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9CA6-63C2-4821-B4C8-00084316F8AF}">
  <dimension ref="A1:M11"/>
  <sheetViews>
    <sheetView topLeftCell="B1" zoomScale="90" zoomScaleNormal="90" workbookViewId="0">
      <selection activeCell="J11" sqref="J11"/>
    </sheetView>
  </sheetViews>
  <sheetFormatPr defaultRowHeight="14.4" x14ac:dyDescent="0.3"/>
  <cols>
    <col min="1" max="4" width="26.109375" customWidth="1"/>
    <col min="8" max="8" width="13" customWidth="1"/>
    <col min="9" max="9" width="13.5546875" customWidth="1"/>
    <col min="10" max="10" width="13.6640625" customWidth="1"/>
    <col min="11" max="11" width="14.109375" customWidth="1"/>
  </cols>
  <sheetData>
    <row r="1" spans="1:13" ht="42" customHeight="1" x14ac:dyDescent="0.35">
      <c r="A1" s="4" t="s">
        <v>0</v>
      </c>
      <c r="B1" s="5" t="s">
        <v>1</v>
      </c>
      <c r="C1" s="5" t="s">
        <v>2</v>
      </c>
      <c r="D1" s="5" t="s">
        <v>3</v>
      </c>
      <c r="H1" s="1"/>
    </row>
    <row r="2" spans="1:13" ht="31.2" customHeight="1" x14ac:dyDescent="0.3">
      <c r="A2" s="1">
        <v>10</v>
      </c>
      <c r="B2" s="3">
        <f>F2/$G$2</f>
        <v>0.5</v>
      </c>
      <c r="C2" s="3">
        <v>10</v>
      </c>
      <c r="D2" s="3">
        <v>10</v>
      </c>
      <c r="F2">
        <v>500</v>
      </c>
      <c r="G2">
        <v>1000</v>
      </c>
      <c r="H2" s="1"/>
    </row>
    <row r="3" spans="1:13" ht="31.2" customHeight="1" x14ac:dyDescent="0.3">
      <c r="A3" s="1">
        <v>50</v>
      </c>
      <c r="B3" s="3">
        <f t="shared" ref="B3:B11" si="0">F3/$G$2</f>
        <v>1.34</v>
      </c>
      <c r="C3" s="3">
        <v>50</v>
      </c>
      <c r="D3" s="3">
        <v>50</v>
      </c>
      <c r="F3">
        <v>1340</v>
      </c>
      <c r="H3" s="1"/>
    </row>
    <row r="4" spans="1:13" ht="31.2" customHeight="1" x14ac:dyDescent="0.3">
      <c r="A4" s="1">
        <v>100</v>
      </c>
      <c r="B4" s="3">
        <f t="shared" si="0"/>
        <v>1.32</v>
      </c>
      <c r="C4" s="3">
        <v>100</v>
      </c>
      <c r="D4" s="3">
        <v>100</v>
      </c>
      <c r="F4">
        <v>1320</v>
      </c>
      <c r="H4" s="1"/>
    </row>
    <row r="5" spans="1:13" ht="31.2" customHeight="1" x14ac:dyDescent="0.3">
      <c r="A5" s="1">
        <v>500</v>
      </c>
      <c r="B5" s="3">
        <f t="shared" si="0"/>
        <v>6.46</v>
      </c>
      <c r="C5" s="3">
        <v>500</v>
      </c>
      <c r="D5" s="3">
        <v>500</v>
      </c>
      <c r="F5">
        <v>6460</v>
      </c>
      <c r="H5" s="1"/>
    </row>
    <row r="6" spans="1:13" ht="31.2" customHeight="1" x14ac:dyDescent="0.3">
      <c r="A6" s="1">
        <v>1000</v>
      </c>
      <c r="B6" s="3">
        <f t="shared" si="0"/>
        <v>11.32</v>
      </c>
      <c r="C6" s="3">
        <v>1000</v>
      </c>
      <c r="D6" s="3">
        <v>1000</v>
      </c>
      <c r="F6">
        <v>11320</v>
      </c>
      <c r="H6" s="1"/>
    </row>
    <row r="7" spans="1:13" ht="31.2" customHeight="1" x14ac:dyDescent="0.3">
      <c r="A7" s="1">
        <v>5000</v>
      </c>
      <c r="B7" s="3">
        <f t="shared" si="0"/>
        <v>56.58</v>
      </c>
      <c r="C7" s="3">
        <v>5000</v>
      </c>
      <c r="D7" s="3">
        <v>5000</v>
      </c>
      <c r="F7">
        <v>56580</v>
      </c>
      <c r="H7" s="1"/>
    </row>
    <row r="8" spans="1:13" ht="31.2" customHeight="1" x14ac:dyDescent="0.3">
      <c r="A8" s="1">
        <v>10000</v>
      </c>
      <c r="B8" s="3">
        <f t="shared" si="0"/>
        <v>102.599</v>
      </c>
      <c r="C8" s="3">
        <v>10000</v>
      </c>
      <c r="D8" s="3">
        <v>10000</v>
      </c>
      <c r="F8">
        <v>102599</v>
      </c>
      <c r="H8" s="1"/>
      <c r="M8" s="2"/>
    </row>
    <row r="9" spans="1:13" ht="31.2" customHeight="1" x14ac:dyDescent="0.3">
      <c r="A9" s="1">
        <v>50000</v>
      </c>
      <c r="B9" s="3">
        <f t="shared" si="0"/>
        <v>459.09899999999999</v>
      </c>
      <c r="C9" s="3">
        <v>50000</v>
      </c>
      <c r="D9" s="3">
        <v>50000</v>
      </c>
      <c r="F9">
        <v>459099</v>
      </c>
      <c r="H9" s="1"/>
    </row>
    <row r="10" spans="1:13" ht="31.2" customHeight="1" x14ac:dyDescent="0.3">
      <c r="A10" s="1">
        <v>100000</v>
      </c>
      <c r="B10" s="3">
        <f t="shared" si="0"/>
        <v>754.88</v>
      </c>
      <c r="C10" s="3">
        <v>100000</v>
      </c>
      <c r="D10" s="3">
        <v>100000</v>
      </c>
      <c r="F10">
        <v>754880</v>
      </c>
      <c r="H10" s="1"/>
    </row>
    <row r="11" spans="1:13" ht="31.2" customHeight="1" x14ac:dyDescent="0.3">
      <c r="A11" s="1">
        <v>500000</v>
      </c>
      <c r="B11" s="3">
        <f t="shared" si="0"/>
        <v>3183.68</v>
      </c>
      <c r="C11" s="3">
        <v>500000</v>
      </c>
      <c r="D11" s="3">
        <v>500000</v>
      </c>
      <c r="F11">
        <v>3183680</v>
      </c>
      <c r="H11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EDF7-4850-499C-AA96-A5798C41A05F}">
  <dimension ref="A1:M11"/>
  <sheetViews>
    <sheetView zoomScale="90" zoomScaleNormal="90" workbookViewId="0">
      <selection activeCell="H5" sqref="H5"/>
    </sheetView>
  </sheetViews>
  <sheetFormatPr defaultRowHeight="14.4" x14ac:dyDescent="0.3"/>
  <cols>
    <col min="1" max="4" width="26.109375" customWidth="1"/>
    <col min="8" max="8" width="13" customWidth="1"/>
    <col min="9" max="9" width="13.5546875" customWidth="1"/>
    <col min="10" max="10" width="13.6640625" customWidth="1"/>
    <col min="11" max="11" width="14.109375" customWidth="1"/>
  </cols>
  <sheetData>
    <row r="1" spans="1:13" ht="42" customHeight="1" x14ac:dyDescent="0.35">
      <c r="A1" s="4" t="s">
        <v>4</v>
      </c>
      <c r="B1" s="5" t="s">
        <v>1</v>
      </c>
      <c r="C1" s="5" t="s">
        <v>2</v>
      </c>
      <c r="D1" s="5" t="s">
        <v>3</v>
      </c>
      <c r="H1" s="1"/>
    </row>
    <row r="2" spans="1:13" ht="31.2" customHeight="1" x14ac:dyDescent="0.3">
      <c r="A2" s="1">
        <v>100</v>
      </c>
      <c r="B2" s="3">
        <f t="shared" ref="B2:B7" si="0">F2/$G$2</f>
        <v>4.0999999999999996</v>
      </c>
      <c r="C2" s="3">
        <v>101</v>
      </c>
      <c r="D2" s="3">
        <v>110</v>
      </c>
      <c r="F2">
        <v>4100</v>
      </c>
      <c r="G2">
        <v>1000</v>
      </c>
      <c r="H2" s="1"/>
    </row>
    <row r="3" spans="1:13" ht="31.2" customHeight="1" x14ac:dyDescent="0.3">
      <c r="A3" s="1">
        <v>3750</v>
      </c>
      <c r="B3" s="3">
        <f t="shared" si="0"/>
        <v>33.82</v>
      </c>
      <c r="C3" s="3">
        <v>3751</v>
      </c>
      <c r="D3" s="3">
        <v>3800</v>
      </c>
      <c r="F3">
        <v>33820</v>
      </c>
      <c r="H3" s="1"/>
    </row>
    <row r="4" spans="1:13" ht="31.2" customHeight="1" x14ac:dyDescent="0.3">
      <c r="A4" s="1">
        <v>30000</v>
      </c>
      <c r="B4" s="3">
        <f t="shared" si="0"/>
        <v>179.84</v>
      </c>
      <c r="C4" s="3">
        <v>30001</v>
      </c>
      <c r="D4" s="3">
        <v>30100</v>
      </c>
      <c r="F4">
        <v>179840</v>
      </c>
      <c r="H4" s="1"/>
    </row>
    <row r="5" spans="1:13" ht="31.2" customHeight="1" x14ac:dyDescent="0.3">
      <c r="A5" s="1">
        <v>100000</v>
      </c>
      <c r="B5" s="3">
        <f t="shared" si="0"/>
        <v>593.53899999999999</v>
      </c>
      <c r="C5" s="3">
        <v>100001</v>
      </c>
      <c r="D5" s="3">
        <v>100500</v>
      </c>
      <c r="F5">
        <v>593539</v>
      </c>
      <c r="H5" s="1"/>
    </row>
    <row r="6" spans="1:13" ht="31.2" customHeight="1" x14ac:dyDescent="0.3">
      <c r="A6" s="1">
        <v>100000</v>
      </c>
      <c r="B6" s="3">
        <f t="shared" si="0"/>
        <v>5630.1989999999996</v>
      </c>
      <c r="C6" s="3">
        <v>100001</v>
      </c>
      <c r="D6" s="3">
        <v>200000</v>
      </c>
      <c r="F6">
        <v>5630199</v>
      </c>
      <c r="H6" s="1"/>
    </row>
    <row r="7" spans="1:13" ht="31.2" customHeight="1" x14ac:dyDescent="0.3">
      <c r="A7" s="1">
        <v>1000000</v>
      </c>
      <c r="B7" s="3">
        <f t="shared" si="0"/>
        <v>4229.3</v>
      </c>
      <c r="C7" s="3">
        <v>1000001</v>
      </c>
      <c r="D7" s="3">
        <v>1001000</v>
      </c>
      <c r="F7">
        <v>4229300</v>
      </c>
      <c r="H7" s="1"/>
    </row>
    <row r="8" spans="1:13" ht="31.2" customHeight="1" x14ac:dyDescent="0.3">
      <c r="A8" s="1"/>
      <c r="B8" s="3"/>
      <c r="C8" s="3"/>
      <c r="D8" s="3"/>
      <c r="H8" s="1"/>
      <c r="M8" s="2"/>
    </row>
    <row r="9" spans="1:13" ht="31.2" customHeight="1" x14ac:dyDescent="0.3">
      <c r="A9" s="1"/>
      <c r="B9" s="3"/>
      <c r="C9" s="3"/>
      <c r="D9" s="3"/>
      <c r="H9" s="1"/>
    </row>
    <row r="10" spans="1:13" ht="31.2" customHeight="1" x14ac:dyDescent="0.3">
      <c r="A10" s="1"/>
      <c r="B10" s="3"/>
      <c r="C10" s="3"/>
      <c r="D10" s="3"/>
      <c r="H10" s="1"/>
    </row>
    <row r="11" spans="1:13" ht="31.2" customHeight="1" x14ac:dyDescent="0.3">
      <c r="A11" s="1"/>
      <c r="B11" s="3"/>
      <c r="C11" s="3"/>
      <c r="D11" s="3"/>
      <c r="H11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4CBF-4B1F-4FE3-9608-5D4FF067C65E}">
  <dimension ref="A1:M11"/>
  <sheetViews>
    <sheetView tabSelected="1" zoomScale="90" zoomScaleNormal="90" workbookViewId="0">
      <selection activeCell="U2" sqref="U2"/>
    </sheetView>
  </sheetViews>
  <sheetFormatPr defaultRowHeight="14.4" x14ac:dyDescent="0.3"/>
  <cols>
    <col min="1" max="4" width="26.109375" customWidth="1"/>
    <col min="8" max="8" width="13" customWidth="1"/>
    <col min="9" max="9" width="13.5546875" customWidth="1"/>
    <col min="10" max="10" width="13.6640625" customWidth="1"/>
    <col min="11" max="11" width="14.109375" customWidth="1"/>
  </cols>
  <sheetData>
    <row r="1" spans="1:13" ht="42" customHeight="1" x14ac:dyDescent="0.35">
      <c r="A1" s="4" t="s">
        <v>0</v>
      </c>
      <c r="B1" s="5" t="s">
        <v>1</v>
      </c>
      <c r="C1" s="5" t="s">
        <v>2</v>
      </c>
      <c r="D1" s="5" t="s">
        <v>3</v>
      </c>
      <c r="H1" s="1"/>
    </row>
    <row r="2" spans="1:13" ht="31.2" customHeight="1" x14ac:dyDescent="0.3">
      <c r="A2" s="1">
        <v>10</v>
      </c>
      <c r="B2" s="3">
        <f>F2/$G$2</f>
        <v>1.34</v>
      </c>
      <c r="C2" s="3">
        <v>221</v>
      </c>
      <c r="D2" s="3">
        <v>120</v>
      </c>
      <c r="F2" s="6">
        <v>1340</v>
      </c>
      <c r="G2">
        <v>1000</v>
      </c>
      <c r="H2" s="1"/>
    </row>
    <row r="3" spans="1:13" ht="31.2" customHeight="1" x14ac:dyDescent="0.3">
      <c r="A3" s="1">
        <v>50</v>
      </c>
      <c r="B3" s="3">
        <f t="shared" ref="B3:B7" si="0">F3/$G$2</f>
        <v>15.52</v>
      </c>
      <c r="C3" s="3">
        <v>5101</v>
      </c>
      <c r="D3" s="3">
        <v>2600</v>
      </c>
      <c r="F3" s="7">
        <v>15520</v>
      </c>
      <c r="H3" s="1"/>
    </row>
    <row r="4" spans="1:13" ht="31.2" customHeight="1" x14ac:dyDescent="0.3">
      <c r="A4" s="1">
        <v>100</v>
      </c>
      <c r="B4" s="3">
        <f t="shared" si="0"/>
        <v>54.2</v>
      </c>
      <c r="C4" s="3">
        <v>20201</v>
      </c>
      <c r="D4" s="3">
        <v>10200</v>
      </c>
      <c r="F4" s="6">
        <v>54200</v>
      </c>
      <c r="H4" s="1"/>
    </row>
    <row r="5" spans="1:13" ht="31.2" customHeight="1" x14ac:dyDescent="0.3">
      <c r="A5" s="1">
        <v>500</v>
      </c>
      <c r="B5" s="3">
        <f t="shared" si="0"/>
        <v>3341.56</v>
      </c>
      <c r="C5" s="3">
        <v>501001</v>
      </c>
      <c r="D5" s="3">
        <v>251000</v>
      </c>
      <c r="F5" s="7">
        <v>3341560</v>
      </c>
      <c r="H5" s="1"/>
    </row>
    <row r="6" spans="1:13" ht="31.2" customHeight="1" x14ac:dyDescent="0.3">
      <c r="A6" s="1">
        <v>1000</v>
      </c>
      <c r="B6" s="3">
        <f t="shared" si="0"/>
        <v>4263.9799999999996</v>
      </c>
      <c r="C6" s="3">
        <v>2002001</v>
      </c>
      <c r="D6" s="3">
        <v>1002000</v>
      </c>
      <c r="F6" s="6">
        <v>4263980</v>
      </c>
      <c r="H6" s="1"/>
    </row>
    <row r="7" spans="1:13" ht="31.2" customHeight="1" x14ac:dyDescent="0.3">
      <c r="A7" s="1">
        <v>5000</v>
      </c>
      <c r="B7" s="3">
        <f t="shared" si="0"/>
        <v>396516.84</v>
      </c>
      <c r="C7" s="3">
        <v>50010001</v>
      </c>
      <c r="D7" s="3">
        <v>25010000</v>
      </c>
      <c r="F7" s="7">
        <v>396516840</v>
      </c>
      <c r="H7" s="1"/>
    </row>
    <row r="8" spans="1:13" ht="31.2" customHeight="1" x14ac:dyDescent="0.3">
      <c r="A8" s="1"/>
      <c r="B8" s="3"/>
      <c r="C8" s="3"/>
      <c r="D8" s="3"/>
      <c r="F8">
        <v>102599</v>
      </c>
      <c r="H8" s="1"/>
      <c r="M8" s="2"/>
    </row>
    <row r="9" spans="1:13" ht="31.2" customHeight="1" x14ac:dyDescent="0.3">
      <c r="A9" s="1"/>
      <c r="B9" s="3"/>
      <c r="C9" s="3"/>
      <c r="D9" s="3"/>
      <c r="F9">
        <v>459099</v>
      </c>
      <c r="H9" s="1"/>
    </row>
    <row r="10" spans="1:13" ht="31.2" customHeight="1" x14ac:dyDescent="0.3">
      <c r="A10" s="1"/>
      <c r="B10" s="3"/>
      <c r="C10" s="3"/>
      <c r="D10" s="3"/>
      <c r="F10">
        <v>754880</v>
      </c>
      <c r="H10" s="1"/>
    </row>
    <row r="11" spans="1:13" ht="31.2" customHeight="1" x14ac:dyDescent="0.3">
      <c r="A11" s="1"/>
      <c r="B11" s="3"/>
      <c r="C11" s="3"/>
      <c r="D11" s="3"/>
      <c r="F11">
        <v>3183680</v>
      </c>
      <c r="H11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</vt:lpstr>
      <vt:lpstr>Ex1 (2)</vt:lpstr>
      <vt:lpstr>Ex1 (3)</vt:lpstr>
      <vt:lpstr>Ex1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LUIZ SEIXAS IORIO</dc:creator>
  <cp:lastModifiedBy>LEONARDO LUIZ SEIXAS IORIO</cp:lastModifiedBy>
  <dcterms:created xsi:type="dcterms:W3CDTF">2025-02-27T17:01:38Z</dcterms:created>
  <dcterms:modified xsi:type="dcterms:W3CDTF">2025-03-04T19:44:25Z</dcterms:modified>
</cp:coreProperties>
</file>