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ura\Documents\BootCamp\Module 1\"/>
    </mc:Choice>
  </mc:AlternateContent>
  <xr:revisionPtr revIDLastSave="0" documentId="13_ncr:1_{AC078926-34AF-452A-A45B-FEE6F67D7E3A}" xr6:coauthVersionLast="45" xr6:coauthVersionMax="45" xr10:uidLastSave="{00000000-0000-0000-0000-000000000000}"/>
  <bookViews>
    <workbookView xWindow="28680" yWindow="-120" windowWidth="29040" windowHeight="15840" activeTab="1" xr2:uid="{00000000-000D-0000-FFFF-FFFF00000000}"/>
  </bookViews>
  <sheets>
    <sheet name="Outcomes based on goal" sheetId="12" r:id="rId1"/>
    <sheet name="Outcome based on launch date" sheetId="11" r:id="rId2"/>
    <sheet name="Box and whisker" sheetId="10" r:id="rId3"/>
    <sheet name="Kickstarter" sheetId="1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  <sheet name="Successful U.S. Kickstarters" sheetId="7" r:id="rId9"/>
    <sheet name="Failed U.S. Kickstarters" sheetId="8" r:id="rId10"/>
    <sheet name="Descriptive Statistics" sheetId="9" r:id="rId11"/>
  </sheets>
  <externalReferences>
    <externalReference r:id="rId12"/>
  </externalReference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  <pivotCache cacheId="14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2" l="1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E3" i="12" s="1"/>
  <c r="D2" i="12"/>
  <c r="C2" i="12"/>
  <c r="E7" i="12"/>
  <c r="E10" i="12"/>
  <c r="H10" i="12" s="1"/>
  <c r="B2" i="12"/>
  <c r="E6" i="12"/>
  <c r="H6" i="12" s="1"/>
  <c r="E5" i="12" l="1"/>
  <c r="F5" i="12" s="1"/>
  <c r="F6" i="12"/>
  <c r="G3" i="12"/>
  <c r="H3" i="12"/>
  <c r="G7" i="12"/>
  <c r="F7" i="12"/>
  <c r="H7" i="12"/>
  <c r="G10" i="12"/>
  <c r="H5" i="12"/>
  <c r="E4" i="12"/>
  <c r="G4" i="12" s="1"/>
  <c r="G6" i="12"/>
  <c r="E2" i="12"/>
  <c r="H2" i="12" s="1"/>
  <c r="F3" i="12"/>
  <c r="E9" i="12"/>
  <c r="F9" i="12" s="1"/>
  <c r="F10" i="12"/>
  <c r="E8" i="12"/>
  <c r="E13" i="12"/>
  <c r="H13" i="12" s="1"/>
  <c r="E12" i="12"/>
  <c r="F12" i="12" s="1"/>
  <c r="E11" i="12"/>
  <c r="G11" i="12" s="1"/>
  <c r="C14" i="9"/>
  <c r="B14" i="9"/>
  <c r="C7" i="9"/>
  <c r="B7" i="9"/>
  <c r="C13" i="9"/>
  <c r="C12" i="9"/>
  <c r="B13" i="9"/>
  <c r="B12" i="9"/>
  <c r="C6" i="9"/>
  <c r="B6" i="9"/>
  <c r="C5" i="9"/>
  <c r="B5" i="9"/>
  <c r="C11" i="9"/>
  <c r="C4" i="9"/>
  <c r="B11" i="9"/>
  <c r="B4" i="9"/>
  <c r="C10" i="9"/>
  <c r="C9" i="9"/>
  <c r="C3" i="9"/>
  <c r="C2" i="9"/>
  <c r="B10" i="9"/>
  <c r="B9" i="9"/>
  <c r="B3" i="9"/>
  <c r="B2" i="9"/>
  <c r="G5" i="12" l="1"/>
  <c r="H4" i="12"/>
  <c r="F13" i="12"/>
  <c r="G13" i="12"/>
  <c r="F4" i="12"/>
  <c r="H12" i="12"/>
  <c r="G12" i="12"/>
  <c r="F11" i="12"/>
  <c r="F2" i="12"/>
  <c r="H11" i="12"/>
  <c r="H8" i="12"/>
  <c r="G8" i="12"/>
  <c r="F8" i="12"/>
  <c r="H9" i="12"/>
  <c r="G9" i="12"/>
  <c r="G2" i="12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<sst xmlns="http://schemas.openxmlformats.org/spreadsheetml/2006/main" count="38371" uniqueCount="8415">
  <si>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</si>
  <si>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</si>
  <si>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</si>
  <si>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</si>
  <si>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</si>
  <si>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</si>
  <si>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</si>
  <si>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</si>
  <si>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</si>
  <si>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</si>
  <si>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</si>
  <si>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</si>
  <si>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</si>
  <si>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</si>
  <si>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</si>
  <si>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</si>
  <si>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</si>
  <si>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</si>
  <si>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</si>
  <si>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</si>
  <si>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</si>
  <si>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</si>
  <si>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</si>
  <si>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</si>
  <si>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</si>
  <si>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</si>
  <si>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</si>
  <si>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</si>
  <si>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</si>
  <si>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</si>
  <si>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</si>
  <si>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</si>
  <si>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</si>
  <si>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</si>
  <si>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</si>
  <si>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</si>
  <si>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</si>
  <si>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</si>
  <si>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</si>
  <si>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</si>
  <si>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</si>
  <si>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</si>
  <si>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</si>
  <si>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</si>
  <si>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</si>
  <si>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</si>
  <si>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</si>
  <si>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</si>
  <si>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</si>
  <si>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</si>
  <si>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</si>
  <si>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</si>
  <si>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</si>
  <si>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</si>
  <si>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</si>
  <si>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</si>
  <si>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</si>
  <si>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</si>
  <si>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</si>
  <si>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</si>
  <si>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</si>
  <si>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</si>
  <si>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</si>
  <si>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</si>
  <si>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</si>
  <si>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</si>
  <si>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</si>
  <si>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</si>
  <si>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</si>
  <si>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</si>
  <si>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</si>
  <si>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</si>
  <si>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</si>
  <si>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</si>
  <si>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</si>
  <si>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</si>
  <si>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</si>
  <si>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</si>
  <si>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</si>
  <si>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</si>
  <si>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</si>
  <si>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</si>
  <si>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</si>
  <si>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</si>
  <si>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</si>
  <si>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</si>
  <si>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</si>
  <si>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</si>
  <si>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</si>
  <si>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</si>
  <si>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</si>
  <si>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</si>
  <si>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</si>
  <si>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</si>
  <si>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</si>
  <si>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</si>
  <si>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</si>
  <si>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</si>
  <si>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</si>
  <si>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</si>
  <si>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</si>
  <si>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</si>
  <si>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</si>
  <si>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</si>
  <si>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</si>
  <si>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</si>
  <si>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</si>
  <si>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</si>
  <si>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</si>
  <si>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</si>
  <si>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</si>
  <si>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</si>
  <si>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</si>
  <si>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</si>
  <si>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</si>
  <si>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</si>
  <si>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</si>
  <si>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</si>
  <si>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</si>
  <si>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</si>
  <si>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</si>
  <si>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</si>
  <si>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</si>
  <si>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</si>
  <si>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</si>
  <si>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</si>
  <si>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</si>
  <si>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</si>
  <si>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</si>
  <si>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</si>
  <si>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</si>
  <si>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</si>
  <si>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</si>
  <si>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</si>
  <si>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</si>
  <si>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</si>
  <si>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</si>
  <si>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</si>
  <si>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</si>
  <si>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</si>
  <si>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</si>
  <si>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</si>
  <si>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</si>
  <si>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</si>
  <si>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</si>
  <si>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</si>
  <si>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</si>
  <si>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</si>
  <si>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</si>
  <si>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</si>
  <si>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</si>
  <si>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</si>
  <si>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</si>
  <si>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</si>
  <si>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</si>
  <si>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</si>
  <si>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</si>
  <si>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</si>
  <si>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</si>
  <si>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</si>
  <si>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</si>
  <si>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</si>
  <si>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</si>
  <si>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</si>
  <si>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</si>
  <si>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</si>
  <si>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</si>
  <si>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</si>
  <si>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</si>
  <si>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</si>
  <si>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</si>
  <si>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</si>
  <si>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</si>
  <si>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</si>
  <si>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</si>
  <si>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</si>
  <si>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</si>
  <si>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</si>
  <si>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</si>
  <si>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</si>
  <si>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</si>
  <si>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</si>
  <si>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</si>
  <si>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</si>
  <si>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</si>
  <si>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</si>
  <si>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</si>
  <si>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</si>
  <si>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</si>
  <si>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</si>
  <si>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</si>
  <si>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</si>
  <si>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</si>
  <si>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</si>
  <si>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</si>
  <si>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</si>
  <si>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</si>
  <si>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</si>
  <si>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</si>
  <si>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</si>
  <si>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</si>
  <si>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</si>
  <si>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</si>
  <si>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</si>
  <si>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</si>
  <si>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</si>
  <si>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</si>
  <si>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</si>
  <si>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</si>
  <si>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</si>
  <si>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</si>
  <si>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</si>
  <si>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</si>
  <si>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</si>
  <si>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</si>
  <si>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</si>
  <si>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</si>
  <si>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</si>
  <si>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</si>
  <si>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</si>
  <si>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</si>
  <si>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</si>
  <si>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</si>
  <si>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</si>
  <si>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</si>
  <si>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</si>
  <si>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</si>
  <si>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</si>
  <si>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</si>
  <si>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</si>
  <si>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</si>
  <si>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</si>
  <si>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</si>
  <si>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</si>
  <si>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</si>
  <si>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</si>
  <si>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</si>
  <si>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</si>
  <si>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</si>
  <si>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</si>
  <si>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</si>
  <si>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</si>
  <si>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</si>
  <si>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</si>
  <si>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</si>
  <si>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</si>
  <si>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</si>
  <si>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</si>
  <si>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</si>
  <si>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</si>
  <si>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</si>
  <si>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</si>
  <si>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</si>
  <si>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</si>
  <si>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</si>
  <si>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</si>
  <si>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</si>
  <si>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</si>
  <si>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</si>
  <si>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</si>
  <si>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</si>
  <si>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</si>
  <si>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</si>
  <si>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</si>
  <si>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</si>
  <si>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</si>
  <si>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</si>
  <si>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</si>
  <si>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</si>
  <si>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</si>
  <si>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</si>
  <si>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</si>
  <si>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</si>
  <si>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</si>
  <si>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</si>
  <si>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</si>
  <si>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</si>
  <si>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</si>
  <si>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</si>
  <si>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</si>
  <si>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</si>
  <si>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</si>
  <si>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</si>
  <si>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</si>
  <si>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</si>
  <si>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</si>
  <si>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</si>
  <si>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</si>
  <si>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</si>
  <si>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</si>
  <si>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</si>
  <si>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</si>
  <si>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</si>
  <si>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</si>
  <si>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</si>
  <si>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</si>
  <si>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</si>
  <si>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</si>
  <si>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</si>
  <si>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</si>
  <si>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</si>
  <si>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</si>
  <si>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</si>
  <si>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</si>
  <si>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</si>
  <si>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</si>
  <si>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</si>
  <si>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</si>
  <si>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</si>
  <si>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</si>
  <si>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</si>
  <si>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</si>
  <si>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</si>
  <si>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</si>
  <si>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</si>
  <si>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</si>
  <si>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</si>
  <si>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</si>
  <si>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</si>
  <si>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</si>
  <si>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</si>
  <si>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</si>
  <si>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</si>
  <si>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</si>
  <si>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</si>
  <si>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</si>
  <si>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</si>
  <si>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</si>
  <si>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</si>
  <si>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</si>
  <si>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</si>
  <si>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</si>
  <si>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</si>
  <si>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</si>
  <si>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</si>
  <si>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</si>
  <si>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</si>
  <si>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</si>
  <si>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</si>
  <si>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</si>
  <si>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</si>
  <si>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</si>
  <si>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</si>
  <si>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</si>
  <si>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</si>
  <si>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</si>
  <si>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</si>
  <si>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</si>
  <si>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</si>
  <si>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</si>
  <si>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</si>
  <si>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</si>
  <si>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</si>
  <si>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</si>
  <si>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</si>
  <si>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</si>
  <si>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</si>
  <si>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</si>
  <si>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</si>
  <si>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</si>
  <si>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</si>
  <si>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</si>
  <si>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</si>
  <si>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</si>
  <si>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</si>
  <si>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</si>
  <si>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</si>
  <si>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</si>
  <si>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</si>
  <si>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</si>
  <si>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</si>
  <si>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</si>
  <si>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</si>
  <si>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</si>
  <si>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</si>
  <si>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</si>
  <si>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</si>
  <si>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</si>
  <si>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</si>
  <si>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</si>
  <si>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</si>
  <si>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</si>
  <si>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</si>
  <si>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</si>
  <si>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</si>
  <si>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</si>
  <si>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</si>
  <si>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</si>
  <si>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</si>
  <si>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</si>
  <si>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</si>
  <si>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</si>
  <si>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</si>
  <si>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</si>
  <si>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</si>
  <si>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</si>
  <si>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</si>
  <si>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</si>
  <si>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</si>
  <si>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</si>
  <si>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</si>
  <si>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</si>
  <si>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</si>
  <si>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</si>
  <si>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</si>
  <si>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</si>
  <si>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</si>
  <si>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</si>
  <si>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</si>
  <si>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</si>
  <si>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</si>
  <si>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</si>
  <si>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</si>
  <si>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</si>
  <si>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</si>
  <si>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</si>
  <si>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</si>
  <si>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</si>
  <si>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</si>
  <si>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</si>
  <si>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</si>
  <si>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</si>
  <si>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</si>
  <si>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</si>
  <si>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</si>
  <si>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</si>
  <si>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</si>
  <si>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</si>
  <si>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</si>
  <si>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</si>
  <si>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</si>
  <si>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</si>
  <si>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</si>
  <si>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</si>
  <si>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</si>
  <si>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</si>
  <si>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</si>
  <si>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</si>
  <si>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</si>
  <si>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</si>
  <si>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</si>
  <si>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</si>
  <si>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</si>
  <si>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</si>
  <si>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</si>
  <si>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</si>
  <si>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</si>
  <si>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</si>
  <si>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</si>
  <si>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</si>
  <si>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</si>
  <si>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</si>
  <si>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</si>
  <si>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</si>
  <si>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</si>
  <si>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</si>
  <si>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</si>
  <si>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</si>
  <si>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</si>
  <si>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</si>
  <si>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</si>
  <si>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</si>
  <si>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</si>
  <si>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</si>
  <si>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</si>
  <si>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</si>
  <si>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</si>
  <si>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</si>
  <si>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</si>
  <si>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</si>
  <si>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</si>
  <si>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</si>
  <si>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</si>
  <si>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</si>
  <si>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</si>
  <si>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</si>
  <si>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</si>
  <si>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</si>
  <si>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</si>
  <si>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</si>
  <si>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</si>
  <si>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</si>
  <si>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</si>
  <si>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</si>
  <si>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</si>
  <si>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</si>
  <si>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</si>
  <si>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</si>
  <si>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</si>
  <si>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</si>
  <si>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</si>
  <si>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</si>
  <si>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</si>
  <si>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</si>
  <si>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</si>
  <si>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</si>
  <si>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</si>
  <si>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</si>
  <si>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</si>
  <si>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</si>
  <si>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</si>
  <si>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</si>
  <si>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</si>
  <si>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</si>
  <si>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</si>
  <si>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</si>
  <si>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</si>
  <si>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</si>
  <si>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</si>
  <si>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</si>
  <si>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</si>
  <si>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</si>
  <si>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</si>
  <si>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</si>
  <si>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</si>
  <si>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</si>
  <si>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</si>
  <si>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</si>
  <si>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</si>
  <si>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</si>
  <si>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</si>
  <si>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</si>
  <si>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</si>
  <si>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</si>
  <si>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</si>
  <si>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</si>
  <si>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</si>
  <si>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</si>
  <si>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</si>
  <si>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</si>
  <si>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</si>
  <si>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</si>
  <si>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</si>
  <si>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</si>
  <si>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</si>
  <si>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</si>
  <si>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</si>
  <si>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</si>
  <si>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</si>
  <si>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</si>
  <si>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</si>
  <si>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</si>
  <si>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</si>
  <si>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</si>
  <si>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</si>
  <si>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</si>
  <si>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</si>
  <si>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</si>
  <si>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</si>
  <si>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</si>
  <si>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</si>
  <si>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</si>
  <si>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</si>
  <si>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</si>
  <si>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</si>
  <si>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</si>
  <si>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</si>
  <si>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</si>
  <si>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</si>
  <si>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</si>
  <si>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</si>
  <si>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</si>
  <si>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</si>
  <si>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</si>
  <si>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</si>
  <si>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</si>
  <si>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</si>
  <si>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</si>
  <si>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</si>
  <si>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</si>
  <si>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</si>
  <si>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</si>
  <si>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</si>
  <si>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</si>
  <si>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</si>
  <si>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</si>
  <si>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</si>
  <si>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</si>
  <si>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</si>
  <si>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</si>
  <si>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</si>
  <si>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</si>
  <si>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</si>
  <si>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</si>
  <si>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</si>
  <si>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</si>
  <si>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</si>
  <si>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</si>
  <si>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</si>
  <si>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</si>
  <si>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</si>
  <si>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</si>
  <si>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</si>
  <si>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</si>
  <si>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</si>
  <si>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</si>
  <si>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</si>
  <si>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</si>
  <si>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</si>
  <si>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</si>
  <si>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</si>
  <si>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</si>
  <si>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</si>
  <si>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</si>
  <si>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</si>
  <si>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</si>
  <si>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</si>
  <si>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</si>
  <si>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</si>
  <si>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</si>
  <si>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</si>
  <si>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</si>
  <si>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</si>
  <si>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</si>
  <si>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</si>
  <si>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</si>
  <si>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</si>
  <si>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</si>
  <si>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</si>
  <si>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</si>
  <si>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</si>
  <si>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</si>
  <si>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</si>
  <si>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</si>
  <si>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</si>
  <si>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</si>
  <si>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</si>
  <si>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</si>
  <si>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</si>
  <si>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</si>
  <si>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</si>
  <si>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</si>
  <si>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</si>
  <si>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</si>
  <si>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</si>
  <si>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</si>
  <si>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</si>
  <si>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</si>
  <si>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</si>
  <si>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</si>
  <si>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</si>
  <si>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</si>
  <si>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</si>
  <si>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</si>
  <si>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</si>
  <si>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</si>
  <si>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</si>
  <si>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</si>
  <si>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</si>
  <si>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</si>
  <si>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</si>
  <si>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</si>
  <si>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</si>
  <si>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</si>
  <si>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</si>
  <si>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</si>
  <si>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</si>
  <si>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</si>
  <si>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</si>
  <si>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</si>
  <si>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</si>
  <si>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</si>
  <si>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</si>
  <si>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</si>
  <si>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</si>
  <si>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</si>
  <si>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</si>
  <si>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</si>
  <si>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</si>
  <si>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</si>
  <si>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</si>
  <si>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</si>
  <si>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</si>
  <si>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</si>
  <si>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</si>
  <si>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</si>
  <si>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</si>
  <si>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</si>
  <si>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</si>
  <si>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</si>
  <si>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</si>
  <si>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</si>
  <si>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</si>
  <si>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</si>
  <si>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</si>
  <si>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</si>
  <si>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</si>
  <si>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</si>
  <si>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</si>
  <si>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</si>
  <si>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</si>
  <si>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</si>
  <si>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</si>
  <si>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</si>
  <si>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</si>
  <si>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</si>
  <si>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</si>
  <si>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</si>
  <si>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</si>
  <si>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</si>
  <si>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</si>
  <si>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</si>
  <si>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</si>
  <si>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</si>
  <si>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</si>
  <si>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</si>
  <si>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</si>
  <si>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</si>
  <si>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</si>
  <si>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</si>
  <si>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</si>
  <si>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</si>
  <si>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</si>
  <si>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</si>
  <si>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</si>
  <si>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</si>
  <si>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</si>
  <si>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</si>
  <si>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</si>
  <si>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</si>
  <si>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</si>
  <si>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</si>
  <si>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</si>
  <si>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</si>
  <si>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</si>
  <si>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</si>
  <si>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</si>
  <si>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</si>
  <si>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</si>
  <si>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</si>
  <si>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</si>
  <si>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</si>
  <si>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</si>
  <si>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</si>
  <si>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</si>
  <si>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</si>
  <si>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</si>
  <si>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</si>
  <si>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</si>
  <si>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</si>
  <si>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</si>
  <si>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</si>
  <si>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</si>
  <si>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</si>
  <si>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</si>
  <si>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</si>
  <si>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</si>
  <si>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</si>
  <si>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</si>
  <si>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</si>
  <si>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</si>
  <si>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</si>
  <si>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</si>
  <si>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</si>
  <si>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</si>
  <si>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</si>
  <si>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</si>
  <si>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</si>
  <si>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</si>
  <si>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</si>
  <si>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</si>
  <si>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</si>
  <si>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</si>
  <si>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</si>
  <si>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</si>
  <si>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</si>
  <si>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</si>
  <si>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</si>
  <si>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</si>
  <si>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</si>
  <si>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</si>
  <si>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</si>
  <si>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</si>
  <si>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</si>
  <si>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</si>
  <si>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</si>
  <si>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</si>
  <si>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</si>
  <si>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</si>
  <si>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</si>
  <si>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</si>
  <si>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</si>
  <si>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</si>
  <si>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</si>
  <si>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</si>
  <si>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</si>
  <si>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</si>
  <si>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</si>
  <si>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</si>
  <si>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</si>
  <si>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</si>
  <si>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</si>
  <si>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</si>
  <si>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</si>
  <si>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</si>
  <si>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</si>
  <si>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</si>
  <si>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</si>
  <si>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</si>
  <si>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</si>
  <si>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</si>
  <si>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</si>
  <si>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</si>
  <si>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</si>
  <si>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</si>
  <si>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</si>
  <si>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</si>
  <si>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</si>
  <si>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</si>
  <si>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</si>
  <si>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</si>
  <si>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</si>
  <si>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</si>
  <si>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</si>
  <si>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</si>
  <si>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</si>
  <si>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</si>
  <si>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</si>
  <si>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</si>
  <si>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</si>
  <si>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</si>
  <si>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</si>
  <si>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</si>
  <si>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</si>
  <si>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</si>
  <si>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</si>
  <si>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</si>
  <si>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</si>
  <si>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</si>
  <si>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</si>
  <si>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</si>
  <si>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</si>
  <si>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</si>
  <si>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</si>
  <si>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</si>
  <si>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</si>
  <si>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</si>
  <si>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</si>
  <si>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</si>
  <si>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</si>
  <si>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</si>
  <si>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</si>
  <si>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</si>
  <si>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</si>
  <si>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</si>
  <si>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</si>
  <si>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</si>
  <si>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</si>
  <si>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</si>
  <si>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</si>
  <si>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</si>
  <si>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</si>
  <si>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</si>
  <si>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</si>
  <si>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</si>
  <si>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</si>
  <si>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</si>
  <si>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</si>
  <si>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</si>
  <si>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</si>
  <si>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</si>
  <si>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</si>
  <si>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</si>
  <si>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</si>
  <si>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</si>
  <si>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</si>
  <si>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</si>
  <si>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</si>
  <si>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</si>
  <si>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</si>
  <si>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</si>
  <si>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</si>
  <si>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</si>
  <si>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</si>
  <si>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</si>
  <si>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</si>
  <si>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</si>
  <si>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</si>
  <si>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</si>
  <si>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</si>
  <si>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</si>
  <si>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</si>
  <si>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</si>
  <si>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</si>
  <si>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</si>
  <si>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</si>
  <si>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</si>
  <si>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</si>
  <si>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</si>
  <si>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</si>
  <si>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</si>
  <si>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</si>
  <si>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</si>
  <si>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</si>
  <si>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</si>
  <si>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</si>
  <si>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</si>
  <si>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</si>
  <si>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</si>
  <si>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</si>
  <si>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</si>
  <si>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</si>
  <si>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</si>
  <si>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</si>
  <si>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</si>
  <si>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</si>
  <si>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</si>
  <si>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</si>
  <si>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</si>
  <si>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</si>
  <si>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</si>
  <si>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</si>
  <si>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</si>
  <si>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</si>
  <si>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</si>
  <si>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</si>
  <si>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</si>
  <si>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</si>
  <si>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</si>
  <si>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</si>
  <si>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</si>
  <si>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</si>
  <si>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</si>
  <si>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</si>
  <si>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</si>
  <si>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</si>
  <si>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</si>
  <si>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</si>
  <si>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</si>
  <si>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</si>
  <si>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</si>
  <si>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</si>
  <si>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</si>
  <si>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</si>
  <si>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</si>
  <si>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</si>
  <si>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</si>
  <si>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</si>
  <si>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</si>
  <si>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</si>
  <si>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</si>
  <si>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</si>
  <si>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</si>
  <si>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</si>
  <si>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</si>
  <si>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</si>
  <si>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</si>
  <si>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</si>
  <si>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</si>
  <si>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</si>
  <si>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</si>
  <si>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</si>
  <si>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</si>
  <si>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</si>
  <si>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</si>
  <si>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</si>
  <si>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</si>
  <si>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</si>
  <si>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</si>
  <si>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</si>
  <si>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</si>
  <si>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</si>
  <si>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</si>
  <si>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</si>
  <si>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</si>
  <si>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</si>
  <si>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</si>
  <si>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</si>
  <si>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</si>
  <si>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</si>
  <si>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</si>
  <si>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</si>
  <si>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</si>
  <si>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</si>
  <si>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</si>
  <si>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</si>
  <si>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</si>
  <si>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</si>
  <si>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</si>
  <si>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</si>
  <si>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</si>
  <si>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</si>
  <si>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</si>
  <si>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</si>
  <si>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</si>
  <si>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</si>
  <si>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</si>
  <si>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</si>
  <si>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</si>
  <si>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</si>
  <si>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</si>
  <si>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</si>
  <si>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</si>
  <si>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</si>
  <si>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</si>
  <si>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</si>
  <si>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</si>
  <si>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</si>
  <si>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</si>
  <si>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</si>
  <si>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</si>
  <si>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</si>
  <si>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</si>
  <si>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</si>
  <si>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</si>
  <si>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</si>
  <si>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</si>
  <si>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</si>
  <si>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</si>
  <si>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</si>
  <si>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</si>
  <si>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</si>
  <si>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</si>
  <si>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</si>
  <si>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</si>
  <si>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</si>
  <si>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</si>
  <si>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</si>
  <si>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</si>
  <si>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</si>
  <si>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</si>
  <si>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</si>
  <si>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</si>
  <si>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</si>
  <si>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</si>
  <si>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</si>
  <si>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</si>
  <si>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</si>
  <si>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</si>
  <si>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</si>
  <si>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</si>
  <si>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</si>
  <si>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</si>
  <si>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</si>
  <si>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</si>
  <si>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</si>
  <si>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</si>
  <si>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</si>
  <si>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</si>
  <si>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</si>
  <si>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</si>
  <si>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</si>
  <si>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</si>
  <si>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</si>
  <si>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</si>
  <si>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</si>
  <si>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</si>
  <si>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</si>
  <si>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</si>
  <si>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</si>
  <si>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</si>
  <si>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</si>
  <si>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</si>
  <si>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</si>
  <si>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</si>
  <si>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</si>
  <si>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</si>
  <si>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</si>
  <si>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</si>
  <si>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</si>
  <si>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</si>
  <si>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</si>
  <si>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</si>
  <si>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</si>
  <si>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</si>
  <si>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</si>
  <si>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</si>
  <si>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</si>
  <si>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</si>
  <si>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</si>
  <si>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</si>
  <si>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</si>
  <si>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</si>
  <si>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</si>
  <si>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</si>
  <si>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</si>
  <si>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</si>
  <si>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</si>
  <si>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</si>
  <si>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</si>
  <si>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</si>
  <si>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</si>
  <si>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</si>
  <si>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</si>
  <si>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</si>
  <si>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</si>
  <si>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</si>
  <si>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</si>
  <si>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</si>
  <si>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</si>
  <si>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</si>
  <si>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</si>
  <si>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</si>
  <si>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</si>
  <si>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</si>
  <si>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</si>
  <si>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</si>
  <si>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</si>
  <si>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</si>
  <si>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</si>
  <si>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</si>
  <si>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</si>
  <si>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</si>
  <si>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</si>
  <si>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</si>
  <si>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</si>
  <si>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</si>
  <si>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</si>
  <si>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</si>
  <si>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</si>
  <si>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</si>
  <si>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</si>
  <si>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</si>
  <si>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</si>
  <si>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</si>
  <si>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</si>
  <si>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</si>
  <si>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</si>
  <si>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</si>
  <si>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</si>
  <si>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</si>
  <si>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</si>
  <si>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</si>
  <si>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</si>
  <si>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</si>
  <si>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</si>
  <si>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</si>
  <si>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</si>
  <si>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</si>
  <si>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</si>
  <si>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</si>
  <si>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</si>
  <si>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</si>
  <si>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</si>
  <si>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</si>
  <si>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</si>
  <si>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</si>
  <si>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</si>
  <si>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</si>
  <si>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</si>
  <si>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</si>
  <si>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</si>
  <si>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</si>
  <si>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</si>
  <si>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</si>
  <si>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</si>
  <si>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</si>
  <si>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</si>
  <si>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</si>
  <si>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</si>
  <si>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</si>
  <si>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</si>
  <si>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</si>
  <si>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</si>
  <si>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</si>
  <si>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</si>
  <si>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</si>
  <si>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</si>
  <si>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</si>
  <si>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</si>
  <si>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</si>
  <si>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</si>
  <si>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</si>
  <si>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</si>
  <si>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</si>
  <si>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</si>
  <si>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</si>
  <si>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</si>
  <si>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</si>
  <si>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</si>
  <si>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</si>
  <si>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</si>
  <si>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</si>
  <si>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</si>
  <si>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</si>
  <si>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</si>
  <si>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</si>
  <si>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</si>
  <si>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</si>
  <si>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</si>
  <si>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</si>
  <si>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</si>
  <si>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</si>
  <si>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</si>
  <si>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</si>
  <si>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</si>
  <si>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</si>
  <si>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</si>
  <si>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</si>
  <si>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</si>
  <si>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</si>
  <si>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</si>
  <si>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</si>
  <si>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</si>
  <si>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</si>
  <si>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</si>
  <si>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</si>
  <si>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</si>
  <si>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</si>
  <si>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</si>
  <si>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</si>
  <si>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</si>
  <si>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</si>
  <si>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</si>
  <si>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</si>
  <si>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</si>
  <si>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</si>
  <si>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</si>
  <si>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</si>
  <si>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</si>
  <si>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</si>
  <si>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</si>
  <si>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</si>
  <si>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</si>
  <si>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</si>
  <si>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</si>
  <si>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</si>
  <si>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</si>
  <si>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</si>
  <si>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</si>
  <si>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</si>
  <si>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</si>
  <si>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</si>
  <si>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</si>
  <si>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</si>
  <si>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</si>
  <si>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</si>
  <si>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</si>
  <si>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</si>
  <si>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</si>
  <si>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</si>
  <si>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</si>
  <si>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</si>
  <si>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</si>
  <si>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</si>
  <si>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</si>
  <si>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</si>
  <si>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</si>
  <si>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</si>
  <si>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</si>
  <si>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</si>
  <si>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</si>
  <si>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</si>
  <si>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</si>
  <si>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</si>
  <si>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</si>
  <si>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</si>
  <si>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</si>
  <si>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</si>
  <si>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</si>
  <si>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</si>
  <si>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</si>
  <si>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</si>
  <si>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</si>
  <si>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</si>
  <si>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</si>
  <si>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</si>
  <si>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</si>
  <si>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</si>
  <si>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</si>
  <si>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</si>
  <si>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</si>
  <si>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</si>
  <si>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</si>
  <si>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</si>
  <si>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</si>
  <si>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</si>
  <si>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</si>
  <si>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</si>
  <si>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</si>
  <si>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</si>
  <si>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</si>
  <si>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</si>
  <si>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</si>
  <si>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</si>
  <si>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</si>
  <si>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</si>
  <si>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</si>
  <si>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</si>
  <si>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</si>
  <si>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</si>
  <si>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</si>
  <si>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</si>
  <si>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</si>
  <si>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</si>
  <si>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</si>
  <si>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</si>
  <si>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</si>
  <si>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</si>
  <si>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</si>
  <si>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</si>
  <si>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</si>
  <si>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</si>
  <si>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</si>
  <si>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</si>
  <si>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</si>
  <si>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</si>
  <si>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</si>
  <si>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</si>
  <si>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</si>
  <si>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</si>
  <si>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</si>
  <si>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</si>
  <si>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</si>
  <si>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</si>
  <si>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</si>
  <si>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</si>
  <si>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</si>
  <si>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</si>
  <si>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</si>
  <si>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</si>
  <si>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</si>
  <si>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</si>
  <si>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</si>
  <si>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</si>
  <si>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</si>
  <si>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</si>
  <si>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</si>
  <si>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</si>
  <si>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</si>
  <si>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</si>
  <si>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</si>
  <si>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</si>
  <si>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</si>
  <si>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</si>
  <si>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</si>
  <si>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</si>
  <si>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</si>
  <si>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</si>
  <si>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</si>
  <si>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</si>
  <si>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</si>
  <si>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</si>
  <si>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</si>
  <si>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</si>
  <si>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</si>
  <si>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</si>
  <si>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</si>
  <si>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</si>
  <si>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</si>
  <si>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</si>
  <si>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</si>
  <si>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</si>
  <si>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</si>
  <si>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</si>
  <si>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</si>
  <si>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</si>
  <si>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</si>
  <si>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</si>
  <si>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</si>
  <si>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</si>
  <si>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</si>
  <si>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</si>
  <si>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</si>
  <si>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</si>
  <si>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</si>
  <si>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</si>
  <si>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</si>
  <si>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</si>
  <si>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</si>
  <si>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</si>
  <si>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</si>
  <si>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</si>
  <si>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</si>
  <si>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</si>
  <si>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</si>
  <si>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</si>
  <si>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</si>
  <si>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</si>
  <si>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</si>
  <si>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</si>
  <si>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</si>
  <si>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</si>
  <si>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</si>
  <si>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</si>
  <si>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</si>
  <si>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</si>
  <si>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</si>
  <si>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</si>
  <si>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</si>
  <si>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</si>
  <si>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</si>
  <si>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</si>
  <si>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</si>
  <si>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</si>
  <si>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</si>
  <si>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</si>
  <si>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</si>
  <si>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</si>
  <si>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</si>
  <si>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</si>
  <si>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</si>
  <si>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</si>
  <si>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</si>
  <si>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</si>
  <si>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</si>
  <si>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</si>
  <si>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</si>
  <si>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</si>
  <si>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</si>
  <si>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</si>
  <si>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</si>
  <si>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</si>
  <si>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</si>
  <si>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</si>
  <si>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</si>
  <si>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</si>
  <si>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</si>
  <si>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</si>
  <si>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</si>
  <si>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</si>
  <si>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</si>
  <si>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</si>
  <si>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</si>
  <si>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</si>
  <si>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</si>
  <si>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</si>
  <si>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</si>
  <si>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</si>
  <si>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</si>
  <si>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</si>
  <si>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</si>
  <si>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</si>
  <si>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</si>
  <si>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</si>
  <si>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</si>
  <si>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</si>
  <si>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</si>
  <si>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</si>
  <si>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</si>
  <si>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</si>
  <si>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</si>
  <si>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</si>
  <si>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</si>
  <si>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</si>
  <si>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</si>
  <si>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</si>
  <si>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</si>
  <si>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</si>
  <si>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</si>
  <si>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</si>
  <si>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</si>
  <si>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</si>
  <si>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</si>
  <si>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</si>
  <si>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</si>
  <si>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</si>
  <si>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</si>
  <si>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</si>
  <si>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</si>
  <si>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</si>
  <si>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</si>
  <si>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</si>
  <si>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</si>
  <si>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</si>
  <si>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</si>
  <si>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</si>
  <si>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</si>
  <si>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</si>
  <si>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</si>
  <si>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</si>
  <si>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</si>
  <si>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</si>
  <si>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</si>
  <si>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</si>
  <si>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</si>
  <si>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</si>
  <si>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</si>
  <si>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</si>
  <si>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</si>
  <si>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</si>
  <si>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</si>
  <si>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</si>
  <si>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</si>
  <si>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</si>
  <si>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</si>
  <si>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</si>
  <si>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</si>
  <si>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</si>
  <si>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</si>
  <si>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</si>
  <si>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</si>
  <si>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</si>
  <si>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</si>
  <si>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</si>
  <si>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</si>
  <si>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</si>
  <si>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</si>
  <si>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</si>
  <si>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</si>
  <si>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</si>
  <si>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</si>
  <si>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</si>
  <si>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</si>
  <si>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</si>
  <si>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</si>
  <si>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</si>
  <si>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</si>
  <si>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</si>
  <si>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</si>
  <si>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</si>
  <si>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</si>
  <si>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</si>
  <si>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</si>
  <si>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</si>
  <si>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</si>
  <si>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</si>
  <si>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</si>
  <si>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</si>
  <si>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</si>
  <si>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</si>
  <si>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</si>
  <si>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</si>
  <si>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</si>
  <si>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</si>
  <si>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</si>
  <si>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</si>
  <si>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</si>
  <si>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</si>
  <si>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</si>
  <si>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</si>
  <si>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</si>
  <si>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</si>
  <si>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</si>
  <si>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</si>
  <si>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</si>
  <si>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</si>
  <si>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</si>
  <si>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</si>
  <si>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</si>
  <si>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</si>
  <si>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</si>
  <si>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</si>
  <si>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</si>
  <si>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</si>
  <si>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</si>
  <si>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</si>
  <si>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</si>
  <si>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</si>
  <si>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</si>
  <si>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</si>
  <si>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</si>
  <si>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</si>
  <si>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</si>
  <si>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</si>
  <si>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</si>
  <si>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</si>
  <si>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</si>
  <si>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</si>
  <si>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</si>
  <si>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</si>
  <si>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</si>
  <si>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</si>
  <si>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</si>
  <si>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</si>
  <si>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</si>
  <si>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</si>
  <si>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</si>
  <si>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</si>
  <si>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</si>
  <si>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</si>
  <si>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</si>
  <si>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</si>
  <si>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</si>
  <si>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</si>
  <si>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</si>
  <si>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</si>
  <si>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</si>
  <si>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</si>
  <si>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</si>
  <si>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</si>
  <si>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</si>
  <si>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</si>
  <si>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</si>
  <si>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</si>
  <si>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</si>
  <si>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</si>
  <si>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</si>
  <si>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</si>
  <si>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</si>
  <si>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</si>
  <si>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</si>
  <si>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</si>
  <si>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</si>
  <si>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</si>
  <si>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</si>
  <si>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</si>
  <si>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</si>
  <si>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</si>
  <si>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</si>
  <si>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</si>
  <si>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</si>
  <si>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</si>
  <si>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</si>
  <si>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</si>
  <si>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</si>
  <si>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</si>
  <si>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</si>
  <si>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</si>
  <si>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</si>
  <si>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</si>
  <si>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</si>
  <si>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</si>
  <si>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</si>
  <si>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</si>
  <si>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</si>
  <si>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</si>
  <si>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</si>
  <si>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</si>
  <si>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</si>
  <si>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</si>
  <si>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</si>
  <si>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</si>
  <si>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</si>
  <si>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</si>
  <si>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</si>
  <si>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</si>
  <si>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</si>
  <si>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</si>
  <si>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</si>
  <si>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</si>
  <si>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</si>
  <si>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</si>
  <si>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</si>
  <si>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</si>
  <si>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</si>
  <si>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</si>
  <si>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</si>
  <si>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</si>
  <si>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</si>
  <si>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</si>
  <si>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</si>
  <si>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</si>
  <si>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</si>
  <si>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</si>
  <si>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</si>
  <si>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</si>
  <si>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</si>
  <si>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</si>
  <si>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</si>
  <si>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</si>
  <si>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</si>
  <si>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</si>
  <si>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</si>
  <si>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</si>
  <si>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</si>
  <si>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</si>
  <si>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</si>
  <si>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</si>
  <si>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</si>
  <si>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</si>
  <si>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</si>
  <si>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</si>
  <si>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</si>
  <si>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</si>
  <si>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</si>
  <si>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</si>
  <si>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</si>
  <si>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</si>
  <si>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</si>
  <si>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</si>
  <si>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</si>
  <si>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</si>
  <si>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</si>
  <si>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</si>
  <si>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</si>
  <si>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</si>
  <si>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</si>
  <si>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</si>
  <si>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</si>
  <si>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</si>
  <si>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</si>
  <si>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</si>
  <si>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</si>
  <si>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</si>
  <si>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</si>
  <si>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</si>
  <si>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</si>
  <si>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</si>
  <si>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</si>
  <si>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</si>
  <si>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</si>
  <si>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</si>
  <si>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</si>
  <si>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</si>
  <si>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</si>
  <si>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</si>
  <si>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</si>
  <si>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</si>
  <si>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</si>
  <si>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</si>
  <si>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</si>
  <si>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</si>
  <si>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</si>
  <si>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</si>
  <si>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</si>
  <si>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</si>
  <si>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</si>
  <si>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</si>
  <si>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</si>
  <si>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</si>
  <si>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</si>
  <si>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</si>
  <si>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</si>
  <si>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</si>
  <si>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</si>
  <si>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</si>
  <si>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</si>
  <si>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</si>
  <si>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</si>
  <si>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</si>
  <si>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</si>
  <si>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</si>
  <si>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</si>
  <si>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</si>
  <si>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</si>
  <si>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</si>
  <si>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</si>
  <si>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</si>
  <si>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</si>
  <si>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</si>
  <si>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</si>
  <si>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</si>
  <si>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</si>
  <si>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</si>
  <si>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</si>
  <si>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</si>
  <si>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</si>
  <si>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</si>
  <si>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</si>
  <si>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</si>
  <si>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</si>
  <si>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</si>
  <si>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</si>
  <si>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</si>
  <si>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</si>
  <si>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</si>
  <si>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</si>
  <si>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</si>
  <si>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</si>
  <si>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</si>
  <si>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</si>
  <si>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</si>
  <si>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</si>
  <si>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</si>
  <si>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</si>
  <si>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</si>
  <si>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</si>
  <si>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</si>
  <si>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</si>
  <si>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</si>
  <si>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</si>
  <si>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</si>
  <si>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</si>
  <si>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</si>
  <si>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</si>
  <si>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</si>
  <si>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</si>
  <si>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</si>
  <si>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</si>
  <si>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</si>
  <si>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</si>
  <si>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</si>
  <si>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</si>
  <si>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</si>
  <si>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</si>
  <si>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</si>
  <si>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</si>
  <si>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</si>
  <si>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</si>
  <si>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</si>
  <si>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</si>
  <si>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</si>
  <si>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</si>
  <si>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</si>
  <si>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</si>
  <si>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</si>
  <si>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</si>
  <si>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</si>
  <si>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</si>
  <si>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</si>
  <si>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</si>
  <si>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</si>
  <si>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</si>
  <si>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</si>
  <si>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</si>
  <si>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</si>
  <si>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</si>
  <si>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</si>
  <si>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</si>
  <si>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</si>
  <si>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</si>
  <si>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</si>
  <si>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</si>
  <si>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</si>
  <si>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</si>
  <si>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</si>
  <si>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</si>
  <si>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</si>
  <si>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</si>
  <si>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</si>
  <si>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</si>
  <si>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</si>
  <si>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</si>
  <si>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</si>
  <si>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</si>
  <si>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</si>
  <si>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</si>
  <si>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</si>
  <si>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</si>
  <si>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</si>
  <si>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</si>
  <si>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</si>
  <si>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</si>
  <si>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</si>
  <si>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</si>
  <si>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</si>
  <si>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</si>
  <si>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</si>
  <si>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</si>
  <si>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</si>
  <si>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</si>
  <si>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</si>
  <si>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</si>
  <si>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</si>
  <si>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</si>
  <si>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</si>
  <si>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</si>
  <si>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</si>
  <si>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</si>
  <si>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</si>
  <si>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</si>
  <si>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</si>
  <si>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</si>
  <si>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</si>
  <si>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</si>
  <si>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</si>
  <si>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</si>
  <si>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</si>
  <si>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</si>
  <si>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</si>
  <si>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</si>
  <si>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</si>
  <si>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</si>
  <si>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</si>
  <si>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</si>
  <si>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</si>
  <si>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</si>
  <si>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</si>
  <si>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</si>
  <si>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</si>
  <si>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</si>
  <si>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</si>
  <si>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</si>
  <si>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</si>
  <si>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</si>
  <si>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</si>
  <si>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</si>
  <si>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</si>
  <si>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</si>
  <si>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</si>
  <si>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</si>
  <si>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</si>
  <si>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</si>
  <si>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</si>
  <si>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</si>
  <si>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</si>
  <si>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</si>
  <si>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</si>
  <si>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</si>
  <si>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</si>
  <si>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</si>
  <si>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</si>
  <si>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</si>
  <si>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</si>
  <si>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</si>
  <si>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</si>
  <si>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</si>
  <si>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</si>
  <si>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</si>
  <si>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</si>
  <si>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</si>
  <si>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</si>
  <si>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</si>
  <si>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</si>
  <si>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</si>
  <si>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</si>
  <si>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</si>
  <si>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</si>
  <si>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</si>
  <si>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</si>
  <si>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</si>
  <si>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</si>
  <si>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</si>
  <si>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</si>
  <si>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</si>
  <si>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</si>
  <si>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</si>
  <si>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</si>
  <si>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</si>
  <si>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</si>
  <si>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</si>
  <si>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</si>
  <si>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</si>
  <si>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</si>
  <si>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</si>
  <si>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</si>
  <si>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</si>
  <si>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</si>
  <si>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</si>
  <si>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</si>
  <si>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</si>
  <si>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</si>
  <si>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</si>
  <si>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</si>
  <si>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</si>
  <si>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</si>
  <si>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</si>
  <si>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</si>
  <si>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</si>
  <si>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</si>
  <si>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</si>
  <si>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</si>
  <si>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</si>
  <si>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</si>
  <si>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</si>
  <si>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</si>
  <si>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</si>
  <si>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</si>
  <si>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</si>
  <si>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</si>
  <si>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</si>
  <si>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</si>
  <si>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</si>
  <si>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</si>
  <si>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</si>
  <si>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</si>
  <si>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</si>
  <si>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</si>
  <si>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</si>
  <si>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</si>
  <si>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</si>
  <si>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</si>
  <si>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</si>
  <si>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</si>
  <si>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</si>
  <si>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</si>
  <si>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</si>
  <si>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</si>
  <si>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</si>
  <si>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</si>
  <si>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</si>
  <si>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</si>
  <si>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</si>
  <si>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</si>
  <si>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</si>
  <si>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</si>
  <si>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</si>
  <si>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</si>
  <si>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</si>
  <si>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</si>
  <si>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</si>
  <si>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</si>
  <si>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</si>
  <si>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</si>
  <si>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</si>
  <si>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</si>
  <si>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</si>
  <si>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</si>
  <si>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</si>
  <si>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</si>
  <si>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</si>
  <si>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</si>
  <si>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</si>
  <si>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</si>
  <si>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</si>
  <si>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</si>
  <si>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</si>
  <si>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</si>
  <si>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</si>
  <si>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</si>
  <si>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</si>
  <si>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</si>
  <si>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</si>
  <si>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</si>
  <si>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</si>
  <si>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</si>
  <si>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</si>
  <si>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</si>
  <si>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</si>
  <si>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</si>
  <si>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</si>
  <si>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</si>
  <si>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</si>
  <si>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</si>
  <si>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</si>
  <si>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</si>
  <si>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</si>
  <si>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</si>
  <si>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</si>
  <si>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</si>
  <si>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</si>
  <si>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</si>
  <si>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</si>
  <si>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</si>
  <si>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</si>
  <si>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</si>
  <si>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</si>
  <si>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</si>
  <si>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</si>
  <si>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</si>
  <si>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</si>
  <si>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</si>
  <si>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</si>
  <si>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</si>
  <si>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</si>
  <si>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</si>
  <si>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</si>
  <si>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</si>
  <si>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</si>
  <si>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</si>
  <si>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</si>
  <si>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</si>
  <si>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</si>
  <si>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</si>
  <si>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</si>
  <si>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</si>
  <si>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</si>
  <si>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</si>
  <si>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</si>
  <si>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</si>
  <si>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</si>
  <si>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</si>
  <si>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</si>
  <si>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</si>
  <si>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</si>
  <si>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</si>
  <si>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</si>
  <si>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</si>
  <si>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</si>
  <si>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</si>
  <si>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</si>
  <si>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</si>
  <si>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</si>
  <si>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</si>
  <si>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</si>
  <si>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</si>
  <si>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</si>
  <si>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</si>
  <si>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</si>
  <si>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</si>
  <si>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</si>
  <si>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</si>
  <si>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</si>
  <si>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</si>
  <si>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</si>
  <si>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</si>
  <si>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</si>
  <si>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</si>
  <si>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</si>
  <si>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</si>
  <si>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</si>
  <si>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</si>
  <si>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</si>
  <si>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</si>
  <si>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</si>
  <si>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</si>
  <si>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</si>
  <si>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</si>
  <si>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</si>
  <si>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</si>
  <si>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</si>
  <si>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</si>
  <si>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</si>
  <si>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</si>
  <si>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</si>
  <si>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</si>
  <si>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</si>
  <si>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</si>
  <si>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</si>
  <si>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</si>
  <si>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</si>
  <si>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</si>
  <si>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</si>
  <si>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</si>
  <si>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</si>
  <si>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</si>
  <si>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</si>
  <si>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</si>
  <si>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</si>
  <si>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</si>
  <si>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</si>
  <si>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</si>
  <si>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</si>
  <si>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</si>
  <si>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</si>
  <si>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</si>
  <si>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</si>
  <si>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</si>
  <si>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</si>
  <si>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</si>
  <si>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</si>
  <si>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</si>
  <si>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</si>
  <si>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</si>
  <si>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</si>
  <si>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</si>
  <si>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</si>
  <si>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</si>
  <si>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</si>
  <si>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</si>
  <si>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</si>
  <si>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</si>
  <si>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</si>
  <si>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</si>
  <si>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</si>
  <si>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</si>
  <si>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</si>
  <si>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</si>
  <si>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</si>
  <si>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</si>
  <si>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</si>
  <si>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</si>
  <si>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</si>
  <si>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</si>
  <si>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</si>
  <si>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</si>
  <si>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</si>
  <si>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</si>
  <si>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</si>
  <si>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</si>
  <si>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</si>
  <si>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</si>
  <si>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</si>
  <si>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</si>
  <si>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</si>
  <si>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</si>
  <si>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</si>
  <si>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</si>
  <si>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</si>
  <si>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</si>
  <si>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</si>
  <si>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</si>
  <si>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</si>
  <si>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</si>
  <si>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</si>
  <si>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</si>
  <si>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</si>
  <si>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</si>
  <si>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</si>
  <si>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</si>
  <si>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</si>
  <si>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</si>
  <si>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</si>
  <si>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</si>
  <si>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</si>
  <si>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</si>
  <si>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</si>
  <si>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</si>
  <si>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</si>
  <si>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</si>
  <si>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</si>
  <si>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</si>
  <si>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</si>
  <si>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</si>
  <si>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</si>
  <si>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</si>
  <si>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</si>
  <si>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</si>
  <si>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</si>
  <si>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</si>
  <si>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</si>
  <si>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</si>
  <si>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</si>
  <si>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</si>
  <si>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</si>
  <si>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</si>
  <si>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</si>
  <si>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</si>
  <si>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</si>
  <si>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</si>
  <si>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</si>
  <si>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</si>
  <si>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</si>
  <si>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</si>
  <si>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</si>
  <si>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</si>
  <si>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</si>
  <si>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</si>
  <si>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</si>
  <si>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</si>
  <si>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</si>
  <si>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</si>
  <si>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</si>
  <si>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</si>
  <si>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</si>
  <si>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</si>
  <si>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</si>
  <si>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</si>
  <si>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</si>
  <si>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</si>
  <si>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</si>
  <si>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</si>
  <si>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</si>
  <si>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</si>
  <si>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</si>
  <si>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</si>
  <si>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</si>
  <si>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</si>
  <si>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</si>
  <si>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</si>
  <si>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</si>
  <si>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</si>
  <si>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</si>
  <si>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</si>
  <si>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</si>
  <si>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</si>
  <si>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</si>
  <si>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</si>
  <si>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</si>
  <si>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</si>
  <si>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</si>
  <si>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</si>
  <si>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</si>
  <si>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</si>
  <si>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</si>
  <si>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</si>
  <si>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</si>
  <si>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</si>
  <si>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</si>
  <si>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</si>
  <si>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</si>
  <si>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</si>
  <si>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</si>
  <si>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</si>
  <si>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</si>
  <si>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</si>
  <si>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</si>
  <si>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</si>
  <si>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</si>
  <si>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</si>
  <si>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</si>
  <si>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</si>
  <si>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</si>
  <si>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</si>
  <si>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</si>
  <si>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</si>
  <si>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</si>
  <si>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</si>
  <si>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</si>
  <si>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</si>
  <si>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</si>
  <si>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</si>
  <si>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</si>
  <si>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</si>
  <si>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</si>
  <si>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</si>
  <si>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</si>
  <si>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</si>
  <si>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</si>
  <si>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</si>
  <si>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</si>
  <si>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</si>
  <si>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</si>
  <si>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</si>
  <si>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</si>
  <si>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</si>
  <si>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</si>
  <si>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</si>
  <si>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</si>
  <si>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</si>
  <si>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</si>
  <si>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</si>
  <si>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</si>
  <si>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</si>
  <si>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</si>
  <si>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</si>
  <si>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</si>
  <si>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</si>
  <si>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</si>
  <si>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</si>
  <si>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</si>
  <si>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</si>
  <si>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</si>
  <si>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</si>
  <si>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</si>
  <si>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</si>
  <si>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</si>
  <si>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</si>
  <si>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</si>
  <si>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</si>
  <si>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</si>
  <si>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</si>
  <si>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</si>
  <si>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</si>
  <si>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</si>
  <si>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</si>
  <si>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</si>
  <si>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</si>
  <si>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</si>
  <si>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</si>
  <si>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</si>
  <si>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</si>
  <si>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</si>
  <si>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</si>
  <si>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</si>
  <si>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</si>
  <si>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</si>
  <si>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</si>
  <si>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</si>
  <si>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</si>
  <si>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</si>
  <si>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</si>
  <si>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</si>
  <si>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</si>
  <si>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</si>
  <si>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</si>
  <si>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</si>
  <si>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</si>
  <si>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</si>
  <si>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</si>
  <si>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</si>
  <si>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</si>
  <si>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</si>
  <si>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</si>
  <si>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</si>
  <si>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</si>
  <si>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</si>
  <si>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</si>
  <si>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</si>
  <si>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</si>
  <si>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</si>
  <si>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</si>
  <si>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</si>
  <si>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</si>
  <si>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</si>
  <si>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</si>
  <si>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</si>
  <si>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</si>
  <si>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</si>
  <si>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</si>
  <si>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</si>
  <si>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</si>
  <si>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</si>
  <si>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</si>
  <si>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</si>
  <si>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</si>
  <si>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</si>
  <si>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</si>
  <si>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</si>
  <si>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</si>
  <si>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</si>
  <si>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</si>
  <si>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</si>
  <si>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</si>
  <si>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</si>
  <si>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</si>
  <si>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</si>
  <si>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</si>
  <si>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</si>
  <si>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</si>
  <si>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</si>
  <si>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</si>
  <si>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</si>
  <si>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</si>
  <si>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</si>
  <si>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</si>
  <si>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</si>
  <si>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</si>
  <si>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</si>
  <si>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</si>
  <si>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</si>
  <si>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</si>
  <si>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</si>
  <si>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</si>
  <si>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</si>
  <si>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</si>
  <si>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</si>
  <si>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</si>
  <si>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</si>
  <si>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</si>
  <si>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</si>
  <si>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</si>
  <si>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</si>
  <si>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</si>
  <si>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</si>
  <si>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</si>
  <si>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</si>
  <si>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</si>
  <si>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</si>
  <si>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</si>
  <si>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</si>
  <si>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</si>
  <si>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</si>
  <si>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</si>
  <si>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</si>
  <si>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</si>
  <si>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</si>
  <si>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</si>
  <si>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</si>
  <si>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</si>
  <si>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</si>
  <si>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</si>
  <si>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</si>
  <si>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</si>
  <si>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</si>
  <si>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</si>
  <si>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</si>
  <si>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</si>
  <si>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</si>
  <si>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</si>
  <si>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</si>
  <si>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</si>
  <si>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</si>
  <si>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</si>
  <si>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</si>
  <si>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</si>
  <si>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</si>
  <si>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</si>
  <si>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</si>
  <si>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</si>
  <si>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</si>
  <si>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</si>
  <si>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</si>
  <si>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</si>
  <si>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</si>
  <si>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</si>
  <si>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</si>
  <si>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</si>
  <si>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</si>
  <si>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</si>
  <si>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</si>
  <si>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</si>
  <si>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</si>
  <si>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</si>
  <si>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</si>
  <si>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</si>
  <si>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</si>
  <si>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</si>
  <si>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</si>
  <si>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</si>
  <si>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</si>
  <si>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</si>
  <si>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</si>
  <si>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</si>
  <si>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</si>
  <si>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</si>
  <si>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</si>
  <si>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</si>
  <si>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</si>
  <si>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</si>
  <si>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</si>
  <si>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</si>
  <si>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</si>
  <si>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</si>
  <si>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</si>
  <si>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</si>
  <si>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</si>
  <si>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</si>
  <si>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</si>
  <si>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</si>
  <si>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</si>
  <si>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</si>
  <si>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</si>
  <si>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</si>
  <si>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</si>
  <si>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</si>
  <si>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</si>
  <si>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</si>
  <si>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</si>
  <si>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</si>
  <si>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</si>
  <si>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</si>
  <si>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</si>
  <si>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</si>
  <si>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</si>
  <si>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</si>
  <si>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</si>
  <si>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</si>
  <si>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</si>
  <si>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</si>
  <si>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</si>
  <si>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</si>
  <si>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</si>
  <si>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</si>
  <si>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</si>
  <si>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</si>
  <si>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</si>
  <si>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</si>
  <si>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</si>
  <si>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</si>
  <si>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</si>
  <si>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</si>
  <si>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</si>
  <si>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</si>
  <si>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</si>
  <si>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</si>
  <si>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</si>
  <si>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</si>
  <si>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</si>
  <si>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</si>
  <si>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</si>
  <si>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</si>
  <si>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</si>
  <si>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</si>
  <si>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</si>
  <si>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</si>
  <si>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</si>
  <si>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</si>
  <si>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</si>
  <si>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</si>
  <si>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</si>
  <si>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</si>
  <si>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</si>
  <si>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</si>
  <si>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</si>
  <si>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</si>
  <si>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</si>
  <si>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</si>
  <si>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</si>
  <si>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</si>
  <si>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</si>
  <si>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</si>
  <si>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</si>
  <si>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</si>
  <si>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</si>
  <si>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</si>
  <si>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</si>
  <si>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</si>
  <si>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</si>
  <si>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</si>
  <si>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</si>
  <si>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</si>
  <si>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</si>
  <si>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</si>
  <si>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</si>
  <si>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</si>
  <si>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</si>
  <si>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</si>
  <si>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</si>
  <si>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</si>
  <si>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</si>
  <si>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</si>
  <si>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</si>
  <si>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</si>
  <si>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</si>
  <si>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</si>
  <si>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</si>
  <si>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</si>
  <si>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</si>
  <si>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</si>
  <si>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</si>
  <si>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</si>
  <si>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</si>
  <si>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</si>
  <si>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</si>
  <si>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</si>
  <si>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</si>
  <si>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</si>
  <si>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</si>
  <si>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</si>
  <si>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</si>
  <si>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</si>
  <si>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</si>
  <si>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</si>
  <si>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</si>
  <si>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</si>
  <si>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</si>
  <si>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</si>
  <si>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</si>
  <si>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</si>
  <si>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</si>
  <si>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</si>
  <si>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</si>
  <si>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</si>
  <si>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</si>
  <si>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</si>
  <si>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</si>
  <si>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</si>
  <si>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</si>
  <si>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</si>
  <si>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</si>
  <si>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</si>
  <si>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</si>
  <si>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</si>
  <si>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</si>
  <si>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</si>
  <si>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</si>
  <si>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</si>
  <si>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</si>
  <si>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</si>
  <si>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</si>
  <si>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</si>
  <si>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</si>
  <si>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</si>
  <si>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</si>
  <si>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</si>
  <si>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</si>
  <si>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</si>
  <si>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</si>
  <si>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</si>
  <si>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</si>
  <si>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</si>
  <si>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</si>
  <si>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</si>
  <si>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</si>
  <si>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</si>
  <si>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</si>
  <si>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</si>
  <si>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</si>
  <si>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</si>
  <si>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</si>
  <si>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</si>
  <si>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</si>
  <si>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</si>
  <si>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</si>
  <si>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</si>
  <si>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</si>
  <si>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</si>
  <si>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</si>
  <si>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</si>
  <si>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</si>
  <si>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</si>
  <si>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</si>
  <si>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</si>
  <si>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</si>
  <si>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</si>
  <si>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</si>
  <si>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</si>
  <si>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</si>
  <si>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</si>
  <si>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</si>
  <si>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</si>
  <si>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</si>
  <si>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</si>
  <si>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</si>
  <si>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</si>
  <si>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</si>
  <si>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</si>
  <si>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</si>
  <si>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</si>
  <si>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</si>
  <si>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</si>
  <si>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</si>
  <si>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</si>
  <si>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</si>
  <si>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</si>
  <si>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</si>
  <si>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</si>
  <si>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</si>
  <si>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</si>
  <si>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</si>
  <si>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</si>
  <si>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</si>
  <si>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</si>
  <si>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</si>
  <si>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</si>
  <si>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</si>
  <si>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</si>
  <si>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</si>
  <si>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</si>
  <si>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</si>
  <si>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</si>
  <si>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</si>
  <si>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</si>
  <si>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</si>
  <si>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</si>
  <si>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</si>
  <si>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</si>
  <si>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</si>
  <si>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</si>
  <si>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</si>
  <si>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</si>
  <si>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</si>
  <si>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</si>
  <si>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</si>
  <si>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</si>
  <si>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</si>
  <si>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</si>
  <si>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</si>
  <si>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</si>
  <si>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</si>
  <si>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</si>
  <si>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</si>
  <si>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</si>
  <si>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</si>
  <si>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</si>
  <si>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</si>
  <si>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</si>
  <si>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</si>
  <si>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</si>
  <si>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</si>
  <si>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</si>
  <si>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</si>
  <si>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</si>
  <si>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</si>
  <si>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</si>
  <si>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</si>
  <si>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</si>
  <si>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</si>
  <si>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</si>
  <si>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</si>
  <si>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</si>
  <si>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</si>
  <si>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</si>
  <si>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</si>
  <si>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</si>
  <si>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</si>
  <si>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</si>
  <si>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</si>
  <si>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</si>
  <si>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</si>
  <si>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</si>
  <si>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</si>
  <si>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</si>
  <si>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</si>
  <si>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</si>
  <si>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</si>
  <si>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</si>
  <si>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</si>
  <si>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</si>
  <si>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</si>
  <si>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</si>
  <si>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</si>
  <si>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</si>
  <si>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</si>
  <si>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</si>
  <si>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</si>
  <si>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</si>
  <si>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</si>
  <si>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</si>
  <si>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</si>
  <si>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</si>
  <si>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</si>
  <si>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</si>
  <si>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</si>
  <si>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</si>
  <si>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</si>
  <si>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</si>
  <si>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</si>
  <si>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</si>
  <si>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</si>
  <si>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</si>
  <si>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</si>
  <si>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</si>
  <si>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</si>
  <si>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</si>
  <si>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</si>
  <si>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</si>
  <si>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</si>
  <si>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</si>
  <si>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</si>
  <si>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</si>
  <si>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</si>
  <si>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</si>
  <si>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</si>
  <si>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</si>
  <si>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</si>
  <si>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</si>
  <si>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</si>
  <si>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</si>
  <si>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</si>
  <si>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</si>
  <si>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</si>
  <si>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</si>
  <si>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</si>
  <si>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</si>
  <si>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</si>
  <si>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</si>
  <si>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</si>
  <si>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</si>
  <si>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</si>
  <si>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</si>
  <si>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</si>
  <si>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</si>
  <si>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</si>
  <si>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</si>
  <si>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</si>
  <si>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</si>
  <si>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</si>
  <si>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</si>
  <si>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</si>
  <si>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</si>
  <si>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</si>
  <si>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</si>
  <si>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</si>
  <si>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</si>
  <si>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</si>
  <si>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</si>
  <si>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</si>
  <si>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</si>
  <si>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</si>
  <si>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</si>
  <si>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</si>
  <si>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</si>
  <si>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</si>
  <si>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</si>
  <si>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</si>
  <si>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</si>
  <si>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</si>
  <si>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</si>
  <si>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</si>
  <si>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</si>
  <si>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</si>
  <si>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</si>
  <si>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</si>
  <si>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</si>
  <si>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</si>
  <si>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</si>
  <si>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</si>
  <si>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</si>
  <si>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</si>
  <si>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</si>
  <si>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</si>
  <si>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</si>
  <si>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</si>
  <si>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</si>
  <si>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</si>
  <si>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</si>
  <si>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</si>
  <si>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</si>
  <si>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</si>
  <si>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</si>
  <si>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</si>
  <si>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</si>
  <si>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</si>
  <si>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</si>
  <si>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</si>
  <si>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</si>
  <si>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</si>
  <si>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</si>
  <si>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</si>
  <si>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</si>
  <si>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</si>
  <si>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</si>
  <si>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</si>
  <si>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</si>
  <si>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</si>
  <si>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</si>
  <si>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</si>
  <si>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</si>
  <si>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</si>
  <si>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</si>
  <si>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</si>
  <si>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</si>
  <si>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</si>
  <si>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</si>
  <si>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</si>
  <si>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</si>
  <si>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</si>
  <si>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</si>
  <si>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</si>
  <si>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</si>
  <si>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</si>
  <si>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</si>
  <si>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</si>
  <si>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</si>
  <si>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</si>
  <si>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</si>
  <si>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</si>
  <si>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</si>
  <si>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</si>
  <si>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</si>
  <si>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</si>
  <si>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</si>
  <si>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</si>
  <si>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</si>
  <si>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</si>
  <si>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</si>
  <si>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</si>
  <si>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</si>
  <si>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</si>
  <si>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</si>
  <si>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</si>
  <si>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</si>
  <si>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</si>
  <si>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</si>
  <si>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</si>
  <si>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</si>
  <si>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</si>
  <si>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</si>
  <si>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</si>
  <si>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</si>
  <si>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</si>
  <si>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</si>
  <si>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</si>
  <si>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</si>
  <si>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</si>
  <si>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</si>
  <si>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</si>
  <si>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</si>
  <si>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</si>
  <si>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</si>
  <si>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</si>
  <si>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</si>
  <si>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</si>
  <si>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</si>
  <si>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</si>
  <si>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</si>
  <si>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</si>
  <si>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</si>
  <si>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</si>
  <si>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</si>
  <si>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</si>
  <si>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</si>
  <si>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</si>
  <si>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</si>
  <si>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</si>
  <si>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</si>
  <si>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</si>
  <si>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</si>
  <si>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</si>
  <si>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</si>
  <si>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</si>
  <si>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</si>
  <si>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</si>
  <si>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</si>
  <si>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</si>
  <si>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</si>
  <si>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</si>
  <si>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</si>
  <si>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</si>
  <si>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</si>
  <si>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</si>
  <si>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</si>
  <si>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</si>
  <si>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</si>
  <si>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</si>
  <si>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</si>
  <si>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</si>
  <si>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</si>
  <si>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</si>
  <si>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</si>
  <si>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</si>
  <si>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</si>
  <si>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</si>
  <si>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</si>
  <si>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</si>
  <si>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</si>
  <si>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</si>
  <si>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</si>
  <si>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</si>
  <si>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</si>
  <si>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</si>
  <si>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</si>
  <si>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</si>
  <si>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</si>
  <si>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</si>
  <si>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</si>
  <si>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</si>
  <si>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</si>
  <si>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</si>
  <si>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</si>
  <si>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</si>
  <si>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</si>
  <si>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</si>
  <si>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</si>
  <si>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</si>
  <si>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</si>
  <si>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</si>
  <si>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</si>
  <si>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</si>
  <si>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</si>
  <si>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</si>
  <si>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</si>
  <si>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</si>
  <si>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</si>
  <si>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</si>
  <si>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</si>
  <si>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</si>
  <si>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</si>
  <si>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</si>
  <si>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</si>
  <si>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</si>
  <si>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</si>
  <si>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</si>
  <si>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</si>
  <si>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</si>
  <si>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</si>
  <si>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</si>
  <si>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</si>
  <si>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</si>
  <si>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</si>
  <si>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</si>
  <si>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</si>
  <si>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</si>
  <si>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</si>
  <si>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</si>
  <si>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</si>
  <si>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</si>
  <si>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</si>
  <si>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</si>
  <si>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</si>
  <si>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</si>
  <si>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</si>
  <si>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</si>
  <si>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</si>
  <si>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</si>
  <si>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</si>
  <si>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</si>
  <si>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</si>
  <si>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</si>
  <si>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</si>
  <si>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</si>
  <si>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</si>
  <si>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</si>
  <si>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</si>
  <si>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</si>
  <si>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</si>
  <si>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</si>
  <si>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</si>
  <si>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</si>
  <si>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</si>
  <si>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</si>
  <si>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</si>
  <si>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</si>
  <si>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</si>
  <si>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</si>
  <si>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</si>
  <si>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</si>
  <si>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</si>
  <si>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</si>
  <si>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</si>
  <si>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</si>
  <si>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</si>
  <si>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</si>
  <si>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</si>
  <si>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</si>
  <si>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</si>
  <si>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</si>
  <si>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</si>
  <si>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</si>
  <si>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</si>
  <si>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</si>
  <si>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</si>
  <si>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</si>
  <si>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</si>
  <si>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</si>
  <si>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</si>
  <si>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</si>
  <si>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</si>
  <si>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</si>
  <si>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</si>
  <si>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</si>
  <si>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</si>
  <si>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</si>
  <si>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</si>
  <si>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</si>
  <si>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</si>
  <si>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</si>
  <si>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</si>
  <si>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</si>
  <si>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</si>
  <si>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</si>
  <si>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</si>
  <si>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</si>
  <si>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</si>
  <si>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</si>
  <si>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</si>
  <si>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</si>
  <si>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</si>
  <si>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</si>
  <si>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</si>
  <si>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</si>
  <si>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</si>
  <si>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</si>
  <si>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</si>
  <si>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</si>
  <si>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</si>
  <si>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</si>
  <si>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</si>
  <si>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</si>
  <si>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</si>
  <si>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</si>
  <si>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</si>
  <si>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</si>
  <si>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</si>
  <si>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</si>
  <si>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</si>
  <si>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</si>
  <si>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</si>
  <si>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</si>
  <si>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</si>
  <si>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</si>
  <si>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</si>
  <si>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</si>
  <si>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</si>
  <si>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</si>
  <si>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</si>
  <si>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</si>
  <si>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</si>
  <si>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</si>
  <si>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</si>
  <si>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</si>
  <si>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</si>
  <si>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</si>
  <si>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</si>
  <si>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</si>
  <si>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</si>
  <si>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</si>
  <si>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</si>
  <si>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</si>
  <si>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</si>
  <si>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</si>
  <si>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</si>
  <si>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</si>
  <si>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</si>
  <si>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</si>
  <si>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</si>
  <si>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</si>
  <si>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</si>
  <si>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</si>
  <si>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</si>
  <si>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</si>
  <si>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</si>
  <si>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</si>
  <si>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</si>
  <si>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</si>
  <si>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</si>
  <si>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</si>
  <si>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</si>
  <si>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</si>
  <si>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</si>
  <si>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</si>
  <si>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</si>
  <si>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</si>
  <si>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</si>
  <si>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</si>
  <si>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</si>
  <si>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</si>
  <si>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</si>
  <si>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</si>
  <si>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</si>
  <si>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</si>
  <si>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</si>
  <si>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</si>
  <si>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</si>
  <si>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</si>
  <si>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</si>
  <si>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</si>
  <si>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</si>
  <si>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</si>
  <si>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</si>
  <si>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</si>
  <si>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</si>
  <si>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</si>
  <si>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</si>
  <si>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</si>
  <si>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</si>
  <si>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</si>
  <si>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</si>
  <si>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</si>
  <si>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</si>
  <si>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</si>
  <si>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</si>
  <si>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</si>
  <si>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</si>
  <si>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</si>
  <si>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</si>
  <si>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</si>
  <si>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</si>
  <si>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</si>
  <si>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</si>
  <si>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</si>
  <si>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</si>
  <si>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</si>
  <si>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</si>
  <si>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</si>
  <si>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</si>
  <si>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</si>
  <si>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</si>
  <si>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</si>
  <si>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</si>
  <si>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</si>
  <si>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</si>
  <si>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</si>
  <si>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</si>
  <si>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</si>
  <si>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</si>
  <si>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</si>
  <si>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</si>
  <si>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</si>
  <si>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</si>
  <si>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</si>
  <si>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</si>
  <si>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</si>
  <si>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</si>
  <si>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</si>
  <si>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</si>
  <si>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</si>
  <si>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</si>
  <si>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</si>
  <si>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</si>
  <si>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</si>
  <si>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</si>
  <si>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</si>
  <si>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</si>
  <si>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</si>
  <si>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</si>
  <si>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</si>
  <si>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</si>
  <si>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</si>
  <si>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</si>
  <si>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</si>
  <si>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</si>
  <si>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</si>
  <si>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</si>
  <si>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</si>
  <si>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</si>
  <si>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</si>
  <si>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</si>
  <si>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</si>
  <si>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</si>
  <si>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</si>
  <si>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</si>
  <si>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</si>
  <si>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</si>
  <si>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</si>
  <si>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</si>
  <si>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</si>
  <si>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</si>
  <si>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</si>
  <si>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</si>
  <si>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</si>
  <si>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</si>
  <si>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</si>
  <si>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</si>
  <si>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</si>
  <si>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</si>
  <si>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</si>
  <si>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</si>
  <si>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</si>
  <si>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</si>
  <si>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</si>
  <si>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</si>
  <si>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</si>
  <si>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</si>
  <si>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</si>
  <si>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</si>
  <si>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</si>
  <si>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</si>
  <si>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</si>
  <si>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</si>
  <si>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</si>
  <si>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</si>
  <si>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</si>
  <si>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</si>
  <si>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</si>
  <si>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</si>
  <si>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</si>
  <si>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</si>
  <si>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</si>
  <si>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</si>
  <si>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</si>
  <si>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</si>
  <si>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</si>
  <si>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</si>
  <si>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</si>
  <si>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</si>
  <si>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</si>
  <si>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</si>
  <si>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</si>
  <si>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</si>
  <si>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</si>
  <si>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</si>
  <si>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</si>
  <si>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</si>
  <si>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</si>
  <si>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</si>
  <si>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</si>
  <si>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</si>
  <si>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</si>
  <si>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</si>
  <si>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</si>
  <si>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</si>
  <si>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</si>
  <si>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</si>
  <si>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</si>
  <si>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</si>
  <si>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</si>
  <si>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</si>
  <si>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</si>
  <si>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</si>
  <si>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</si>
  <si>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</si>
  <si>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</si>
  <si>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</si>
  <si>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</si>
  <si>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</si>
  <si>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</si>
  <si>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</si>
  <si>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</si>
  <si>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</si>
  <si>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</si>
  <si>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</si>
  <si>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</si>
  <si>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</si>
  <si>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</si>
  <si>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</si>
  <si>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</si>
  <si>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</si>
  <si>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</si>
  <si>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</si>
  <si>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</si>
  <si>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</si>
  <si>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</si>
  <si>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</si>
  <si>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</si>
  <si>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</si>
  <si>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</si>
  <si>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</si>
  <si>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</si>
  <si>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</si>
  <si>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</si>
  <si>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</si>
  <si>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</si>
  <si>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</si>
  <si>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</si>
  <si>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</si>
  <si>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</si>
  <si>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</si>
  <si>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</si>
  <si>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</si>
  <si>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</si>
  <si>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</si>
  <si>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</si>
  <si>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</si>
  <si>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</si>
  <si>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</si>
  <si>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</si>
  <si>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</si>
  <si>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</si>
  <si>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</si>
  <si>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</si>
  <si>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</si>
  <si>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</si>
  <si>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</si>
  <si>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</si>
  <si>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</si>
  <si>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</si>
  <si>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</si>
  <si>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</si>
  <si>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</si>
  <si>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</si>
  <si>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</si>
  <si>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</si>
  <si>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</si>
  <si>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</si>
  <si>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</si>
  <si>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</si>
  <si>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</si>
  <si>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</si>
  <si>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</si>
  <si>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</si>
  <si>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</si>
  <si>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</si>
  <si>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</si>
  <si>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</si>
  <si>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</si>
  <si>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</si>
  <si>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</si>
  <si>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</si>
  <si>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</si>
  <si>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</si>
  <si>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</si>
  <si>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</si>
  <si>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</si>
  <si>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</si>
  <si>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</si>
  <si>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</si>
  <si>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</si>
  <si>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</si>
  <si>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</si>
  <si>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</si>
  <si>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</si>
  <si>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</si>
  <si>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</si>
  <si>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</si>
  <si>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</si>
  <si>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</si>
  <si>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</si>
  <si>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</si>
  <si>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</si>
  <si>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</si>
  <si>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</si>
  <si>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</si>
  <si>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</si>
  <si>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</si>
  <si>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</si>
  <si>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</si>
  <si>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</si>
  <si>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</si>
  <si>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</si>
  <si>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</si>
  <si>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</si>
  <si>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</si>
  <si>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</si>
  <si>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</si>
  <si>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</si>
  <si>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</si>
  <si>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</si>
  <si>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</si>
  <si>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</si>
  <si>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</si>
  <si>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</si>
  <si>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</si>
  <si>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</si>
  <si>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</si>
  <si>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</si>
  <si>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</si>
  <si>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</si>
  <si>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</si>
  <si>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</si>
  <si>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</si>
  <si>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</si>
  <si>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</si>
  <si>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</si>
  <si>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</si>
  <si>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</si>
  <si>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</si>
  <si>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</si>
  <si>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</si>
  <si>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</si>
  <si>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</si>
  <si>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</si>
  <si>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</si>
  <si>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</si>
  <si>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</si>
  <si>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</si>
  <si>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</si>
  <si>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</si>
  <si>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</si>
  <si>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</si>
  <si>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</si>
  <si>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</si>
  <si>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</si>
  <si>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</si>
  <si>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</si>
  <si>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</si>
  <si>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</si>
  <si>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</si>
  <si>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</si>
  <si>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</si>
  <si>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</si>
  <si>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</si>
  <si>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</si>
  <si>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</si>
  <si>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</si>
  <si>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</si>
  <si>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</si>
  <si>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</si>
  <si>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</si>
  <si>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</si>
  <si>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</si>
  <si>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</si>
  <si>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</si>
  <si>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</si>
  <si>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</si>
  <si>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</si>
  <si>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</si>
  <si>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</si>
  <si>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</si>
  <si>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</si>
  <si>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</si>
  <si>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</si>
  <si>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</si>
  <si>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</si>
  <si>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</si>
  <si>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</si>
  <si>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</si>
  <si>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</si>
  <si>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</si>
  <si>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</si>
  <si>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</si>
  <si>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</si>
  <si>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</si>
  <si>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</si>
  <si>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</si>
  <si>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</si>
  <si>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</si>
  <si>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</si>
  <si>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</si>
  <si>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</si>
  <si>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</si>
  <si>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</si>
  <si>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</si>
  <si>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</si>
  <si>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</si>
  <si>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</si>
  <si>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</si>
  <si>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</si>
  <si>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</si>
  <si>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</si>
  <si>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</si>
  <si>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</si>
  <si>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</si>
  <si>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</si>
  <si>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</si>
  <si>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</si>
  <si>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</si>
  <si>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</si>
  <si>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</si>
  <si>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</si>
  <si>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</si>
  <si>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</si>
  <si>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</si>
  <si>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</si>
  <si>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</si>
  <si>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</si>
  <si>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</si>
  <si>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</si>
  <si>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</si>
  <si>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</si>
  <si>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</si>
  <si>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</si>
  <si>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</si>
  <si>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</si>
  <si>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</si>
  <si>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</si>
  <si>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</si>
  <si>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</si>
  <si>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</si>
  <si>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</si>
  <si>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</si>
  <si>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</si>
  <si>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</si>
  <si>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</si>
  <si>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</si>
  <si>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</si>
  <si>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</si>
  <si>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</si>
  <si>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</si>
  <si>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</si>
  <si>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</si>
  <si>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</si>
  <si>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</si>
  <si>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</si>
  <si>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</si>
  <si>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</si>
  <si>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</si>
  <si>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</si>
  <si>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</si>
  <si>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</si>
  <si>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</si>
  <si>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</si>
  <si>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</si>
  <si>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</si>
  <si>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</si>
  <si>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</si>
  <si>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</si>
  <si>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</si>
  <si>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</si>
  <si>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</si>
  <si>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</si>
  <si>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</si>
  <si>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</si>
  <si>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</si>
  <si>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</si>
  <si>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</si>
  <si>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</si>
  <si>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</si>
  <si>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</si>
  <si>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</si>
  <si>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</si>
  <si>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</si>
  <si>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</si>
  <si>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</si>
  <si>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</si>
  <si>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</si>
  <si>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</si>
  <si>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</si>
  <si>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</si>
  <si>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</si>
  <si>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</si>
  <si>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</si>
  <si>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</si>
  <si>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</si>
  <si>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</si>
  <si>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</si>
  <si>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</si>
  <si>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</si>
  <si>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</si>
  <si>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</si>
  <si>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</si>
  <si>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</si>
  <si>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</si>
  <si>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</si>
  <si>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</si>
  <si>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</si>
  <si>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</si>
  <si>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</si>
  <si>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</si>
  <si>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</si>
  <si>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</si>
  <si>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</si>
  <si>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</si>
  <si>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</si>
  <si>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</si>
  <si>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</si>
  <si>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</si>
  <si>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</si>
  <si>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</si>
  <si>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</si>
  <si>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</si>
  <si>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</si>
  <si>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</si>
  <si>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</si>
  <si>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</si>
  <si>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</si>
  <si>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</si>
  <si>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</si>
  <si>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</si>
  <si>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</si>
  <si>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</si>
  <si>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</si>
  <si>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</si>
  <si>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</si>
  <si>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</si>
  <si>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</si>
  <si>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</si>
  <si>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</si>
  <si>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</si>
  <si>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</si>
  <si>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</si>
  <si>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</si>
  <si>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</si>
  <si>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</si>
  <si>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</si>
  <si>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</si>
  <si>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</si>
  <si>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</si>
  <si>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</si>
  <si>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</si>
  <si>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</si>
  <si>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</si>
  <si>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</si>
  <si>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</si>
  <si>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</si>
  <si>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</si>
  <si>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</si>
  <si>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</si>
  <si>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</si>
  <si>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</si>
  <si>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</si>
  <si>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</si>
  <si>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</si>
  <si>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</si>
  <si>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</si>
  <si>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</si>
  <si>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</si>
  <si>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</si>
  <si>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</si>
  <si>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</si>
  <si>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</si>
  <si>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</si>
  <si>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</si>
  <si>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</si>
  <si>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</si>
  <si>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</si>
  <si>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</si>
  <si>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</si>
  <si>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</si>
  <si>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</si>
  <si>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</si>
  <si>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</si>
  <si>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</si>
  <si>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</si>
  <si>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</si>
  <si>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</si>
  <si>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</si>
  <si>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</si>
  <si>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</si>
  <si>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</si>
  <si>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</si>
  <si>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</si>
  <si>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</si>
  <si>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</si>
  <si>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</si>
  <si>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</si>
  <si>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</si>
  <si>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</si>
  <si>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</si>
  <si>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</si>
  <si>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</si>
  <si>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</si>
  <si>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</si>
  <si>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</si>
  <si>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</si>
  <si>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</si>
  <si>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</si>
  <si>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</si>
  <si>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</si>
  <si>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</si>
  <si>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</si>
  <si>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</si>
  <si>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</si>
  <si>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</si>
  <si>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</si>
  <si>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</si>
  <si>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</si>
  <si>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</si>
  <si>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</si>
  <si>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</si>
  <si>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</si>
  <si>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</si>
  <si>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</si>
  <si>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</si>
  <si>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</si>
  <si>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</si>
  <si>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</si>
  <si>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</si>
  <si>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</si>
  <si>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</si>
  <si>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</si>
  <si>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</si>
  <si>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</si>
  <si>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</si>
  <si>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</si>
  <si>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</si>
  <si>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</si>
  <si>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</si>
  <si>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</si>
  <si>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</si>
  <si>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</si>
  <si>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</si>
  <si>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</si>
  <si>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</si>
  <si>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</si>
  <si>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</si>
  <si>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</si>
  <si>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</si>
  <si>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</si>
  <si>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</si>
  <si>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</si>
  <si>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</si>
  <si>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</si>
  <si>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</si>
  <si>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</si>
  <si>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</si>
  <si>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</si>
  <si>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</si>
  <si>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</si>
  <si>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</si>
  <si>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</si>
  <si>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</si>
  <si>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</si>
  <si>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</si>
  <si>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</si>
  <si>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</si>
  <si>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</si>
  <si>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</si>
  <si>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</si>
  <si>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</si>
  <si>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</si>
  <si>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</si>
  <si>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</si>
  <si>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</si>
  <si>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</si>
  <si>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</si>
  <si>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</si>
  <si>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</si>
  <si>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</si>
  <si>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</si>
  <si>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</si>
  <si>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</si>
  <si>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</si>
  <si>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</si>
  <si>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</si>
  <si>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</si>
  <si>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</si>
  <si>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</si>
  <si>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</si>
  <si>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</si>
  <si>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</si>
  <si>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</si>
  <si>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</si>
  <si>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</si>
  <si>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</si>
  <si>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</si>
  <si>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</si>
  <si>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</si>
  <si>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</si>
  <si>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</si>
  <si>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</si>
  <si>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</si>
  <si>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</si>
  <si>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</si>
  <si>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</si>
  <si>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</si>
  <si>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</si>
  <si>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</si>
  <si>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</si>
  <si>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</si>
  <si>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</si>
  <si>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</si>
  <si>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</si>
  <si>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</si>
  <si>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</si>
  <si>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</si>
  <si>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</si>
  <si>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</si>
  <si>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</si>
  <si>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</si>
  <si>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</si>
  <si>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</si>
  <si>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</si>
  <si>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</si>
  <si>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</si>
  <si>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</si>
  <si>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</si>
  <si>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</si>
  <si>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</si>
  <si>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</si>
  <si>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</si>
  <si>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</si>
  <si>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</si>
  <si>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</si>
  <si>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</si>
  <si>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</si>
  <si>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</si>
  <si>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</si>
  <si>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</si>
  <si>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</si>
  <si>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</si>
  <si>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</si>
  <si>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</si>
  <si>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</si>
  <si>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</si>
  <si>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</si>
  <si>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</si>
  <si>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</si>
  <si>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</si>
  <si>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</si>
  <si>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</si>
  <si>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</si>
  <si>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</si>
  <si>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</si>
  <si>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</si>
  <si>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</si>
  <si>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</si>
  <si>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</si>
  <si>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</si>
  <si>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</si>
  <si>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</si>
  <si>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</si>
  <si>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</si>
  <si>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</si>
  <si>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</si>
  <si>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</si>
  <si>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</si>
  <si>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</si>
  <si>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</si>
  <si>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</si>
  <si>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</si>
  <si>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</si>
  <si>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</si>
  <si>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</si>
  <si>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</si>
  <si>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</si>
  <si>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</si>
  <si>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</si>
  <si>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</si>
  <si>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</si>
  <si>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</si>
  <si>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</si>
  <si>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</si>
  <si>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</si>
  <si>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</si>
  <si>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</si>
  <si>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</si>
  <si>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</si>
  <si>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</si>
  <si>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</si>
  <si>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</si>
  <si>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</si>
  <si>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</si>
  <si>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</si>
  <si>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</si>
  <si>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</si>
  <si>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</si>
  <si>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</si>
  <si>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</si>
  <si>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</si>
  <si>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</si>
  <si>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</si>
  <si>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</si>
  <si>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</si>
  <si>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</si>
  <si>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</si>
  <si>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</si>
  <si>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</si>
  <si>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</si>
  <si>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</si>
  <si>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</si>
  <si>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</si>
  <si>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</si>
  <si>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</si>
  <si>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</si>
  <si>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</si>
  <si>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</si>
  <si>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</si>
  <si>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</si>
  <si>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</si>
  <si>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</si>
  <si>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</si>
  <si>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</si>
  <si>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</si>
  <si>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</si>
  <si>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</si>
  <si>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</si>
  <si>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</si>
  <si>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</si>
  <si>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</si>
  <si>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</si>
  <si>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</si>
  <si>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</si>
  <si>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</si>
  <si>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</si>
  <si>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</si>
  <si>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</si>
  <si>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</si>
  <si>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</si>
  <si>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</si>
  <si>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</si>
  <si>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</si>
  <si>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</si>
  <si>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</si>
  <si>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</si>
  <si>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</si>
  <si>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</si>
  <si>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</si>
  <si>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</si>
  <si>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</si>
  <si>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</si>
  <si>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</si>
  <si>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</si>
  <si>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</si>
  <si>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</si>
  <si>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</si>
  <si>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</si>
  <si>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</si>
  <si>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</si>
  <si>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</si>
  <si>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</si>
  <si>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</si>
  <si>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</si>
  <si>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</si>
  <si>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</si>
  <si>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</si>
  <si>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</si>
  <si>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</si>
  <si>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</si>
  <si>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</si>
  <si>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</si>
  <si>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</si>
  <si>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</si>
  <si>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</si>
  <si>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</si>
  <si>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</si>
  <si>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</si>
  <si>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</si>
  <si>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</si>
  <si>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</si>
  <si>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</si>
  <si>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</si>
  <si>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</si>
  <si>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</si>
  <si>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</si>
  <si>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</si>
  <si>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</si>
  <si>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</si>
  <si>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</si>
  <si>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</si>
  <si>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</si>
  <si>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</si>
  <si>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</si>
  <si>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</si>
  <si>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</si>
  <si>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</si>
  <si>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</si>
  <si>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</si>
  <si>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</si>
  <si>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</si>
  <si>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</si>
  <si>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</si>
  <si>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</si>
  <si>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</si>
  <si>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</si>
  <si>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</si>
  <si>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</si>
  <si>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</si>
  <si>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</si>
  <si>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</si>
  <si>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</si>
  <si>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</si>
  <si>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</si>
  <si>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</si>
  <si>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</si>
  <si>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</si>
  <si>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</si>
  <si>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</si>
  <si>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</si>
  <si>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</si>
  <si>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</si>
  <si>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</si>
  <si>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</si>
  <si>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</si>
  <si>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</si>
  <si>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</si>
  <si>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</si>
  <si>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</si>
  <si>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</si>
  <si>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</si>
  <si>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</si>
  <si>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</si>
  <si>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</si>
  <si>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</si>
  <si>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</si>
  <si>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</si>
  <si>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</si>
  <si>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</si>
  <si>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</si>
  <si>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</si>
  <si>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</si>
  <si>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</si>
  <si>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</si>
  <si>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</si>
  <si>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</si>
  <si>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</si>
  <si>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</si>
  <si>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</si>
  <si>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</si>
  <si>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</si>
  <si>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</si>
  <si>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</si>
  <si>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</si>
  <si>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</si>
  <si>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</si>
  <si>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</si>
  <si>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</si>
  <si>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</si>
  <si>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</si>
  <si>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</si>
  <si>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</si>
  <si>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</si>
  <si>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</si>
  <si>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</si>
  <si>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</si>
  <si>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</si>
  <si>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</si>
  <si>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</si>
  <si>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</si>
  <si>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</si>
  <si>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</si>
  <si>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</si>
  <si>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</si>
  <si>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</si>
  <si>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</si>
  <si>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</si>
  <si>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</si>
  <si>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</si>
  <si>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</si>
  <si>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</si>
  <si>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</si>
  <si>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</si>
  <si>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</si>
  <si>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</si>
  <si>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</si>
  <si>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</si>
  <si>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</si>
  <si>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</si>
  <si>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</si>
  <si>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</si>
  <si>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</si>
  <si>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</si>
  <si>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</si>
  <si>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</si>
  <si>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</si>
  <si>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</si>
  <si>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</si>
  <si>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</si>
  <si>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</si>
  <si>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</si>
  <si>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</si>
  <si>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</si>
  <si>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</si>
  <si>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</si>
  <si>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</si>
  <si>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</si>
  <si>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</si>
  <si>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</si>
  <si>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</si>
  <si>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</si>
  <si>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</si>
  <si>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</si>
  <si>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</si>
  <si>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</si>
  <si>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</si>
  <si>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</si>
  <si>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</si>
  <si>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</si>
  <si>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</si>
  <si>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</si>
  <si>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</si>
  <si>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</si>
  <si>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</si>
  <si>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</si>
  <si>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</si>
  <si>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</si>
  <si>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</si>
  <si>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</si>
  <si>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</si>
  <si>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</si>
  <si>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</si>
  <si>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</si>
  <si>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</si>
  <si>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</si>
  <si>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</si>
  <si>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</si>
  <si>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</si>
  <si>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</si>
  <si>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</si>
  <si>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</si>
  <si>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</si>
  <si>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</si>
  <si>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</si>
  <si>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</si>
  <si>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</si>
  <si>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</si>
  <si>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</si>
  <si>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</si>
  <si>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</si>
  <si>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</si>
  <si>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</si>
  <si>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</si>
  <si>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</si>
  <si>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</si>
  <si>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</si>
  <si>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</si>
  <si>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</si>
  <si>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</si>
  <si>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</si>
  <si>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</si>
  <si>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</si>
  <si>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</si>
  <si>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</si>
  <si>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</si>
  <si>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</si>
  <si>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</si>
  <si>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</si>
  <si>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</si>
  <si>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</si>
  <si>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</si>
  <si>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</si>
  <si>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</si>
  <si>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</si>
  <si>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</si>
  <si>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</si>
  <si>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</si>
  <si>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</si>
  <si>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</si>
  <si>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</si>
  <si>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</si>
  <si>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</si>
  <si>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</si>
  <si>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</si>
  <si>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</si>
  <si>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</si>
  <si>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</si>
  <si>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</si>
  <si>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</si>
  <si>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</si>
  <si>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</si>
  <si>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</si>
  <si>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</si>
  <si>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</si>
  <si>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</si>
  <si>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</si>
  <si>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</si>
  <si>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</si>
  <si>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</si>
  <si>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</si>
  <si>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</si>
  <si>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</si>
  <si>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</si>
  <si>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</si>
  <si>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</si>
  <si>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</si>
  <si>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</si>
  <si>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</si>
  <si>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</si>
  <si>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</si>
  <si>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</si>
  <si>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</si>
  <si>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</si>
  <si>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</si>
  <si>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</si>
  <si>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</si>
  <si>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</si>
  <si>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</si>
  <si>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</si>
  <si>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</si>
  <si>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</si>
  <si>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</si>
  <si>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</si>
  <si>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</si>
  <si>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</si>
  <si>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</si>
  <si>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</si>
  <si>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</si>
  <si>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</si>
  <si>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</si>
  <si>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</si>
  <si>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</si>
  <si>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</si>
  <si>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</si>
  <si>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</si>
  <si>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</si>
  <si>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</si>
  <si>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</si>
  <si>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</si>
  <si>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</si>
  <si>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</si>
  <si>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</si>
  <si>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</si>
  <si>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</si>
  <si>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</si>
  <si>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</si>
  <si>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</si>
  <si>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</si>
  <si>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</si>
  <si>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</si>
  <si>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</si>
  <si>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</si>
  <si>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</si>
  <si>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</si>
  <si>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</si>
  <si>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</si>
  <si>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</si>
  <si>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</si>
  <si>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</si>
  <si>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</si>
  <si>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</si>
  <si>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</si>
  <si>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</si>
  <si>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</si>
  <si>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</si>
  <si>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</si>
  <si>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</si>
  <si>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</si>
  <si>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</si>
  <si>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</si>
  <si>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</si>
  <si>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</si>
  <si>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</si>
  <si>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</si>
  <si>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</si>
  <si>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</si>
  <si>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</si>
  <si>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</si>
  <si>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</si>
  <si>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</si>
  <si>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</si>
  <si>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</si>
  <si>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</si>
  <si>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</si>
  <si>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</si>
  <si>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</si>
  <si>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</si>
  <si>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</si>
  <si>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</si>
  <si>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</si>
  <si>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</si>
  <si>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</si>
  <si>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</si>
  <si>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</si>
  <si>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</si>
  <si>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</si>
  <si>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</si>
  <si>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</si>
  <si>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</si>
  <si>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</si>
  <si>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</si>
  <si>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</si>
  <si>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</si>
  <si>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</si>
  <si>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</si>
  <si>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</si>
  <si>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</si>
  <si>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</si>
  <si>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</si>
  <si>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</si>
  <si>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</si>
  <si>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</si>
  <si>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</si>
  <si>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</si>
  <si>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</si>
  <si>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</si>
  <si>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</si>
  <si>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</si>
  <si>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</si>
  <si>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</si>
  <si>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</si>
  <si>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</si>
  <si>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</si>
  <si>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</si>
  <si>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</si>
  <si>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</si>
  <si>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</si>
  <si>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</si>
  <si>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</si>
  <si>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</si>
  <si>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</si>
  <si>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</si>
  <si>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</si>
  <si>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</si>
  <si>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</si>
  <si>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</si>
  <si>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</si>
  <si>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</si>
  <si>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</si>
  <si>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</si>
  <si>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</si>
  <si>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</si>
  <si>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</si>
  <si>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</si>
  <si>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</si>
  <si>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</si>
  <si>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</si>
  <si>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</si>
  <si>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</si>
  <si>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</si>
  <si>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</si>
  <si>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</si>
  <si>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</si>
  <si>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</si>
  <si>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</si>
  <si>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</si>
  <si>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</si>
  <si>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</si>
  <si>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</si>
  <si>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</si>
  <si>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</si>
  <si>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</si>
  <si>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</si>
  <si>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</si>
  <si>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</si>
  <si>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</si>
  <si>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</si>
  <si>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</si>
  <si>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</si>
  <si>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</si>
  <si>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</si>
  <si>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</si>
  <si>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</si>
  <si>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</si>
  <si>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</si>
  <si>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</si>
  <si>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</si>
  <si>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</si>
  <si>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</si>
  <si>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</si>
  <si>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</si>
  <si>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</si>
  <si>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</si>
  <si>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</si>
  <si>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</si>
  <si>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</si>
  <si>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</si>
  <si>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</si>
  <si>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</si>
  <si>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</si>
  <si>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</si>
  <si>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</si>
  <si>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</si>
  <si>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</si>
  <si>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</si>
  <si>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</si>
  <si>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</si>
  <si>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</si>
  <si>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</si>
  <si>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</si>
  <si>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</si>
  <si>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</si>
  <si>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</si>
  <si>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</si>
  <si>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</si>
  <si>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</si>
  <si>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</si>
  <si>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</si>
  <si>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</si>
  <si>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</si>
  <si>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</si>
  <si>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</si>
  <si>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</si>
  <si>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</si>
  <si>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</si>
  <si>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</si>
  <si>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</si>
  <si>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</si>
  <si>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</si>
  <si>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</si>
  <si>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</si>
  <si>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</si>
  <si>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</si>
  <si>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</si>
  <si>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</si>
  <si>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</si>
  <si>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</si>
  <si>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</si>
  <si>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</si>
  <si>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</si>
  <si>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</si>
  <si>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</si>
  <si>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</si>
  <si>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</si>
  <si>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</si>
  <si>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</si>
  <si>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</si>
  <si>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</si>
  <si>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</si>
  <si>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</si>
  <si>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</si>
  <si>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</si>
  <si>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</si>
  <si>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</si>
  <si>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</si>
  <si>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</si>
  <si>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</si>
  <si>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</si>
  <si>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</si>
  <si>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</si>
  <si>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</si>
  <si>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</si>
  <si>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</si>
  <si>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</si>
  <si>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</si>
  <si>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</si>
  <si>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</si>
  <si>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</si>
  <si>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</si>
  <si>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</si>
  <si>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</si>
  <si>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</si>
  <si>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</si>
  <si>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</si>
  <si>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</si>
  <si>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</si>
  <si>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</si>
  <si>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</si>
  <si>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</si>
  <si>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</si>
  <si>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</si>
  <si>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</si>
  <si>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</si>
  <si>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</si>
  <si>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</si>
  <si>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</si>
  <si>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</si>
  <si>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</si>
  <si>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</si>
  <si>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</si>
  <si>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</si>
  <si>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</si>
  <si>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</si>
  <si>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</si>
  <si>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</si>
  <si>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</si>
  <si>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</si>
  <si>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</si>
  <si>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</si>
  <si>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</si>
  <si>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</si>
  <si>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</si>
  <si>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</si>
  <si>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</si>
  <si>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</si>
  <si>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</si>
  <si>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</si>
  <si>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</si>
  <si>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</si>
  <si>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</si>
  <si>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</si>
  <si>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</si>
  <si>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</si>
  <si>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</si>
  <si>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</si>
  <si>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</si>
  <si>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</si>
  <si>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</si>
  <si>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</si>
  <si>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</si>
  <si>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</si>
  <si>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</si>
  <si>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</si>
  <si>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</si>
  <si>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</si>
  <si>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</si>
  <si>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</si>
  <si>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</si>
  <si>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</si>
  <si>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</si>
  <si>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</si>
  <si>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</si>
  <si>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</si>
  <si>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</si>
  <si>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</si>
  <si>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</si>
  <si>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</si>
  <si>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</si>
  <si>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</si>
  <si>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</si>
  <si>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</si>
  <si>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</si>
  <si>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</si>
  <si>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</si>
  <si>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</si>
  <si>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</si>
  <si>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</si>
  <si>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</si>
  <si>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</si>
  <si>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</si>
  <si>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</si>
  <si>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</si>
  <si>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</si>
  <si>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</si>
  <si>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</si>
  <si>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</si>
  <si>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</si>
  <si>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</si>
  <si>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</si>
  <si>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</si>
  <si>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</si>
  <si>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</si>
  <si>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</si>
  <si>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</si>
  <si>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</si>
  <si>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</si>
  <si>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</si>
  <si>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</si>
  <si>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</si>
  <si>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</si>
  <si>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</si>
  <si>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</si>
  <si>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</si>
  <si>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</si>
  <si>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</si>
  <si>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</si>
  <si>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</si>
  <si>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</si>
  <si>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</si>
  <si>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</si>
  <si>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</si>
  <si>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</si>
  <si>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</si>
  <si>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</si>
  <si>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</si>
  <si>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</si>
  <si>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</si>
  <si>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</si>
  <si>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</si>
  <si>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</si>
  <si>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</si>
  <si>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</si>
  <si>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</si>
  <si>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</si>
  <si>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</si>
  <si>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</si>
  <si>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</si>
  <si>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</si>
  <si>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</si>
  <si>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</si>
  <si>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</si>
  <si>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</si>
  <si>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</si>
  <si>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</si>
  <si>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</si>
  <si>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</si>
  <si>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</si>
  <si>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</si>
  <si>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</si>
  <si>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</si>
  <si>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</si>
  <si>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</si>
  <si>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</si>
  <si>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</si>
  <si>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</si>
  <si>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</si>
  <si>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</si>
  <si>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</si>
  <si>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</si>
  <si>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</si>
  <si>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</si>
  <si>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</si>
  <si>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</si>
  <si>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</si>
  <si>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</si>
  <si>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</si>
  <si>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</si>
  <si>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</si>
  <si>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</si>
  <si>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</si>
  <si>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</si>
  <si>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</si>
  <si>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</si>
  <si>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</si>
  <si>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</si>
  <si>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</si>
  <si>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</si>
  <si>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</si>
  <si>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</si>
  <si>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</si>
  <si>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</si>
  <si>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</si>
  <si>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</si>
  <si>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</si>
  <si>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</si>
  <si>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</si>
  <si>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</si>
  <si>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</si>
  <si>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</si>
  <si>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</si>
  <si>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</si>
  <si>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</si>
  <si>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</si>
  <si>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</si>
  <si>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</si>
  <si>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</si>
  <si>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</si>
  <si>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</si>
  <si>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</si>
  <si>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</si>
  <si>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</si>
  <si>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</si>
  <si>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</si>
  <si>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</si>
  <si>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</si>
  <si>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</si>
  <si>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</si>
  <si>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</si>
  <si>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</si>
  <si>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</si>
  <si>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</si>
  <si>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</si>
  <si>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</si>
  <si>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</si>
  <si>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</si>
  <si>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</si>
  <si>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</si>
  <si>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</si>
  <si>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</si>
  <si>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</si>
  <si>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</si>
  <si>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</si>
  <si>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</si>
  <si>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</si>
  <si>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</si>
  <si>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</si>
  <si>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</si>
  <si>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</si>
  <si>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</si>
  <si>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</si>
  <si>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</si>
  <si>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</si>
  <si>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</si>
  <si>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</si>
  <si>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</si>
  <si>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</si>
  <si>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</si>
  <si>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</si>
  <si>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</si>
  <si>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</si>
  <si>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</si>
  <si>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</si>
  <si>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</si>
  <si>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</si>
  <si>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</si>
  <si>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</si>
  <si>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</si>
  <si>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</si>
  <si>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</si>
  <si>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</si>
  <si>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</si>
  <si>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</si>
  <si>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</si>
  <si>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</si>
  <si>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</si>
  <si>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</si>
  <si>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</si>
  <si>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</si>
  <si>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</si>
  <si>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</si>
  <si>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</si>
  <si>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</si>
  <si>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</si>
  <si>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</si>
  <si>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</si>
  <si>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</si>
  <si>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</si>
  <si>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</si>
  <si>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</si>
  <si>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</si>
  <si>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</si>
  <si>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</si>
  <si>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</si>
  <si>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</si>
  <si>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</si>
  <si>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</si>
  <si>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</si>
  <si>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</si>
  <si>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</si>
  <si>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</si>
  <si>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</si>
  <si>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</si>
  <si>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</si>
  <si>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</si>
  <si>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</si>
  <si>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</si>
  <si>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</si>
  <si>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</si>
  <si>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</si>
  <si>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</si>
  <si>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</si>
  <si>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</si>
  <si>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</si>
  <si>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</si>
  <si>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</si>
  <si>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</si>
  <si>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</si>
  <si>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</si>
  <si>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</si>
  <si>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</si>
  <si>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</si>
  <si>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</si>
  <si>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</si>
  <si>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</si>
  <si>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</si>
  <si>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</si>
  <si>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</si>
  <si>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</si>
  <si>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</si>
  <si>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</si>
  <si>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</si>
  <si>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</si>
  <si>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</si>
  <si>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</si>
  <si>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</si>
  <si>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</si>
  <si>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</si>
  <si>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</si>
  <si>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</si>
  <si>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</si>
  <si>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</si>
  <si>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</si>
  <si>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</si>
  <si>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</si>
  <si>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</si>
  <si>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</si>
  <si>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</si>
  <si>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</si>
  <si>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</si>
  <si>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</si>
  <si>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</si>
  <si>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</si>
  <si>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</si>
  <si>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</si>
  <si>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</si>
  <si>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</si>
  <si>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</si>
  <si>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</si>
  <si>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</si>
  <si>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</si>
  <si>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</si>
  <si>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</si>
  <si>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</si>
  <si>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</si>
  <si>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</si>
  <si>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</si>
  <si>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</si>
  <si>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</si>
  <si>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</si>
  <si>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</si>
  <si>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</si>
  <si>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</si>
  <si>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</si>
  <si>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</si>
  <si>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</si>
  <si>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</si>
  <si>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</si>
  <si>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</si>
  <si>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</si>
  <si>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</si>
  <si>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</si>
  <si>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</si>
  <si>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</si>
  <si>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</si>
  <si>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</si>
  <si>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</si>
  <si>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</si>
  <si>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</si>
  <si>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</si>
  <si>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</si>
  <si>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</si>
  <si>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</si>
  <si>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</si>
  <si>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</si>
  <si>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</si>
  <si>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</si>
  <si>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</si>
  <si>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</si>
  <si>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</si>
  <si>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</si>
  <si>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</si>
  <si>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</si>
  <si>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</si>
  <si>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</si>
  <si>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</si>
  <si>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</si>
  <si>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</si>
  <si>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</si>
  <si>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</si>
  <si>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</si>
  <si>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</si>
  <si>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</si>
  <si>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</si>
  <si>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</si>
  <si>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</si>
  <si>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</si>
  <si>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</si>
  <si>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</si>
  <si>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</si>
  <si>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</si>
  <si>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</si>
  <si>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</si>
  <si>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</si>
  <si>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</si>
  <si>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</si>
  <si>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</si>
  <si>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</si>
  <si>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</si>
  <si>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</si>
  <si>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</si>
  <si>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</si>
  <si>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</si>
  <si>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</si>
  <si>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</si>
  <si>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</si>
  <si>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</si>
  <si>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</si>
  <si>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</si>
  <si>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</si>
  <si>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</si>
  <si>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</si>
  <si>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</si>
  <si>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</si>
  <si>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</si>
  <si>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</si>
  <si>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</si>
  <si>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</si>
  <si>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</si>
  <si>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</si>
  <si>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</si>
  <si>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</si>
  <si>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</si>
  <si>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</si>
  <si>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</si>
  <si>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</si>
  <si>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</si>
  <si>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</si>
  <si>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</si>
  <si>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</si>
  <si>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</si>
  <si>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</si>
  <si>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</si>
  <si>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</si>
  <si>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</si>
  <si>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</si>
  <si>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</si>
  <si>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</si>
  <si>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</si>
  <si>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</si>
  <si>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</si>
  <si>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</si>
  <si>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</si>
  <si>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</si>
  <si>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</si>
  <si>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</si>
  <si>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</si>
  <si>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</si>
  <si>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</si>
  <si>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</si>
  <si>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</si>
  <si>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</si>
  <si>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</si>
  <si>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</si>
  <si>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</si>
  <si>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</si>
  <si>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</si>
  <si>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</si>
  <si>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</si>
  <si>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</si>
  <si>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</si>
  <si>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</si>
  <si>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</si>
  <si>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</si>
  <si>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</si>
  <si>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</si>
  <si>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</si>
  <si>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</si>
  <si>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</si>
  <si>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</si>
  <si>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</si>
  <si>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</si>
  <si>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</si>
  <si>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</si>
  <si>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</si>
  <si>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</si>
  <si>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</si>
  <si>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</si>
  <si>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</si>
  <si>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</si>
  <si>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</si>
  <si>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</si>
  <si>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</si>
  <si>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</si>
  <si>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</si>
  <si>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</si>
  <si>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</si>
  <si>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</si>
  <si>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</si>
  <si>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</si>
  <si>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</si>
  <si>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</si>
  <si>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</si>
  <si>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</si>
  <si>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</si>
  <si>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</si>
  <si>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</si>
  <si>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</si>
  <si>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</si>
  <si>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</si>
  <si>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</si>
  <si>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</si>
  <si>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</si>
  <si>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</si>
  <si>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</si>
  <si>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</si>
  <si>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</si>
  <si>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</si>
  <si>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</si>
  <si>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</si>
  <si>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</si>
  <si>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</si>
  <si>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</si>
  <si>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</si>
  <si>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</si>
  <si>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</si>
  <si>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</si>
  <si>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</si>
  <si>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</si>
  <si>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</si>
  <si>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</si>
  <si>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</si>
  <si>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</si>
  <si>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</si>
  <si>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</si>
  <si>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</si>
  <si>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</si>
  <si>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</si>
  <si>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</si>
  <si>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</si>
  <si>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</si>
  <si>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</si>
  <si>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</si>
  <si>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</si>
  <si>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</si>
  <si>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</si>
  <si>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</si>
  <si>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</si>
  <si>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</si>
  <si>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</si>
  <si>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</si>
  <si>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</si>
  <si>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</si>
  <si>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</si>
  <si>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</si>
  <si>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</si>
  <si>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</si>
  <si>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</si>
  <si>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</si>
  <si>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</si>
  <si>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</si>
  <si>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</si>
  <si>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</si>
  <si>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</si>
  <si>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</si>
  <si>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</si>
  <si>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</si>
  <si>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</si>
  <si>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</si>
  <si>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</si>
  <si>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</si>
  <si>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</si>
  <si>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</si>
  <si>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</si>
  <si>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</si>
  <si>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</si>
  <si>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</si>
  <si>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</si>
  <si>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</si>
  <si>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</si>
  <si>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</si>
  <si>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</si>
  <si>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</si>
  <si>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</si>
  <si>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</si>
  <si>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</si>
  <si>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</si>
  <si>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</si>
  <si>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</si>
  <si>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</si>
  <si>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</si>
  <si>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</si>
  <si>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</si>
  <si>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</si>
  <si>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</si>
  <si>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</si>
  <si>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</si>
  <si>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</si>
  <si>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</si>
  <si>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</si>
  <si>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</si>
  <si>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</si>
  <si>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</si>
  <si>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</si>
  <si>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</si>
  <si>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</si>
  <si>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</si>
  <si>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</si>
  <si>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</si>
  <si>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</si>
  <si>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</si>
  <si>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</si>
  <si>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</si>
  <si>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</si>
  <si>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</si>
  <si>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</si>
  <si>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</si>
  <si>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</si>
  <si>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</si>
  <si>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</si>
  <si>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</si>
  <si>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</si>
  <si>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</si>
  <si>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</si>
  <si>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</si>
  <si>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</si>
  <si>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</si>
  <si>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</si>
  <si>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</si>
  <si>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</si>
  <si>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</si>
  <si>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</si>
  <si>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</si>
  <si>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</si>
  <si>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</si>
  <si>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</si>
  <si>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</si>
  <si>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</si>
  <si>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</si>
  <si>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</si>
  <si>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</si>
  <si>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</si>
  <si>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</si>
  <si>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</si>
  <si>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</si>
  <si>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</si>
  <si>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</si>
  <si>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</si>
  <si>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</si>
  <si>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</si>
  <si>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</si>
  <si>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</si>
  <si>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</si>
  <si>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</si>
  <si>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</si>
  <si>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</si>
  <si>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</si>
  <si>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</si>
  <si>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</si>
  <si>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</si>
  <si>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</si>
  <si>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</si>
  <si>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</si>
  <si>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</si>
  <si>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</si>
  <si>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</si>
  <si>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</si>
  <si>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</si>
  <si>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</si>
  <si>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</si>
  <si>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</si>
  <si>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</si>
  <si>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</si>
  <si>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</si>
  <si>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</si>
  <si>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</si>
  <si>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</si>
  <si>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</si>
  <si>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</si>
  <si>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</si>
  <si>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</si>
  <si>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</si>
  <si>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</si>
  <si>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</si>
  <si>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</si>
  <si>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</si>
  <si>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</si>
  <si>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</si>
  <si>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</si>
  <si>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</si>
  <si>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</si>
  <si>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</si>
  <si>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</si>
  <si>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</si>
  <si>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</si>
  <si>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</si>
  <si>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</si>
  <si>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</si>
  <si>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</si>
  <si>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</si>
  <si>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</si>
  <si>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</si>
  <si>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</si>
  <si>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</si>
  <si>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</si>
  <si>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</si>
  <si>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</si>
  <si>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</si>
  <si>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</si>
  <si>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</si>
  <si>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</si>
  <si>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</si>
  <si>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</si>
  <si>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</si>
  <si>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</si>
  <si>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</si>
  <si>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</si>
  <si>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</si>
  <si>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</si>
  <si>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</si>
  <si>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</si>
  <si>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</si>
  <si>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</si>
  <si>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</si>
  <si>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</si>
  <si>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</si>
  <si>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</si>
  <si>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</si>
  <si>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</si>
  <si>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</si>
  <si>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</si>
  <si>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</si>
  <si>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</si>
  <si>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</si>
  <si>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</si>
  <si>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</si>
  <si>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</si>
  <si>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</si>
  <si>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</si>
  <si>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</si>
  <si>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</si>
  <si>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</si>
  <si>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</si>
  <si>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</si>
  <si>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</si>
  <si>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</si>
  <si>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</si>
  <si>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</si>
  <si>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</si>
  <si>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</si>
  <si>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</si>
  <si>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</si>
  <si>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</si>
  <si>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</si>
  <si>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</si>
  <si>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</si>
  <si>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</si>
  <si>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</si>
  <si>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</si>
  <si>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</si>
  <si>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</si>
  <si>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</si>
  <si>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</si>
  <si>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</si>
  <si>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</si>
  <si>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</si>
  <si>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</si>
  <si>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</si>
  <si>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</si>
  <si>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</si>
  <si>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</si>
  <si>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</si>
  <si>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</si>
  <si>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</si>
  <si>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</si>
  <si>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</si>
  <si>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</si>
  <si>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</si>
  <si>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</si>
  <si>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</si>
  <si>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</si>
  <si>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</si>
  <si>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</si>
  <si>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</si>
  <si>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</si>
  <si>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</si>
  <si>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</si>
  <si>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</si>
  <si>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</si>
  <si>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</si>
  <si>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</si>
  <si>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</si>
  <si>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</si>
  <si>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</si>
  <si>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</si>
  <si>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</si>
  <si>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</si>
  <si>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</si>
  <si>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</si>
  <si>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</si>
  <si>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</si>
  <si>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</si>
  <si>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</si>
  <si>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</si>
  <si>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</si>
  <si>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</si>
  <si>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</si>
  <si>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</si>
  <si>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</si>
  <si>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</si>
  <si>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</si>
  <si>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</si>
  <si>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</si>
  <si>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</si>
  <si>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</si>
  <si>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</si>
  <si>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</si>
  <si>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</si>
  <si>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</si>
  <si>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</si>
  <si>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</si>
  <si>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</si>
  <si>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</si>
  <si>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</si>
  <si>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</si>
  <si>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</si>
  <si>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</si>
  <si>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</si>
  <si>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</si>
  <si>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</si>
  <si>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</si>
  <si>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</si>
  <si>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</si>
  <si>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</si>
  <si>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</si>
  <si>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</si>
  <si>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</si>
  <si>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</si>
  <si>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</si>
  <si>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</si>
  <si>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</si>
  <si>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</si>
  <si>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</si>
  <si>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</si>
  <si>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</si>
  <si>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</si>
  <si>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</si>
  <si>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</si>
  <si>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</si>
  <si>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</si>
  <si>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</si>
  <si>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</si>
  <si>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</si>
  <si>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</si>
  <si>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</si>
  <si>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</si>
  <si>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</si>
  <si>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</si>
  <si>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</si>
  <si>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</si>
  <si>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</si>
  <si>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</si>
  <si>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</si>
  <si>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</si>
  <si>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</si>
  <si>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</si>
  <si>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</si>
  <si>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</si>
  <si>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</si>
  <si>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</si>
  <si>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</si>
  <si>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</si>
  <si>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</si>
  <si>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</si>
  <si>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</si>
  <si>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</si>
  <si>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</si>
  <si>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</si>
  <si>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</si>
  <si>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</si>
  <si>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</si>
  <si>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</si>
  <si>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</si>
  <si>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</si>
  <si>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</si>
  <si>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</si>
  <si>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</si>
  <si>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</si>
  <si>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</si>
  <si>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</si>
  <si>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</si>
  <si>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</si>
  <si>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</si>
  <si>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</si>
  <si>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</si>
  <si>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</si>
  <si>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</si>
  <si>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</si>
  <si>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</si>
  <si>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</si>
  <si>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</si>
  <si>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</si>
  <si>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</si>
  <si>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</si>
  <si>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</si>
  <si>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</si>
  <si>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</si>
  <si>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</si>
  <si>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</si>
  <si>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</si>
  <si>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</si>
  <si>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</si>
  <si>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</si>
  <si>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</si>
  <si>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</si>
  <si>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</si>
  <si>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</si>
  <si>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</si>
  <si>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</si>
  <si>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</si>
  <si>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</si>
  <si>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</si>
  <si>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</si>
  <si>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</si>
  <si>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</si>
  <si>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</si>
  <si>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</si>
  <si>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</si>
  <si>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</si>
  <si>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</si>
  <si>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</si>
  <si>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</si>
  <si>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</si>
  <si>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</si>
  <si>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</si>
  <si>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</si>
  <si>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</si>
  <si>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</si>
  <si>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</si>
  <si>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</si>
  <si>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</si>
  <si>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</si>
  <si>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</si>
  <si>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</si>
  <si>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</si>
  <si>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</si>
  <si>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</si>
  <si>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</si>
  <si>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</si>
  <si>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</si>
  <si>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</si>
  <si>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</si>
  <si>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</si>
  <si>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</si>
  <si>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</si>
  <si>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</si>
  <si>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</si>
  <si>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</si>
  <si>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</si>
  <si>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</si>
  <si>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</si>
  <si>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</si>
  <si>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</si>
  <si>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</si>
  <si>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</si>
  <si>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</si>
  <si>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</si>
  <si>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</si>
  <si>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</si>
  <si>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</si>
  <si>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</si>
  <si>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</si>
  <si>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</si>
  <si>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</si>
  <si>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</si>
  <si>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</si>
  <si>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</si>
  <si>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</si>
  <si>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</si>
  <si>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</si>
  <si>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</si>
  <si>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</si>
  <si>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</si>
  <si>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</si>
  <si>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</si>
  <si>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</si>
  <si>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</si>
  <si>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</si>
  <si>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</si>
  <si>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</si>
  <si>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</si>
  <si>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</si>
  <si>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</si>
  <si>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</si>
  <si>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</si>
  <si>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</si>
  <si>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</si>
  <si>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</si>
  <si>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</si>
  <si>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</si>
  <si>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</si>
  <si>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</si>
  <si>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</si>
  <si>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</si>
  <si>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</si>
  <si>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</si>
  <si>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</si>
  <si>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</si>
  <si>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</si>
  <si>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</si>
  <si>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</si>
  <si>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</si>
  <si>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</si>
  <si>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</si>
  <si>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</si>
  <si>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</si>
  <si>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</si>
  <si>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</si>
  <si>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</si>
  <si>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</si>
  <si>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</si>
  <si>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</si>
  <si>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</si>
  <si>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</si>
  <si>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</si>
  <si>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</si>
  <si>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</si>
  <si>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</si>
  <si>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</si>
  <si>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</si>
  <si>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</si>
  <si>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</si>
  <si>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</si>
  <si>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</si>
  <si>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</si>
  <si>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</si>
  <si>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</si>
  <si>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</si>
  <si>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</si>
  <si>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</si>
  <si>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</si>
  <si>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</si>
  <si>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</si>
  <si>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</si>
  <si>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</si>
  <si>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</si>
  <si>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</si>
  <si>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</si>
  <si>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</si>
  <si>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</si>
  <si>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</si>
  <si>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</si>
  <si>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</si>
  <si>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</si>
  <si>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</si>
  <si>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</si>
  <si>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</si>
  <si>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</si>
  <si>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</si>
  <si>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</si>
  <si>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</si>
  <si>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</si>
  <si>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</si>
  <si>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</si>
  <si>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</si>
  <si>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</si>
  <si>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</si>
  <si>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</si>
  <si>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</si>
  <si>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</si>
  <si>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</si>
  <si>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</si>
  <si>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</si>
  <si>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</si>
  <si>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</si>
  <si>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</si>
  <si>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</si>
  <si>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</si>
  <si>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</si>
  <si>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</si>
  <si>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</si>
  <si>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</si>
  <si>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</si>
  <si>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</si>
  <si>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</si>
  <si>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</si>
  <si>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</si>
  <si>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</si>
  <si>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</si>
  <si>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</si>
  <si>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</si>
  <si>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</si>
  <si>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</si>
  <si>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</si>
  <si>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</si>
  <si>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</si>
  <si>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</si>
  <si>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</si>
  <si>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</si>
  <si>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</si>
  <si>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</si>
  <si>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</si>
  <si>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</si>
  <si>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</si>
  <si>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</si>
  <si>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</si>
  <si>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</si>
  <si>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</si>
  <si>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</si>
  <si>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</si>
  <si>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</si>
  <si>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</si>
  <si>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</si>
  <si>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</si>
  <si>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</si>
  <si>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</si>
  <si>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</si>
  <si>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</si>
  <si>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</si>
  <si>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</si>
  <si>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</si>
  <si>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</si>
  <si>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</si>
  <si>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</si>
  <si>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</si>
  <si>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</si>
  <si>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</si>
  <si>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</si>
  <si>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</si>
  <si>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</si>
  <si>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</si>
  <si>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</si>
  <si>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</si>
  <si>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</si>
  <si>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</si>
  <si>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</si>
  <si>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</si>
  <si>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</si>
  <si>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</si>
  <si>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</si>
  <si>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</si>
  <si>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</si>
  <si>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</si>
  <si>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</si>
  <si>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</si>
  <si>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</si>
  <si>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</si>
  <si>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</si>
  <si>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</si>
  <si>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</si>
  <si>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</si>
  <si>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</si>
  <si>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</si>
  <si>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</si>
  <si>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</si>
  <si>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</si>
  <si>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</si>
  <si>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</si>
  <si>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</si>
  <si>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</si>
  <si>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</si>
  <si>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</si>
  <si>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</si>
  <si>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</si>
  <si>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</si>
  <si>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</si>
  <si>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</si>
  <si>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</si>
  <si>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</si>
  <si>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</si>
  <si>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</si>
  <si>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</si>
  <si>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</si>
  <si>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</si>
  <si>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</si>
  <si>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</si>
  <si>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</si>
  <si>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</si>
  <si>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</si>
  <si>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</si>
  <si>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</si>
  <si>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</si>
  <si>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</si>
  <si>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</si>
  <si>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</si>
  <si>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</si>
  <si>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</si>
  <si>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</si>
  <si>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</si>
  <si>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</si>
  <si>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</si>
  <si>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</si>
  <si>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</si>
  <si>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</si>
  <si>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</si>
  <si>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</si>
  <si>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</si>
  <si>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</si>
  <si>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</si>
  <si>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</si>
  <si>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</si>
  <si>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</si>
  <si>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</si>
  <si>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</si>
  <si>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</si>
  <si>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</si>
  <si>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</si>
  <si>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</si>
  <si>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</si>
  <si>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</si>
  <si>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</si>
  <si>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</si>
  <si>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</si>
  <si>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</si>
  <si>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</si>
  <si>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</si>
  <si>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</si>
  <si>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</si>
  <si>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</si>
  <si>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</si>
  <si>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</si>
  <si>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</si>
  <si>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</si>
  <si>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</si>
  <si>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</si>
  <si>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</si>
  <si>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</si>
  <si>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</si>
  <si>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</si>
  <si>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</si>
  <si>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</si>
  <si>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</si>
  <si>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</si>
  <si>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</si>
  <si>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</si>
  <si>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</si>
  <si>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</si>
  <si>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</si>
  <si>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</si>
  <si>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</si>
  <si>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</si>
  <si>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</si>
  <si>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</si>
  <si>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</si>
  <si>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</si>
  <si>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</si>
  <si>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</si>
  <si>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</si>
  <si>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</si>
  <si>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</si>
  <si>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</si>
  <si>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</si>
  <si>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</si>
  <si>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</si>
  <si>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</si>
  <si>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</si>
  <si>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</si>
  <si>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</si>
  <si>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</si>
  <si>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</si>
  <si>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</si>
  <si>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</si>
  <si>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</si>
  <si>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</si>
  <si>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</si>
  <si>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</si>
  <si>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</si>
  <si>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</si>
  <si>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</si>
  <si>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</si>
  <si>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</si>
  <si>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</si>
  <si>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</si>
  <si>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</si>
  <si>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</si>
  <si>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</si>
  <si>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</si>
  <si>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</si>
  <si>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</si>
  <si>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</si>
  <si>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</si>
  <si>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</si>
  <si>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</si>
  <si>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</si>
  <si>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</si>
  <si>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</si>
  <si>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</si>
  <si>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</si>
  <si>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</si>
  <si>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</si>
  <si>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</si>
  <si>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</si>
  <si>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</si>
  <si>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</si>
  <si>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</si>
  <si>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</si>
  <si>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</si>
  <si>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</si>
  <si>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</si>
  <si>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</si>
  <si>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</si>
  <si>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</si>
  <si>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</si>
  <si>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</si>
  <si>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</si>
  <si>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</si>
  <si>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</si>
  <si>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</si>
  <si>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</si>
  <si>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</si>
  <si>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</si>
  <si>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</si>
  <si>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</si>
  <si>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</si>
  <si>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</si>
  <si>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</si>
  <si>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</si>
  <si>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</si>
  <si>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</si>
  <si>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</si>
  <si>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</si>
  <si>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</si>
  <si>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</si>
  <si>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</si>
  <si>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</si>
  <si>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</si>
  <si>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</si>
  <si>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</si>
  <si>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</si>
  <si>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</si>
  <si>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</si>
  <si>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</si>
  <si>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</si>
  <si>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</si>
  <si>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</si>
  <si>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</si>
  <si>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</si>
  <si>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</si>
  <si>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</si>
  <si>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</si>
  <si>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</si>
  <si>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</si>
  <si>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</si>
  <si>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</si>
  <si>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</si>
  <si>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</si>
  <si>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</si>
  <si>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</si>
  <si>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</si>
  <si>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</si>
  <si>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</si>
  <si>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</si>
  <si>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</si>
  <si>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</si>
  <si>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</si>
  <si>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</si>
  <si>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</si>
  <si>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</si>
  <si>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</si>
  <si>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</si>
  <si>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</si>
  <si>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</si>
  <si>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</si>
  <si>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</si>
  <si>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</si>
  <si>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</si>
  <si>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</si>
  <si>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</si>
  <si>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</si>
  <si>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</si>
  <si>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</si>
  <si>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</si>
  <si>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</si>
  <si>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</si>
  <si>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</si>
  <si>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</si>
  <si>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</si>
  <si>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</si>
  <si>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</si>
  <si>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</si>
  <si>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</si>
  <si>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</si>
  <si>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</si>
  <si>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</si>
  <si>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</si>
  <si>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</si>
  <si>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</si>
  <si>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</si>
  <si>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</si>
  <si>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</si>
  <si>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</si>
  <si>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</si>
  <si>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</si>
  <si>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</si>
  <si>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</si>
  <si>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</si>
  <si>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</si>
  <si>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</si>
  <si>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</si>
  <si>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</si>
  <si>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</si>
  <si>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</si>
  <si>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</si>
  <si>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</si>
  <si>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</si>
  <si>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</si>
  <si>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</si>
  <si>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</si>
  <si>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</si>
  <si>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</si>
  <si>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</si>
  <si>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</si>
  <si>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</si>
  <si>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</si>
  <si>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</si>
  <si>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</si>
  <si>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</si>
  <si>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</si>
  <si>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</si>
  <si>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</si>
  <si>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</si>
  <si>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</si>
  <si>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</si>
  <si>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</si>
  <si>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</si>
  <si>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</si>
  <si>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</si>
  <si>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</si>
  <si>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</si>
  <si>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</si>
  <si>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</si>
  <si>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</si>
  <si>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</si>
  <si>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</si>
  <si>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</si>
  <si>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</si>
  <si>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</si>
  <si>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</si>
  <si>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</si>
  <si>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</si>
  <si>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</si>
  <si>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</si>
  <si>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</si>
  <si>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</si>
  <si>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</si>
  <si>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</si>
  <si>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</si>
  <si>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</si>
  <si>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</si>
  <si>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</si>
  <si>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</si>
  <si>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</si>
  <si>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</si>
  <si>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</si>
  <si>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</si>
  <si>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</si>
  <si>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</si>
  <si>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</si>
  <si>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</si>
  <si>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</si>
  <si>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</si>
  <si>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</si>
  <si>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</si>
  <si>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</si>
  <si>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</si>
  <si>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</si>
  <si>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</si>
  <si>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</si>
  <si>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</si>
  <si>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</si>
  <si>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</si>
  <si>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</si>
  <si>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</si>
  <si>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</si>
  <si>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</si>
  <si>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</si>
  <si>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</si>
  <si>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</si>
  <si>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</si>
  <si>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</si>
  <si>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</si>
  <si>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</si>
  <si>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</si>
  <si>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</si>
  <si>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</si>
  <si>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</si>
  <si>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</si>
  <si>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</si>
  <si>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</si>
  <si>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</si>
  <si>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</si>
  <si>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</si>
  <si>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</si>
  <si>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</si>
  <si>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</si>
  <si>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</si>
  <si>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</si>
  <si>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</si>
  <si>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</si>
  <si>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</si>
  <si>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</si>
  <si>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</si>
  <si>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</si>
  <si>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</si>
  <si>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</si>
  <si>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</si>
  <si>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</si>
  <si>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</si>
  <si>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</si>
  <si>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</si>
  <si>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</si>
  <si>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</si>
  <si>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</si>
  <si>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</si>
  <si>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</si>
  <si>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</si>
  <si>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</si>
  <si>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</si>
  <si>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</si>
  <si>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</si>
  <si>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</si>
  <si>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</si>
  <si>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</si>
  <si>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</si>
  <si>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</si>
  <si>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</si>
  <si>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</si>
  <si>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</si>
  <si>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</si>
  <si>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</si>
  <si>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</si>
  <si>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</si>
  <si>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</si>
  <si>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</si>
  <si>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</si>
  <si>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</si>
  <si>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</si>
  <si>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</si>
  <si>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</si>
  <si>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</si>
  <si>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</si>
  <si>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</si>
  <si>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</si>
  <si>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</si>
  <si>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</si>
  <si>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</si>
  <si>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</si>
  <si>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</si>
  <si>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</si>
  <si>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</si>
  <si>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</si>
  <si>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</si>
  <si>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</si>
  <si>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</si>
  <si>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</si>
  <si>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</si>
  <si>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</si>
  <si>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</si>
  <si>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</si>
  <si>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</si>
  <si>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</si>
  <si>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</si>
  <si>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</si>
  <si>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</si>
  <si>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</si>
  <si>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</si>
  <si>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</si>
  <si>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</si>
  <si>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</si>
  <si>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</si>
  <si>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</si>
  <si>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</si>
  <si>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</si>
  <si>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</si>
  <si>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</si>
  <si>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</si>
  <si>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</si>
  <si>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</si>
  <si>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</si>
  <si>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</si>
  <si>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</si>
  <si>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</si>
  <si>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</si>
  <si>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</si>
  <si>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</si>
  <si>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</si>
  <si>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</si>
  <si>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</si>
  <si>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</si>
  <si>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</si>
  <si>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</si>
  <si>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</si>
  <si>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</si>
  <si>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</si>
  <si>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</si>
  <si>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</si>
  <si>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</si>
  <si>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</si>
  <si>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</si>
  <si>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</si>
  <si>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</si>
  <si>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</si>
  <si>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</si>
  <si>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</si>
  <si>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</si>
  <si>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</si>
  <si>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</si>
  <si>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</si>
  <si>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</si>
  <si>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</si>
  <si>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</si>
  <si>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</si>
  <si>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</si>
  <si>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</si>
  <si>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</si>
  <si>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</si>
  <si>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</si>
  <si>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</si>
  <si>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</si>
  <si>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</si>
  <si>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</si>
  <si>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</si>
  <si>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</si>
  <si>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</si>
  <si>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</si>
  <si>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</si>
  <si>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</si>
  <si>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</si>
  <si>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</si>
  <si>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</si>
  <si>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</si>
  <si>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</si>
  <si>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</si>
  <si>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</si>
  <si>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</si>
  <si>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</si>
  <si>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</si>
  <si>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</si>
  <si>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</si>
  <si>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</si>
  <si>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</si>
  <si>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</si>
  <si>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</si>
  <si>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</si>
  <si>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</si>
  <si>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</si>
  <si>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</si>
  <si>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</si>
  <si>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</si>
  <si>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</si>
  <si>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</si>
  <si>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</si>
  <si>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</si>
  <si>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</si>
  <si>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</si>
  <si>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</si>
  <si>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</si>
  <si>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</si>
  <si>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</si>
  <si>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</si>
  <si>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</si>
  <si>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</si>
  <si>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</si>
  <si>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</si>
  <si>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</si>
  <si>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</si>
  <si>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</si>
  <si>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</si>
  <si>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</si>
  <si>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</si>
  <si>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</si>
  <si>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</si>
  <si>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</si>
  <si>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</si>
  <si>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</si>
  <si>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</si>
  <si>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</si>
  <si>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</si>
  <si>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</si>
  <si>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</si>
  <si>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</si>
  <si>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</si>
  <si>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</si>
  <si>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</si>
  <si>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</si>
  <si>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</si>
  <si>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</si>
  <si>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</si>
  <si>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</si>
  <si>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</si>
  <si>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</si>
  <si>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</si>
  <si>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</si>
  <si>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</si>
  <si>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</si>
  <si>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</si>
  <si>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</si>
  <si>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</si>
  <si>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</si>
  <si>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</si>
  <si>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</si>
  <si>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</si>
  <si>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</si>
  <si>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</si>
  <si>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</si>
  <si>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</si>
  <si>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</si>
  <si>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</si>
  <si>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</si>
  <si>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</si>
  <si>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</si>
  <si>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</si>
  <si>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</si>
  <si>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</si>
  <si>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</si>
  <si>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</si>
  <si>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</si>
  <si>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</si>
  <si>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</si>
  <si>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</si>
  <si>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</si>
  <si>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</si>
  <si>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</si>
  <si>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</si>
  <si>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</si>
  <si>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</si>
  <si>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</si>
  <si>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</si>
  <si>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</si>
  <si>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</si>
  <si>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</si>
  <si>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</si>
  <si>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</si>
  <si>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</si>
  <si>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</si>
  <si>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</si>
  <si>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</si>
  <si>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</si>
  <si>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</si>
  <si>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</si>
  <si>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</si>
  <si>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</si>
  <si>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</si>
  <si>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</si>
  <si>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</si>
  <si>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</si>
  <si>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</si>
  <si>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</si>
  <si>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</si>
  <si>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</si>
  <si>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</si>
  <si>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</si>
  <si>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</si>
  <si>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</si>
  <si>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</si>
  <si>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</si>
  <si>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</si>
  <si>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</si>
  <si>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</si>
  <si>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</si>
  <si>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</si>
  <si>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</si>
  <si>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</si>
  <si>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</si>
  <si>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</si>
  <si>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</si>
  <si>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</si>
  <si>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</si>
  <si>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</si>
  <si>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</si>
  <si>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</si>
  <si>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</si>
  <si>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</si>
  <si>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</si>
  <si>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</si>
  <si>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</si>
  <si>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</si>
  <si>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</si>
  <si>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</si>
  <si>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</si>
  <si>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</si>
  <si>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</si>
  <si>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</si>
  <si>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</si>
  <si>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</si>
  <si>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</si>
  <si>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</si>
  <si>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</si>
  <si>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</si>
  <si>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</si>
  <si>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</si>
  <si>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</si>
  <si>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</si>
  <si>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</si>
  <si>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</si>
  <si>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</si>
  <si>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</si>
  <si>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</si>
  <si>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</si>
  <si>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</si>
  <si>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</si>
  <si>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</si>
  <si>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</si>
  <si>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</si>
  <si>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</si>
  <si>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</si>
  <si>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</si>
  <si>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</si>
  <si>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</si>
  <si>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</si>
  <si>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</si>
  <si>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</si>
  <si>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</si>
  <si>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</si>
  <si>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</si>
  <si>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</si>
  <si>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</si>
  <si>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</si>
  <si>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</si>
  <si>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</si>
  <si>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</si>
  <si>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</si>
  <si>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</si>
  <si>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</si>
  <si>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</si>
  <si>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</si>
  <si>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</si>
  <si>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</si>
  <si>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</si>
  <si>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</si>
  <si>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</si>
  <si>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</si>
  <si>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</si>
  <si>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</si>
  <si>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</si>
  <si>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</si>
  <si>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</si>
  <si>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</si>
  <si>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</si>
  <si>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</si>
  <si>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</si>
  <si>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</si>
  <si>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</si>
  <si>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</si>
  <si>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</si>
  <si>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</si>
  <si>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</si>
  <si>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</si>
  <si>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</si>
  <si>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</si>
  <si>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</si>
  <si>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</si>
  <si>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</si>
  <si>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</si>
  <si>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</si>
  <si>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</si>
  <si>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</si>
  <si>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</si>
  <si>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</si>
  <si>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</si>
  <si>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</si>
  <si>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</si>
  <si>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</si>
  <si>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</si>
  <si>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</si>
  <si>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</si>
  <si>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</si>
  <si>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</si>
  <si>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</si>
  <si>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</si>
  <si>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</si>
  <si>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</si>
  <si>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</si>
  <si>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</si>
  <si>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</si>
  <si>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</si>
  <si>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</si>
  <si>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</si>
  <si>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</si>
  <si>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</si>
  <si>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</si>
  <si>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</si>
  <si>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</si>
  <si>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</si>
  <si>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</si>
  <si>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</si>
  <si>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</si>
  <si>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</si>
  <si>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</si>
  <si>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</si>
  <si>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</si>
  <si>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</si>
  <si>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</si>
  <si>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</si>
  <si>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</si>
  <si>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</si>
  <si>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</si>
  <si>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</si>
  <si>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</si>
  <si>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</si>
  <si>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</si>
  <si>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</si>
  <si>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</si>
  <si>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</si>
  <si>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</si>
  <si>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</si>
  <si>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</si>
  <si>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</si>
  <si>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</si>
  <si>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</si>
  <si>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</si>
  <si>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</si>
  <si>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</si>
  <si>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</si>
  <si>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</si>
  <si>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</si>
  <si>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</si>
  <si>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</si>
  <si>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</si>
  <si>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</si>
  <si>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</si>
  <si>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</si>
  <si>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</si>
  <si>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</si>
  <si>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</si>
  <si>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</si>
  <si>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</si>
  <si>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</si>
  <si>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</si>
  <si>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</si>
  <si>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</si>
  <si>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</si>
  <si>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</si>
  <si>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</si>
  <si>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</si>
  <si>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</si>
  <si>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</si>
  <si>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</si>
  <si>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</si>
  <si>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</si>
  <si>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</si>
  <si>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</si>
  <si>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</si>
  <si>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</si>
  <si>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</si>
  <si>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</si>
  <si>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</si>
  <si>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</si>
  <si>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</si>
  <si>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</si>
  <si>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</si>
  <si>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</si>
  <si>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</si>
  <si>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</si>
  <si>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</si>
  <si>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</si>
  <si>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</si>
  <si>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</si>
  <si>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</si>
  <si>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</si>
  <si>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</si>
  <si>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</si>
  <si>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</si>
  <si>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</si>
  <si>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</si>
  <si>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</si>
  <si>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</si>
  <si>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</si>
  <si>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</si>
  <si>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</si>
  <si>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</si>
  <si>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</si>
  <si>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</si>
  <si>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</si>
  <si>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</si>
  <si>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</si>
  <si>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</si>
  <si>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</si>
  <si>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</si>
  <si>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</si>
  <si>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</si>
  <si>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</si>
  <si>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</si>
  <si>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</si>
  <si>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</si>
  <si>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</si>
  <si>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</si>
  <si>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</si>
  <si>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</si>
  <si>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</si>
  <si>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</si>
  <si>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</si>
  <si>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</si>
  <si>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</si>
  <si>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</si>
  <si>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</si>
  <si>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</si>
  <si>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</si>
  <si>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</si>
  <si>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</si>
  <si>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</si>
  <si>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</si>
  <si>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</si>
  <si>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</si>
  <si>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</si>
  <si>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</si>
  <si>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</si>
  <si>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</si>
  <si>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</si>
  <si>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</si>
  <si>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</si>
  <si>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</si>
  <si>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</si>
  <si>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</si>
  <si>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</si>
  <si>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</si>
  <si>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</si>
  <si>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</si>
  <si>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</si>
  <si>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</si>
  <si>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</si>
  <si>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</si>
  <si>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</si>
  <si>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</si>
  <si>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</si>
  <si>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</si>
  <si>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</si>
  <si>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</si>
  <si>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</si>
  <si>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</si>
  <si>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</si>
  <si>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</si>
  <si>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</si>
  <si>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</si>
  <si>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</si>
  <si>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</si>
  <si>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</si>
  <si>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</si>
  <si>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</si>
  <si>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</si>
  <si>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</si>
  <si>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</si>
  <si>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</si>
  <si>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</si>
  <si>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</si>
  <si>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</si>
  <si>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</si>
  <si>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</si>
  <si>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</si>
  <si>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</si>
  <si>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</si>
  <si>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</si>
  <si>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</si>
  <si>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</si>
  <si>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</si>
  <si>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</si>
  <si>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</si>
  <si>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</si>
  <si>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</si>
  <si>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</si>
  <si>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</si>
  <si>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</si>
  <si>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</si>
  <si>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</si>
  <si>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</si>
  <si>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</si>
  <si>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</si>
  <si>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</si>
  <si>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</si>
  <si>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</si>
  <si>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</si>
  <si>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</si>
  <si>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</si>
  <si>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</si>
  <si>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</si>
  <si>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</si>
  <si>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</si>
  <si>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</si>
  <si>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</si>
  <si>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</si>
  <si>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</si>
  <si>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</si>
  <si>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</si>
  <si>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</si>
  <si>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</si>
  <si>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</si>
  <si>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</si>
  <si>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</si>
  <si>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</si>
  <si>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</si>
  <si>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</si>
  <si>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</si>
  <si>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</si>
  <si>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</si>
  <si>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</si>
  <si>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</si>
  <si>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</si>
  <si>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</si>
  <si>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</si>
  <si>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</si>
  <si>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</si>
  <si>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</si>
  <si>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</si>
  <si>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</si>
  <si>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</si>
  <si>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</si>
  <si>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</si>
  <si>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</si>
  <si>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</si>
  <si>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</si>
  <si>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</si>
  <si>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</si>
  <si>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</si>
  <si>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</si>
  <si>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</si>
  <si>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</si>
  <si>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</si>
  <si>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</si>
  <si>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</si>
  <si>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</si>
  <si>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</si>
  <si>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</si>
  <si>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</si>
  <si>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</si>
  <si>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</si>
  <si>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</si>
  <si>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</si>
  <si>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</si>
  <si>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</si>
  <si>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</si>
  <si>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</si>
  <si>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</si>
  <si>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</si>
  <si>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</si>
  <si>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</si>
  <si>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</si>
  <si>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</si>
  <si>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</si>
  <si>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</si>
  <si>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</si>
  <si>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</si>
  <si>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</si>
  <si>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</si>
  <si>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</si>
  <si>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</si>
  <si>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</si>
  <si>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</si>
  <si>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</si>
  <si>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</si>
  <si>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</si>
  <si>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</si>
  <si>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</si>
  <si>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</si>
  <si>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</si>
  <si>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</si>
  <si>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</si>
  <si>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</si>
  <si>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</si>
  <si>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</si>
  <si>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</si>
  <si>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</si>
  <si>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</si>
  <si>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</si>
  <si>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</si>
  <si>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</si>
  <si>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</si>
  <si>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</si>
  <si>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</si>
  <si>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</si>
  <si>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</si>
  <si>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</si>
  <si>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</si>
  <si>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</si>
  <si>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</si>
  <si>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</si>
  <si>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</si>
  <si>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</si>
  <si>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</si>
  <si>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</si>
  <si>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</si>
  <si>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</si>
  <si>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</si>
  <si>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</si>
  <si>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</si>
  <si>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</si>
  <si>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</si>
  <si>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</si>
  <si>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</si>
  <si>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</si>
  <si>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</si>
  <si>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</si>
  <si>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</si>
  <si>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</si>
  <si>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</si>
  <si>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</si>
  <si>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</si>
  <si>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</si>
  <si>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</si>
  <si>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</si>
  <si>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</si>
  <si>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</si>
  <si>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</si>
  <si>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</si>
  <si>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</si>
  <si>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</si>
  <si>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</si>
  <si>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</si>
  <si>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</si>
  <si>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</si>
  <si>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</si>
  <si>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</si>
  <si>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</si>
  <si>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</si>
  <si>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</si>
  <si>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</si>
  <si>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</si>
  <si>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</si>
  <si>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</si>
  <si>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</si>
  <si>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</si>
  <si>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</si>
  <si>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</si>
  <si>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</si>
  <si>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</si>
  <si>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</si>
  <si>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</si>
  <si>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</si>
  <si>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</si>
  <si>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</si>
  <si>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</si>
  <si>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</si>
  <si>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</si>
  <si>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</si>
  <si>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</si>
  <si>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</si>
  <si>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</si>
  <si>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</si>
  <si>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</si>
  <si>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</si>
  <si>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</si>
  <si>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</si>
  <si>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</si>
  <si>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</si>
  <si>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</si>
  <si>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</si>
  <si>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</si>
  <si>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</si>
  <si>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</si>
  <si>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</si>
  <si>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</si>
  <si>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</si>
  <si>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</si>
  <si>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</si>
  <si>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</si>
  <si>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</si>
  <si>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</si>
  <si>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</si>
  <si>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</si>
  <si>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</si>
  <si>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</si>
  <si>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</si>
  <si>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</si>
  <si>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</si>
  <si>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</si>
  <si>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</si>
  <si>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</si>
  <si>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</si>
  <si>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</si>
  <si>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</si>
  <si>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</si>
  <si>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</si>
  <si>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</si>
  <si>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</si>
  <si>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</si>
  <si>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</si>
  <si>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</si>
  <si>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</si>
  <si>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</si>
  <si>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</si>
  <si>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</si>
  <si>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</si>
  <si>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</si>
  <si>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</si>
  <si>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</si>
  <si>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</si>
  <si>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</si>
  <si>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</si>
  <si>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</si>
  <si>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</si>
  <si>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</si>
  <si>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</si>
  <si>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</si>
  <si>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</si>
  <si>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</si>
  <si>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</si>
  <si>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</si>
  <si>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</si>
  <si>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</si>
  <si>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</si>
  <si>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</si>
  <si>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</si>
  <si>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</si>
  <si>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</si>
  <si>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</si>
  <si>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</si>
  <si>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</si>
  <si>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</si>
  <si>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</si>
  <si>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</si>
  <si>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</si>
  <si>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</si>
  <si>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</si>
  <si>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</si>
  <si>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</si>
  <si>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</si>
  <si>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</si>
  <si>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</si>
  <si>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</si>
  <si>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</si>
  <si>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</si>
  <si>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</si>
  <si>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</si>
  <si>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</si>
  <si>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</si>
  <si>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</si>
  <si>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</si>
  <si>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</si>
  <si>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</si>
  <si>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</si>
  <si>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</si>
  <si>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</si>
  <si>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</si>
  <si>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</si>
  <si>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</si>
  <si>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</si>
  <si>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</si>
  <si>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</si>
  <si>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</si>
  <si>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</si>
  <si>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</si>
  <si>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</si>
  <si>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</si>
  <si>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</si>
  <si>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</si>
  <si>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</si>
  <si>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</si>
  <si>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</si>
  <si>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</si>
  <si>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</si>
  <si>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</si>
  <si>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</si>
  <si>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</si>
  <si>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</si>
  <si>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</si>
  <si>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</si>
  <si>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</si>
  <si>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</si>
  <si>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</si>
  <si>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</si>
  <si>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</si>
  <si>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</si>
  <si>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</si>
  <si>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</si>
  <si>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</si>
  <si>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</si>
  <si>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</si>
  <si>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</si>
  <si>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</si>
  <si>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</si>
  <si>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</si>
  <si>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</si>
  <si>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</si>
  <si>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</si>
  <si>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</si>
  <si>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</si>
  <si>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</si>
  <si>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</si>
  <si>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</si>
  <si>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</si>
  <si>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</si>
  <si>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</si>
  <si>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</si>
  <si>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</si>
  <si>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</si>
  <si>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</si>
  <si>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</si>
  <si>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</si>
  <si>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</si>
  <si>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</si>
  <si>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</si>
  <si>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</si>
  <si>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</si>
  <si>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</si>
  <si>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</si>
  <si>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</si>
  <si>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</si>
  <si>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</si>
  <si>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</si>
  <si>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</si>
  <si>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</si>
  <si>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</si>
  <si>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</si>
  <si>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</si>
  <si>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</si>
  <si>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</si>
  <si>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</si>
  <si>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</si>
  <si>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</si>
  <si>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</si>
  <si>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</si>
  <si>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</si>
  <si>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</si>
  <si>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</si>
  <si>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</si>
  <si>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</si>
  <si>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</si>
  <si>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</si>
  <si>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</si>
  <si>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</si>
  <si>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</si>
  <si>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</si>
  <si>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</si>
  <si>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</si>
  <si>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</si>
  <si>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</si>
  <si>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</si>
  <si>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</si>
  <si>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</si>
  <si>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</si>
  <si>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</si>
  <si>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</si>
  <si>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</si>
  <si>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</si>
  <si>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</si>
  <si>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</si>
  <si>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</si>
  <si>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</si>
  <si>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</si>
  <si>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</si>
  <si>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</si>
  <si>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</si>
  <si>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</si>
  <si>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</si>
  <si>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</si>
  <si>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</si>
  <si>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</si>
  <si>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</si>
  <si>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</si>
  <si>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</si>
  <si>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</si>
  <si>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</si>
  <si>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</si>
  <si>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</si>
  <si>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</si>
  <si>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</si>
  <si>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</si>
  <si>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</si>
  <si>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</si>
  <si>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</si>
  <si>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</si>
  <si>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</si>
  <si>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</si>
  <si>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</si>
  <si>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</si>
  <si>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</si>
  <si>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</si>
  <si>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</si>
  <si>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</si>
  <si>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</si>
  <si>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</si>
  <si>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</si>
  <si>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</si>
  <si>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</si>
  <si>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</si>
  <si>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</si>
  <si>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</si>
  <si>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</si>
  <si>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</si>
  <si>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</si>
  <si>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</si>
  <si>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</si>
  <si>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</si>
  <si>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</si>
  <si>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</si>
  <si>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</si>
  <si>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</si>
  <si>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</si>
  <si>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</si>
  <si>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</si>
  <si>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</si>
  <si>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</si>
  <si>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</si>
  <si>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</si>
  <si>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</si>
  <si>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</si>
  <si>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</si>
  <si>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</si>
  <si>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</si>
  <si>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</si>
  <si>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</si>
  <si>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</si>
  <si>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</si>
  <si>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</si>
  <si>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</si>
  <si>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</si>
  <si>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</si>
  <si>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</si>
  <si>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</si>
  <si>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</si>
  <si>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</si>
  <si>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</si>
  <si>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</si>
  <si>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</si>
  <si>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</si>
  <si>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</si>
  <si>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</si>
  <si>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</si>
  <si>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</si>
  <si>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</si>
  <si>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</si>
  <si>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</si>
  <si>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</si>
  <si>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</si>
  <si>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</si>
  <si>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</si>
  <si>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</si>
  <si>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</si>
  <si>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</si>
  <si>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</si>
  <si>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</si>
  <si>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</si>
  <si>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</si>
  <si>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</si>
  <si>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</si>
  <si>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</si>
  <si>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</si>
  <si>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</si>
  <si>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</si>
  <si>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</si>
  <si>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</si>
  <si>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</si>
  <si>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</si>
  <si>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</si>
  <si>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</si>
  <si>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</si>
  <si>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</si>
  <si>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</si>
  <si>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</si>
  <si>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</si>
  <si>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</si>
  <si>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</si>
  <si>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</si>
  <si>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</si>
  <si>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</si>
  <si>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</si>
  <si>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</si>
  <si>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</si>
  <si>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</si>
  <si>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</si>
  <si>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</si>
  <si>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</si>
  <si>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</si>
  <si>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</si>
  <si>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</si>
  <si>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</si>
  <si>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</si>
  <si>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</si>
  <si>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</si>
  <si>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</si>
  <si>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</si>
  <si>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</si>
  <si>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</si>
  <si>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</si>
  <si>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</si>
  <si>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</si>
  <si>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</si>
  <si>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</si>
  <si>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</si>
  <si>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</si>
  <si>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</si>
  <si>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</si>
  <si>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</si>
  <si>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</si>
  <si>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</si>
  <si>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</si>
  <si>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</si>
  <si>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</si>
  <si>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</si>
  <si>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</si>
  <si>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</si>
  <si>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</si>
  <si>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</si>
  <si>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</si>
  <si>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</si>
  <si>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</si>
  <si>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</si>
  <si>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</si>
  <si>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</si>
  <si>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</si>
  <si>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</si>
  <si>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</si>
  <si>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</si>
  <si>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</si>
  <si>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</si>
  <si>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</si>
  <si>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</si>
  <si>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</si>
  <si>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</si>
  <si>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</si>
  <si>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</si>
  <si>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</si>
  <si>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</si>
  <si>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</si>
  <si>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</si>
  <si>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</si>
  <si>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</si>
  <si>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</si>
  <si>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</si>
  <si>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</si>
  <si>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</si>
  <si>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</si>
  <si>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</si>
  <si>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</si>
  <si>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</si>
  <si>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</si>
  <si>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</si>
  <si>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</si>
  <si>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</si>
  <si>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</si>
  <si>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</si>
  <si>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</si>
  <si>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</si>
  <si>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</si>
  <si>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</si>
  <si>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</si>
  <si>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</si>
  <si>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</si>
  <si>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</si>
  <si>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</si>
  <si>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</si>
  <si>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</si>
  <si>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</si>
  <si>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</si>
  <si>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</si>
  <si>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</si>
  <si>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</si>
  <si>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</si>
  <si>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</si>
  <si>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</si>
  <si>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</si>
  <si>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</si>
  <si>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</si>
  <si>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</si>
  <si>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</si>
  <si>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</si>
  <si>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</si>
  <si>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</si>
  <si>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</si>
  <si>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</si>
  <si>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</si>
  <si>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</si>
  <si>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</si>
  <si>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</si>
  <si>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</si>
  <si>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</si>
  <si>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</si>
  <si>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</si>
  <si>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</si>
  <si>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</si>
  <si>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</si>
  <si>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</si>
  <si>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</si>
  <si>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</si>
  <si>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</si>
  <si>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</si>
  <si>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</si>
  <si>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</si>
  <si>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</si>
  <si>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</si>
  <si>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</si>
  <si>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</si>
  <si>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</si>
  <si>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</si>
  <si>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</si>
  <si>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</si>
  <si>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</si>
  <si>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</si>
  <si>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</si>
  <si>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</si>
  <si>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</si>
  <si>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</si>
  <si>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</si>
  <si>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</si>
  <si>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</si>
  <si>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</si>
  <si>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</si>
  <si>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</si>
  <si>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</si>
  <si>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</si>
  <si>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</si>
  <si>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</si>
  <si>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</si>
  <si>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</si>
  <si>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</si>
  <si>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</si>
  <si>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</si>
  <si>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</si>
  <si>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</si>
  <si>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</si>
  <si>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</si>
  <si>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</si>
  <si>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</si>
  <si>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</si>
  <si>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</si>
  <si>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</si>
  <si>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</si>
  <si>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</si>
  <si>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</si>
  <si>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</si>
  <si>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</si>
  <si>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</si>
  <si>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</si>
  <si>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</si>
  <si>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</si>
  <si>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</si>
  <si>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</si>
  <si>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</si>
  <si>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</si>
  <si>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</si>
  <si>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</si>
  <si>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</si>
  <si>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</si>
  <si>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</si>
  <si>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</si>
  <si>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</si>
  <si>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</si>
  <si>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</si>
  <si>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</si>
  <si>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</si>
  <si>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</si>
  <si>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</si>
  <si>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</si>
  <si>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</si>
  <si>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</si>
  <si>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</si>
  <si>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</si>
  <si>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</si>
  <si>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</si>
  <si>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</si>
  <si>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</si>
  <si>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</si>
  <si>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</si>
  <si>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</si>
  <si>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</si>
  <si>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</si>
  <si>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</si>
  <si>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</si>
  <si>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</si>
  <si>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</si>
  <si>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</si>
  <si>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</si>
  <si>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</si>
  <si>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</si>
  <si>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</si>
  <si>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</si>
  <si>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</si>
  <si>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</si>
  <si>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</si>
  <si>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</si>
  <si>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</si>
  <si>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</si>
  <si>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</si>
  <si>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</si>
  <si>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</si>
  <si>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</si>
  <si>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</si>
  <si>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</si>
  <si>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</si>
  <si>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</si>
  <si>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</si>
  <si>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</si>
  <si>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</si>
  <si>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</si>
  <si>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</si>
  <si>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</si>
  <si>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</si>
  <si>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</si>
  <si>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</si>
  <si>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</si>
  <si>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</si>
  <si>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</si>
  <si>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</si>
  <si>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</si>
  <si>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</si>
  <si>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</si>
  <si>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</si>
  <si>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</si>
  <si>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</si>
  <si>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</si>
  <si>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</si>
  <si>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</si>
  <si>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</si>
  <si>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</si>
  <si>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</si>
  <si>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</si>
  <si>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</si>
  <si>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</si>
  <si>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</si>
  <si>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</si>
  <si>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</si>
  <si>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</si>
  <si>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</si>
  <si>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</si>
  <si>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</si>
  <si>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</si>
  <si>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</si>
  <si>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</si>
  <si>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</si>
  <si>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</si>
  <si>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</si>
  <si>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</si>
  <si>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</si>
  <si>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</si>
  <si>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</si>
  <si>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</si>
  <si>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</si>
  <si>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</si>
  <si>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</si>
  <si>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</si>
  <si>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</si>
  <si>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</si>
  <si>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</si>
  <si>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</si>
  <si>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</si>
  <si>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</si>
  <si>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</si>
  <si>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</si>
  <si>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</si>
  <si>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</si>
  <si>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</si>
  <si>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</si>
  <si>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</si>
  <si>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</si>
  <si>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</si>
  <si>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</si>
  <si>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</si>
  <si>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</si>
  <si>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</si>
  <si>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</si>
  <si>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</si>
  <si>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</si>
  <si>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</si>
  <si>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</si>
  <si>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</si>
  <si>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</si>
  <si>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</si>
  <si>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</si>
  <si>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</si>
  <si>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</si>
  <si>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</si>
  <si>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</si>
  <si>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</si>
  <si>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</si>
  <si>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</si>
  <si>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</si>
  <si>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</si>
  <si>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</si>
  <si>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</si>
  <si>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</si>
  <si>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</si>
  <si>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</si>
  <si>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</si>
  <si>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</si>
  <si>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</si>
  <si>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</si>
  <si>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</si>
  <si>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</si>
  <si>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</si>
  <si>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</si>
  <si>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</si>
  <si>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</si>
  <si>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</si>
  <si>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</si>
  <si>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</si>
  <si>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</si>
  <si>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</si>
  <si>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</si>
  <si>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</si>
  <si>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</si>
  <si>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</si>
  <si>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</si>
  <si>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</si>
  <si>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</si>
  <si>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</si>
  <si>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</si>
  <si>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</si>
  <si>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</si>
  <si>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</si>
  <si>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</si>
  <si>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</si>
  <si>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</si>
  <si>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</si>
  <si>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</si>
  <si>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</si>
  <si>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</si>
  <si>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</si>
  <si>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</si>
  <si>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</si>
  <si>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</si>
  <si>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</si>
  <si>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</si>
  <si>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</si>
  <si>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</si>
  <si>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</si>
  <si>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</si>
  <si>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</si>
  <si>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</si>
  <si>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</si>
  <si>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</si>
  <si>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</si>
  <si>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</si>
  <si>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</si>
  <si>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</si>
  <si>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</si>
  <si>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</si>
  <si>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</si>
  <si>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</si>
  <si>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</si>
  <si>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</si>
  <si>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</si>
  <si>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</si>
  <si>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</si>
  <si>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</si>
  <si>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</si>
  <si>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</si>
  <si>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</si>
  <si>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</si>
  <si>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</si>
  <si>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</si>
  <si>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</si>
  <si>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</si>
  <si>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</si>
  <si>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</si>
  <si>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</si>
  <si>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</si>
  <si>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</si>
  <si>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</si>
  <si>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</si>
  <si>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</si>
  <si>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</si>
  <si>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</si>
  <si>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</si>
  <si>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</si>
  <si>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</si>
  <si>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</si>
  <si>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</si>
  <si>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</si>
  <si>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</si>
  <si>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</si>
  <si>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</si>
  <si>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</si>
  <si>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</si>
  <si>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</si>
  <si>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</si>
  <si>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</si>
  <si>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</si>
  <si>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</si>
  <si>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</si>
  <si>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</si>
  <si>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</si>
  <si>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</si>
  <si>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</si>
  <si>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</si>
  <si>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</si>
  <si>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</si>
  <si>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</si>
  <si>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</si>
  <si>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</si>
  <si>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</si>
  <si>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</si>
  <si>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</si>
  <si>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</si>
  <si>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</si>
  <si>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</si>
  <si>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</si>
  <si>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</si>
  <si>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</si>
  <si>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</si>
  <si>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</si>
  <si>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</si>
  <si>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</si>
  <si>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</si>
  <si>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</si>
  <si>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</si>
  <si>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</si>
  <si>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</si>
  <si>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</si>
  <si>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</si>
  <si>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</si>
  <si>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</si>
  <si>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</si>
  <si>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</si>
  <si>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</si>
  <si>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</si>
  <si>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</si>
  <si>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</si>
  <si>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</si>
  <si>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</si>
  <si>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</si>
  <si>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</si>
  <si>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</si>
  <si>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</si>
  <si>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</si>
  <si>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</si>
  <si>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</si>
  <si>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</si>
  <si>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</si>
  <si>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</si>
  <si>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</si>
  <si>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</si>
  <si>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</si>
  <si>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</si>
  <si>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</si>
  <si>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</si>
  <si>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</si>
  <si>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</si>
  <si>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</si>
  <si>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</si>
  <si>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</si>
  <si>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</si>
  <si>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</si>
  <si>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</si>
  <si>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</si>
  <si>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</si>
  <si>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</si>
  <si>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</si>
  <si>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</si>
  <si>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</si>
  <si>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</si>
  <si>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</si>
  <si>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</si>
  <si>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</si>
  <si>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</si>
  <si>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</si>
  <si>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</si>
  <si>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</si>
  <si>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</si>
  <si>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</si>
  <si>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</si>
  <si>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</si>
  <si>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</si>
  <si>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</si>
  <si>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</si>
  <si>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</si>
  <si>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</si>
  <si>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</si>
  <si>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</si>
  <si>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</si>
  <si>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</si>
  <si>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</si>
  <si>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</si>
  <si>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</si>
  <si>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</si>
  <si>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</si>
  <si>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</si>
  <si>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</si>
  <si>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</si>
  <si>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</si>
  <si>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</si>
  <si>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</si>
  <si>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</si>
  <si>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</si>
  <si>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</si>
  <si>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</si>
  <si>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</si>
  <si>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</si>
  <si>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</si>
  <si>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</si>
  <si>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</si>
  <si>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</si>
  <si>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</si>
  <si>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</si>
  <si>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</si>
  <si>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</si>
  <si>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</si>
  <si>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</si>
  <si>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</si>
  <si>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</si>
  <si>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</si>
  <si>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</si>
  <si>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</si>
  <si>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</si>
  <si>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</si>
  <si>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</si>
  <si>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</si>
  <si>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</si>
  <si>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</si>
  <si>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</si>
  <si>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</si>
  <si>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</si>
  <si>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</si>
  <si>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</si>
  <si>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</si>
  <si>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</si>
  <si>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</si>
  <si>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</si>
  <si>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</si>
  <si>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</si>
  <si>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</si>
  <si>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</si>
  <si>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</si>
  <si>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</si>
  <si>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</si>
  <si>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</si>
  <si>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</si>
  <si>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</si>
  <si>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</si>
  <si>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</si>
  <si>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</si>
  <si>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</si>
  <si>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</si>
  <si>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</si>
  <si>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</si>
  <si>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</si>
  <si>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</si>
  <si>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</si>
  <si>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</si>
  <si>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</si>
  <si>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</si>
  <si>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</si>
  <si>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</si>
  <si>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</si>
  <si>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</si>
  <si>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</si>
  <si>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</si>
  <si>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</si>
  <si>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</si>
  <si>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</si>
  <si>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</si>
  <si>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</si>
  <si>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</si>
  <si>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</si>
  <si>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</si>
  <si>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</si>
  <si>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</si>
  <si>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</si>
  <si>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</si>
  <si>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</si>
  <si>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</si>
  <si>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</si>
  <si>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</si>
  <si>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</si>
  <si>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</si>
  <si>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</si>
  <si>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</si>
  <si>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</si>
  <si>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</si>
  <si>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</si>
  <si>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</si>
  <si>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</si>
  <si>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</si>
  <si>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</si>
  <si>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</si>
  <si>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</si>
  <si>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</si>
  <si>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</si>
  <si>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</si>
  <si>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</si>
  <si>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</si>
  <si>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</si>
  <si>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</si>
  <si>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</si>
  <si>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</si>
  <si>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</si>
  <si>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</si>
  <si>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</si>
  <si>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</si>
  <si>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</si>
  <si>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</si>
  <si>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</si>
  <si>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</si>
  <si>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</si>
  <si>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</si>
  <si>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</si>
  <si>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</si>
  <si>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</si>
  <si>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</si>
  <si>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</si>
  <si>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</si>
  <si>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</si>
  <si>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</si>
  <si>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</si>
  <si>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</si>
  <si>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</si>
  <si>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</si>
  <si>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</si>
  <si>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</si>
  <si>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</si>
  <si>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</si>
  <si>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</si>
  <si>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</si>
  <si>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</si>
  <si>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</si>
  <si>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</si>
  <si>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</si>
  <si>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</si>
  <si>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</si>
  <si>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</si>
  <si>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</si>
  <si>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</si>
  <si>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</si>
  <si>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</si>
  <si>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</si>
  <si>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</si>
  <si>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</si>
  <si>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</si>
  <si>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</si>
  <si>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</si>
  <si>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</si>
  <si>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</si>
  <si>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</si>
  <si>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</si>
  <si>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</si>
  <si>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</si>
  <si>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</si>
  <si>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</si>
  <si>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</si>
  <si>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</si>
  <si>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</si>
  <si>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</si>
  <si>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</si>
  <si>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</si>
  <si>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</si>
  <si>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</si>
  <si>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</si>
  <si>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</si>
  <si>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</si>
  <si>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</si>
  <si>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</si>
  <si>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</si>
  <si>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</si>
  <si>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</si>
  <si>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</si>
  <si>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</si>
  <si>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</si>
  <si>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</si>
  <si>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</si>
  <si>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</si>
  <si>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</si>
  <si>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</si>
  <si>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</si>
  <si>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</si>
  <si>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</si>
  <si>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</si>
  <si>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</si>
  <si>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</si>
  <si>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</si>
  <si>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</si>
  <si>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</si>
  <si>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</si>
  <si>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</si>
  <si>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</si>
  <si>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</si>
  <si>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</si>
  <si>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</si>
  <si>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</si>
  <si>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</si>
  <si>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</si>
  <si>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</si>
  <si>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</si>
  <si>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</si>
  <si>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</si>
  <si>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</si>
  <si>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</si>
  <si>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</si>
  <si>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</si>
  <si>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</si>
  <si>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</si>
  <si>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</si>
  <si>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</si>
  <si>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</si>
  <si>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</si>
  <si>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</si>
  <si>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</si>
  <si>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</si>
  <si>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</si>
  <si>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</si>
  <si>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</si>
  <si>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</si>
  <si>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</si>
  <si>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</si>
  <si>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</si>
  <si>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</si>
  <si>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</si>
  <si>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</si>
  <si>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</si>
  <si>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</si>
  <si>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</si>
  <si>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</si>
  <si>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</si>
  <si>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</si>
  <si>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</si>
  <si>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</si>
  <si>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</si>
  <si>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</si>
  <si>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</si>
  <si>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</si>
  <si>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</si>
  <si>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</si>
  <si>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</si>
  <si>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</si>
  <si>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</si>
  <si>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</si>
  <si>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</si>
  <si>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</si>
  <si>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</si>
  <si>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</si>
  <si>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</si>
  <si>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</si>
  <si>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</si>
  <si>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</si>
  <si>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</si>
  <si>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</si>
  <si>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</si>
  <si>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</si>
  <si>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</si>
  <si>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</si>
  <si>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</si>
  <si>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</si>
  <si>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</si>
  <si>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</si>
  <si>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</si>
  <si>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</si>
  <si>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</si>
  <si>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</si>
  <si>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</si>
  <si>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</si>
  <si>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</si>
  <si>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</si>
  <si>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</si>
  <si>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</si>
  <si>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</si>
  <si>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</si>
  <si>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</si>
  <si>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</si>
  <si>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</si>
  <si>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</si>
  <si>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</si>
  <si>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</si>
  <si>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</si>
  <si>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</si>
  <si>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</si>
  <si>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</si>
  <si>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</si>
  <si>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</si>
  <si>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</si>
  <si>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</si>
  <si>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</si>
  <si>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</si>
  <si>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</si>
  <si>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</si>
  <si>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</si>
  <si>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</si>
  <si>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</si>
  <si>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</si>
  <si>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</si>
  <si>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</si>
  <si>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</si>
  <si>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</si>
  <si>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</si>
  <si>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</si>
  <si>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</si>
  <si>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</si>
  <si>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</si>
  <si>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</si>
  <si>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</si>
  <si>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</si>
  <si>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</si>
  <si>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</si>
  <si>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</si>
  <si>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</si>
  <si>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</si>
  <si>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</si>
  <si>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</si>
  <si>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</si>
  <si>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</si>
  <si>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</si>
  <si>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</si>
  <si>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</si>
  <si>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</si>
  <si>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</si>
  <si>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</si>
  <si>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</si>
  <si>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</si>
  <si>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</si>
  <si>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</si>
  <si>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</si>
  <si>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</si>
  <si>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</si>
  <si>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</si>
  <si>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</si>
  <si>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</si>
  <si>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</si>
  <si>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</si>
  <si>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</si>
  <si>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</si>
  <si>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</si>
  <si>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</si>
  <si>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</si>
  <si>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</si>
  <si>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</si>
  <si>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</si>
  <si>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</si>
  <si>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</si>
  <si>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</si>
  <si>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</si>
  <si>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</si>
  <si>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</si>
  <si>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</si>
  <si>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</si>
  <si>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</si>
  <si>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</si>
  <si>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</si>
  <si>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</si>
  <si>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</si>
  <si>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</si>
  <si>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</si>
  <si>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</si>
  <si>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</si>
  <si>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</si>
  <si>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</si>
  <si>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</si>
  <si>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</si>
  <si>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</si>
  <si>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</si>
  <si>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</si>
  <si>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</si>
  <si>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</si>
  <si>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</si>
  <si>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</si>
  <si>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</si>
  <si>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</si>
  <si>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</si>
  <si>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</si>
  <si>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</si>
  <si>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</si>
  <si>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</si>
  <si>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</si>
  <si>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</si>
  <si>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</si>
  <si>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</si>
  <si>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</si>
  <si>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</si>
  <si>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</si>
  <si>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</si>
  <si>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</si>
  <si>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</si>
  <si>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</si>
  <si>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</si>
  <si>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</si>
  <si>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</si>
  <si>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</si>
  <si>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</si>
  <si>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</si>
  <si>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</si>
  <si>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</si>
  <si>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</si>
  <si>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</si>
  <si>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</si>
  <si>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</si>
  <si>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</si>
  <si>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</si>
  <si>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</si>
  <si>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</si>
  <si>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</si>
  <si>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</si>
  <si>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</si>
  <si>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</si>
  <si>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</si>
  <si>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</si>
  <si>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</si>
  <si>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</si>
  <si>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</si>
  <si>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</si>
  <si>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</si>
  <si>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</si>
  <si>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</si>
  <si>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</si>
  <si>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</si>
  <si>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</si>
  <si>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</si>
  <si>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</si>
  <si>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</si>
  <si>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</si>
  <si>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</si>
  <si>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</si>
  <si>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</si>
  <si>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</si>
  <si>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</si>
  <si>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</si>
  <si>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</si>
  <si>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</si>
  <si>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</si>
  <si>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</si>
  <si>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</si>
  <si>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</si>
  <si>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</si>
  <si>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</si>
  <si>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</si>
  <si>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</si>
  <si>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</si>
  <si>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</si>
  <si>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</si>
  <si>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</si>
  <si>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</si>
  <si>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</si>
  <si>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</si>
  <si>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</si>
  <si>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</si>
  <si>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</si>
  <si>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</si>
  <si>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</si>
  <si>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</si>
  <si>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</si>
  <si>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</si>
  <si>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</si>
  <si>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</si>
  <si>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</si>
  <si>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</si>
  <si>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</si>
  <si>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</si>
  <si>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</si>
  <si>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</si>
  <si>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</si>
  <si>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</si>
  <si>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</si>
  <si>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</si>
  <si>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</si>
  <si>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</si>
  <si>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</si>
  <si>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</si>
  <si>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</si>
  <si>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</si>
  <si>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</si>
  <si>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</si>
  <si>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</si>
  <si>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</si>
  <si>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</si>
  <si>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</si>
  <si>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</si>
  <si>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</si>
  <si>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</si>
  <si>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</si>
  <si>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</si>
  <si>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</si>
  <si>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</si>
  <si>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</si>
  <si>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</si>
  <si>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</si>
  <si>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</si>
  <si>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</si>
  <si>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</si>
  <si>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</si>
  <si>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</si>
  <si>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</si>
  <si>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</si>
  <si>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</si>
  <si>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</si>
  <si>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</si>
  <si>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</si>
  <si>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</si>
  <si>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</si>
  <si>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</si>
  <si>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</si>
  <si>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</si>
  <si>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</si>
  <si>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</si>
  <si>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</si>
  <si>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</si>
  <si>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</si>
  <si>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</si>
  <si>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</si>
  <si>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</si>
  <si>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</si>
  <si>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</si>
  <si>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</si>
  <si>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</si>
  <si>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</si>
  <si>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</si>
  <si>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</si>
  <si>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</si>
  <si>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</si>
  <si>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</si>
  <si>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</si>
  <si>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</si>
  <si>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</si>
  <si>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</si>
  <si>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</si>
  <si>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</si>
  <si>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</si>
  <si>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</si>
  <si>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</si>
  <si>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</si>
  <si>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</si>
  <si>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</si>
  <si>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</si>
  <si>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</si>
  <si>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</si>
  <si>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</si>
  <si>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</si>
  <si>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</si>
  <si>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</si>
  <si>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</si>
  <si>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</si>
  <si>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</si>
  <si>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</si>
  <si>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</si>
  <si>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</si>
  <si>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</si>
  <si>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</si>
  <si>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</si>
  <si>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</si>
  <si>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</si>
  <si>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</si>
  <si>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</si>
  <si>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</si>
  <si>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</si>
  <si>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</si>
  <si>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</si>
  <si>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</si>
  <si>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</si>
  <si>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</si>
  <si>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</si>
  <si>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</si>
  <si>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</si>
  <si>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</si>
  <si>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</si>
  <si>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</si>
  <si>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</si>
  <si>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</si>
  <si>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</si>
  <si>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</si>
  <si>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</si>
  <si>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</si>
  <si>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</si>
  <si>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</si>
  <si>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</si>
  <si>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</si>
  <si>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</si>
  <si>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</si>
  <si>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</si>
  <si>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</si>
  <si>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</si>
  <si>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</si>
  <si>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</si>
  <si>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</si>
  <si>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</si>
  <si>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</si>
  <si>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</si>
  <si>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</si>
  <si>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</si>
  <si>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</si>
  <si>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</si>
  <si>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</si>
  <si>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</si>
  <si>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</si>
  <si>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</si>
  <si>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</si>
  <si>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</si>
  <si>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</si>
  <si>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</si>
  <si>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</si>
  <si>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</si>
  <si>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</si>
  <si>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</si>
  <si>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</si>
  <si>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</si>
  <si>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</si>
  <si>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</si>
  <si>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</si>
  <si>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</si>
  <si>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</si>
  <si>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</si>
  <si>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</si>
  <si>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</si>
  <si>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</si>
  <si>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</si>
  <si>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</si>
  <si>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</si>
  <si>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</si>
  <si>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</si>
  <si>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</si>
  <si>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</si>
  <si>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</si>
  <si>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</si>
  <si>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</si>
  <si>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</si>
  <si>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</si>
  <si>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</si>
  <si>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</si>
  <si>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</si>
  <si>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</si>
  <si>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</si>
  <si>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</si>
  <si>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</si>
  <si>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</si>
  <si>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</si>
  <si>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</si>
  <si>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</si>
  <si>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</si>
  <si>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</si>
  <si>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</si>
  <si>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</si>
  <si>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</si>
  <si>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</si>
  <si>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</si>
  <si>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</si>
  <si>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</si>
  <si>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</si>
  <si>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</si>
  <si>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</si>
  <si>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</si>
  <si>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</si>
  <si>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</si>
  <si>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</si>
  <si>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</si>
  <si>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</si>
  <si>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</si>
  <si>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</si>
  <si>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</si>
  <si>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</si>
  <si>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</si>
  <si>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</si>
  <si>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</si>
  <si>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</si>
  <si>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</si>
  <si>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</si>
  <si>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</si>
  <si>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</si>
  <si>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</si>
  <si>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</si>
  <si>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</si>
  <si>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</si>
  <si>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</si>
  <si>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</si>
  <si>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</si>
  <si>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</si>
  <si>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</si>
  <si>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</si>
  <si>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</si>
  <si>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</si>
  <si>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</si>
  <si>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</si>
  <si>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</si>
  <si>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</si>
  <si>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</si>
  <si>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</si>
  <si>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</si>
  <si>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</si>
  <si>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</si>
  <si>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</si>
  <si>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</si>
  <si>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</si>
  <si>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</si>
  <si>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</si>
  <si>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</si>
  <si>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</si>
  <si>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</si>
  <si>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</si>
  <si>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</si>
  <si>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</si>
  <si>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</si>
  <si>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</si>
  <si>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</si>
  <si>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</si>
  <si>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</si>
  <si>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</si>
  <si>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</si>
  <si>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</si>
  <si>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</si>
  <si>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</si>
  <si>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</si>
  <si>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</si>
  <si>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</si>
  <si>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</si>
  <si>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</si>
  <si>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</si>
  <si>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</si>
  <si>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</si>
  <si>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</si>
  <si>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</si>
  <si>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</si>
  <si>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</si>
  <si>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</si>
  <si>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</si>
  <si>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</si>
  <si>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</si>
  <si>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</si>
  <si>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</si>
  <si>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</si>
  <si>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</si>
  <si>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</si>
  <si>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</si>
  <si>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</si>
  <si>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</si>
  <si>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</si>
  <si>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</si>
  <si>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</si>
  <si>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</si>
  <si>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</si>
  <si>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</si>
  <si>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</si>
  <si>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</si>
  <si>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</si>
  <si>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</si>
  <si>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</si>
  <si>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</si>
  <si>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</si>
  <si>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</si>
  <si>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</si>
  <si>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</si>
  <si>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</si>
  <si>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</si>
  <si>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</si>
  <si>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</si>
  <si>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</si>
  <si>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</si>
  <si>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</si>
  <si>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</si>
  <si>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</si>
  <si>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</si>
  <si>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</si>
  <si>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</si>
  <si>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</si>
  <si>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</si>
  <si>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</si>
  <si>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</si>
  <si>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</si>
  <si>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</si>
  <si>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</si>
  <si>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</si>
  <si>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</si>
  <si>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</si>
  <si>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</si>
  <si>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</si>
  <si>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</si>
  <si>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</si>
  <si>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</si>
  <si>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</si>
  <si>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</si>
  <si>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</si>
  <si>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</si>
  <si>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</si>
  <si>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</si>
  <si>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</si>
  <si>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</si>
  <si>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</si>
  <si>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</si>
  <si>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</si>
  <si>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</si>
  <si>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</si>
  <si>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</si>
  <si>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</si>
  <si>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</si>
  <si>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</si>
  <si>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</si>
  <si>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</si>
  <si>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</si>
  <si>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</si>
  <si>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</si>
  <si>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</si>
  <si>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</si>
  <si>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</si>
  <si>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</si>
  <si>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</si>
  <si>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</si>
  <si>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</si>
  <si>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</si>
  <si>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</si>
  <si>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</si>
  <si>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</si>
  <si>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</si>
  <si>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</si>
  <si>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</si>
  <si>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</si>
  <si>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</si>
  <si>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</si>
  <si>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</si>
  <si>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</si>
  <si>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</si>
  <si>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</si>
  <si>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</si>
  <si>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</si>
  <si>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</si>
  <si>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</si>
  <si>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</si>
  <si>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</si>
  <si>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</si>
  <si>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</si>
  <si>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</si>
  <si>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</si>
  <si>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</si>
  <si>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</si>
  <si>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</si>
  <si>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</si>
  <si>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</si>
  <si>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</si>
  <si>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</si>
  <si>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</si>
  <si>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</si>
  <si>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</si>
  <si>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</si>
  <si>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</si>
  <si>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</si>
  <si>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</si>
  <si>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</si>
  <si>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</si>
  <si>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</si>
  <si>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</si>
  <si>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</si>
  <si>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</si>
  <si>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</si>
  <si>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</si>
  <si>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</si>
  <si>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</si>
  <si>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</si>
  <si>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</si>
  <si>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</si>
  <si>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</si>
  <si>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</si>
  <si>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</si>
  <si>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</si>
  <si>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</si>
  <si>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</si>
  <si>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</si>
  <si>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</si>
  <si>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</si>
  <si>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</si>
  <si>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</si>
  <si>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</si>
  <si>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</si>
  <si>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</si>
  <si>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</si>
  <si>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</si>
  <si>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</si>
  <si>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</si>
  <si>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</si>
  <si>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</si>
  <si>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</si>
  <si>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</si>
  <si>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Mean goal </t>
  </si>
  <si>
    <t>Median Goal</t>
  </si>
  <si>
    <t>Mean Pledged</t>
  </si>
  <si>
    <t>Median Pledged</t>
  </si>
  <si>
    <t xml:space="preserve">Successful </t>
  </si>
  <si>
    <t>Failed</t>
  </si>
  <si>
    <t>Standard Deviation of Goal</t>
  </si>
  <si>
    <t>Upper Quartile of Goal</t>
  </si>
  <si>
    <t xml:space="preserve">Lower Quartile of Goal </t>
  </si>
  <si>
    <t xml:space="preserve">IQR of Goal 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</si>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</sst>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0" fontId="1" fillId="0" borderId="0" xfId="0" applyFont="1" applyAlignment="1">
      <alignment horizontal="left" vertical="center" wrapText="1" indent="1"/>
    </xf>
    <xf numFmtId="0" fontId="3" fillId="2" borderId="0" xfId="0" applyFont="1" applyFill="1" applyAlignment="1">
      <alignment horizontal="left" vertical="center" wrapText="1" indent="1"/>
    </xf>
    <xf numFmtId="9" fontId="3" fillId="2" borderId="0" xfId="1" applyFont="1" applyFill="1" applyAlignment="1">
      <alignment horizontal="left" vertical="center" wrapText="1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16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 based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9-401E-A556-577B2DF3829E}"/>
            </c:ext>
          </c:extLst>
        </c:ser>
        <c:ser>
          <c:idx val="4"/>
          <c:order val="4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29-401E-A556-577B2DF3829E}"/>
            </c:ext>
          </c:extLst>
        </c:ser>
        <c:ser>
          <c:idx val="5"/>
          <c:order val="5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29-401E-A556-577B2DF38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7437904"/>
        <c:axId val="6755788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529-401E-A556-577B2DF3829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529-401E-A556-577B2DF3829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F529-401E-A556-577B2DF3829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goal'!$I$1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goal'!$I$2:$I$13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529-401E-A556-577B2DF3829E}"/>
                  </c:ext>
                </c:extLst>
              </c15:ser>
            </c15:filteredLineSeries>
          </c:ext>
        </c:extLst>
      </c:lineChart>
      <c:catAx>
        <c:axId val="23743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Goal in dollars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53151909296497479"/>
              <c:y val="0.93067920965324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578880"/>
        <c:crosses val="autoZero"/>
        <c:auto val="1"/>
        <c:lblAlgn val="ctr"/>
        <c:lblOffset val="100"/>
        <c:noMultiLvlLbl val="0"/>
      </c:catAx>
      <c:valAx>
        <c:axId val="67557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43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 based on t</a:t>
            </a:r>
            <a:r>
              <a:rPr lang="en-CA" baseline="0"/>
              <a:t>heater campaign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B8-4972-B5A8-FFECE2D3ACF9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B8-4972-B5A8-FFECE2D3ACF9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B8-4972-B5A8-FFECE2D3A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7358800"/>
        <c:axId val="758089824"/>
      </c:lineChart>
      <c:catAx>
        <c:axId val="89735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89824"/>
        <c:crosses val="autoZero"/>
        <c:auto val="1"/>
        <c:lblAlgn val="ctr"/>
        <c:lblOffset val="100"/>
        <c:noMultiLvlLbl val="0"/>
      </c:catAx>
      <c:valAx>
        <c:axId val="75808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35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</a:t>
            </a:r>
            <a:endParaRPr lang="en-CA"/>
          </a:p>
        </c:rich>
      </c:tx>
      <c:layout>
        <c:manualLayout>
          <c:xMode val="edge"/>
          <c:yMode val="edge"/>
          <c:x val="0.44227218745945729"/>
          <c:y val="8.57798038403094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4E-4D1A-B5FC-865EB39551A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4E-4D1A-B5FC-865EB39551A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4E-4D1A-B5FC-865EB39551A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E4E-4D1A-B5FC-865EB3955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959848319"/>
        <c:axId val="830779983"/>
      </c:barChart>
      <c:catAx>
        <c:axId val="95984831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779983"/>
        <c:crosses val="autoZero"/>
        <c:auto val="1"/>
        <c:lblAlgn val="ctr"/>
        <c:lblOffset val="100"/>
        <c:noMultiLvlLbl val="0"/>
      </c:catAx>
      <c:valAx>
        <c:axId val="830779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848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73-4F6B-8986-A6AF1992495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73-4F6B-8986-A6AF1992495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73-4F6B-8986-A6AF19924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9413471"/>
        <c:axId val="641624911"/>
      </c:barChart>
      <c:catAx>
        <c:axId val="82941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624911"/>
        <c:crosses val="autoZero"/>
        <c:auto val="1"/>
        <c:lblAlgn val="ctr"/>
        <c:lblOffset val="100"/>
        <c:noMultiLvlLbl val="0"/>
      </c:catAx>
      <c:valAx>
        <c:axId val="64162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41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98</c:v>
                </c:pt>
                <c:pt idx="1">
                  <c:v>121</c:v>
                </c:pt>
                <c:pt idx="2">
                  <c:v>106</c:v>
                </c:pt>
                <c:pt idx="3">
                  <c:v>113</c:v>
                </c:pt>
                <c:pt idx="4">
                  <c:v>166</c:v>
                </c:pt>
                <c:pt idx="5">
                  <c:v>153</c:v>
                </c:pt>
                <c:pt idx="6">
                  <c:v>138</c:v>
                </c:pt>
                <c:pt idx="7">
                  <c:v>123</c:v>
                </c:pt>
                <c:pt idx="8">
                  <c:v>97</c:v>
                </c:pt>
                <c:pt idx="9">
                  <c:v>115</c:v>
                </c:pt>
                <c:pt idx="10">
                  <c:v>88</c:v>
                </c:pt>
                <c:pt idx="1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CB-40DF-B486-582C6F181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9932015"/>
        <c:axId val="694396143"/>
      </c:lineChart>
      <c:catAx>
        <c:axId val="81993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396143"/>
        <c:crosses val="autoZero"/>
        <c:auto val="1"/>
        <c:lblAlgn val="ctr"/>
        <c:lblOffset val="100"/>
        <c:noMultiLvlLbl val="0"/>
      </c:catAx>
      <c:valAx>
        <c:axId val="69439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93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4A57217-2CD1-4279-97A0-177A12F28617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9BF7A185-9841-467F-8174-4D29D2D85EFA}">
          <cx:tx>
            <cx:txData>
              <cx:f>_xlchart.v1.2</cx:f>
              <cx:v> pledged 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ABF95FE-C214-45E9-9D30-B68AA68C2FC2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1276349</xdr:colOff>
      <xdr:row>13</xdr:row>
      <xdr:rowOff>85725</xdr:rowOff>
    </xdr:from>
    <xdr:to>
      <xdr:col>9</xdr:col>
      <xdr:colOff>1091565</xdr:colOff>
      <xdr:row>39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2A726-4E67-4EFB-9674-8165BDE0CE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552448</xdr:colOff>
      <xdr:row>5</xdr:row>
      <xdr:rowOff>56197</xdr:rowOff>
    </xdr:from>
    <xdr:to>
      <xdr:col>13</xdr:col>
      <xdr:colOff>600074</xdr:colOff>
      <xdr:row>29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07014-2A1B-486F-9087-924A1697AD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815484" cy="784532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16C8EC7-C8A0-4C89-AE3E-022E937CAEA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29809B8-507B-4597-B528-A37DFBD3D84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5484" cy="784532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533399</xdr:colOff>
      <xdr:row>9</xdr:row>
      <xdr:rowOff>167640</xdr:rowOff>
    </xdr:from>
    <xdr:to>
      <xdr:col>21</xdr:col>
      <xdr:colOff>409574</xdr:colOff>
      <xdr:row>34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492B66-3239-4795-BF96-64449C471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198120</xdr:colOff>
      <xdr:row>4</xdr:row>
      <xdr:rowOff>173355</xdr:rowOff>
    </xdr:from>
    <xdr:to>
      <xdr:col>20</xdr:col>
      <xdr:colOff>123825</xdr:colOff>
      <xdr:row>32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C8A1C-6441-4019-97FC-9EAFECBC7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114300</xdr:colOff>
      <xdr:row>1</xdr:row>
      <xdr:rowOff>123825</xdr:rowOff>
    </xdr:from>
    <xdr:to>
      <xdr:col>29</xdr:col>
      <xdr:colOff>201930</xdr:colOff>
      <xdr:row>27</xdr:row>
      <xdr:rowOff>122872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859485-D885-4E90-9802-B46BF0FD2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utcome%20based%20go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2"/>
      <sheetName val="Sheet1"/>
    </sheetNames>
    <sheetDataSet>
      <sheetData sheetId="0">
        <row r="1">
          <cell r="C1" t="str">
            <v>Number Failed</v>
          </cell>
          <cell r="D1" t="str">
            <v>Number Canceled</v>
          </cell>
          <cell r="E1" t="str">
            <v>Total Projects</v>
          </cell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C2">
            <v>45</v>
          </cell>
          <cell r="D2">
            <v>0</v>
          </cell>
          <cell r="E2">
            <v>186</v>
          </cell>
          <cell r="F2">
            <v>0.75806451612903225</v>
          </cell>
          <cell r="G2">
            <v>0.24193548387096775</v>
          </cell>
          <cell r="H2">
            <v>0</v>
          </cell>
        </row>
        <row r="3">
          <cell r="A3" t="str">
            <v>1000 to 4999</v>
          </cell>
          <cell r="C3">
            <v>146</v>
          </cell>
          <cell r="D3">
            <v>0</v>
          </cell>
          <cell r="E3">
            <v>534</v>
          </cell>
          <cell r="F3">
            <v>0.72659176029962547</v>
          </cell>
          <cell r="G3">
            <v>0.27340823970037453</v>
          </cell>
          <cell r="H3">
            <v>0</v>
          </cell>
        </row>
        <row r="4">
          <cell r="A4" t="str">
            <v>5000 to 9999</v>
          </cell>
          <cell r="C4">
            <v>76</v>
          </cell>
          <cell r="D4">
            <v>0</v>
          </cell>
          <cell r="E4">
            <v>169</v>
          </cell>
          <cell r="F4">
            <v>0.55029585798816572</v>
          </cell>
          <cell r="G4">
            <v>0.44970414201183434</v>
          </cell>
          <cell r="H4">
            <v>0</v>
          </cell>
        </row>
        <row r="5">
          <cell r="A5" t="str">
            <v>10000 to 14999</v>
          </cell>
          <cell r="C5">
            <v>33</v>
          </cell>
          <cell r="D5">
            <v>0</v>
          </cell>
          <cell r="E5">
            <v>72</v>
          </cell>
          <cell r="F5">
            <v>0.54166666666666663</v>
          </cell>
          <cell r="G5">
            <v>0.45833333333333331</v>
          </cell>
          <cell r="H5">
            <v>0</v>
          </cell>
        </row>
        <row r="6">
          <cell r="A6" t="str">
            <v>15000 to 19999</v>
          </cell>
          <cell r="C6">
            <v>12</v>
          </cell>
          <cell r="D6">
            <v>0</v>
          </cell>
          <cell r="E6">
            <v>24</v>
          </cell>
          <cell r="F6">
            <v>0.5</v>
          </cell>
          <cell r="G6">
            <v>0.5</v>
          </cell>
          <cell r="H6">
            <v>0</v>
          </cell>
        </row>
        <row r="7">
          <cell r="A7" t="str">
            <v>20000 to 24999</v>
          </cell>
          <cell r="C7">
            <v>11</v>
          </cell>
          <cell r="D7">
            <v>0</v>
          </cell>
          <cell r="E7">
            <v>20</v>
          </cell>
          <cell r="F7">
            <v>0.45</v>
          </cell>
          <cell r="G7">
            <v>0.55000000000000004</v>
          </cell>
          <cell r="H7">
            <v>0</v>
          </cell>
        </row>
        <row r="8">
          <cell r="A8" t="str">
            <v>25000 to 29999</v>
          </cell>
          <cell r="C8">
            <v>4</v>
          </cell>
          <cell r="D8">
            <v>0</v>
          </cell>
          <cell r="E8">
            <v>5</v>
          </cell>
          <cell r="F8">
            <v>0.2</v>
          </cell>
          <cell r="G8">
            <v>0.8</v>
          </cell>
          <cell r="H8">
            <v>0</v>
          </cell>
        </row>
        <row r="9">
          <cell r="A9" t="str">
            <v>30000 to 34999</v>
          </cell>
          <cell r="C9">
            <v>8</v>
          </cell>
          <cell r="D9">
            <v>0</v>
          </cell>
          <cell r="E9">
            <v>11</v>
          </cell>
          <cell r="F9">
            <v>0.27272727272727271</v>
          </cell>
          <cell r="G9">
            <v>0.72727272727272729</v>
          </cell>
          <cell r="H9">
            <v>0</v>
          </cell>
        </row>
        <row r="10">
          <cell r="A10" t="str">
            <v>35000 to 39999</v>
          </cell>
          <cell r="C10">
            <v>2</v>
          </cell>
          <cell r="D10">
            <v>0</v>
          </cell>
          <cell r="E10">
            <v>6</v>
          </cell>
          <cell r="F10">
            <v>0.66666666666666663</v>
          </cell>
          <cell r="G10">
            <v>0.33333333333333331</v>
          </cell>
          <cell r="H10">
            <v>0</v>
          </cell>
        </row>
        <row r="11">
          <cell r="A11" t="str">
            <v>40000 to 44999</v>
          </cell>
          <cell r="C11">
            <v>1</v>
          </cell>
          <cell r="D11">
            <v>0</v>
          </cell>
          <cell r="E11">
            <v>3</v>
          </cell>
          <cell r="F11">
            <v>0.66666666666666663</v>
          </cell>
          <cell r="G11">
            <v>0.33333333333333331</v>
          </cell>
          <cell r="H11">
            <v>0</v>
          </cell>
        </row>
        <row r="12">
          <cell r="A12" t="str">
            <v>45000 to 49999</v>
          </cell>
          <cell r="C12">
            <v>1</v>
          </cell>
          <cell r="D12">
            <v>0</v>
          </cell>
          <cell r="E12">
            <v>1</v>
          </cell>
          <cell r="F12">
            <v>0</v>
          </cell>
          <cell r="G12">
            <v>1</v>
          </cell>
          <cell r="H12">
            <v>0</v>
          </cell>
        </row>
        <row r="13">
          <cell r="A13" t="str">
            <v>Greater than 50000</v>
          </cell>
          <cell r="C13">
            <v>14</v>
          </cell>
          <cell r="D13">
            <v>0</v>
          </cell>
          <cell r="E13">
            <v>16</v>
          </cell>
          <cell r="F13">
            <v>0.125</v>
          </cell>
          <cell r="G13">
            <v>0.875</v>
          </cell>
          <cell r="H13">
            <v>0</v>
          </cell>
        </row>
      </sheetData>
      <sheetData sheetId="1"/>
      <sheetData sheetId="2">
        <row r="1">
          <cell r="D1" t="str">
            <v>goal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Skerrett" refreshedDate="43940.549497800923" createdVersion="6" refreshedVersion="6" minRefreshableVersion="3" recordCount="4114" xr:uid="{8D81333C-6708-4B69-96B1-06933E7A5A0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Skerrett" refreshedDate="43940.571186574074" createdVersion="6" refreshedVersion="6" minRefreshableVersion="3" recordCount="4114" xr:uid="{7DFB54A8-6729-4A8D-9F2E-9C61C5C30E7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Skerrett" refreshedDate="43944.673040046298" createdVersion="6" refreshedVersion="6" minRefreshableVersion="3" recordCount="4115" xr:uid="{9EE76F5C-2707-4AE2-810F-1B20AE57A18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category" numFmtId="0">
      <sharedItems containsBlank="1"/>
    </cacheField>
    <cacheField name="percentage funded" numFmtId="1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x v="0"/>
    <x v="0"/>
    <n v="182"/>
    <x v="0"/>
    <s v="film &amp; video/television"/>
    <n v="137"/>
    <n v="63.92"/>
    <x v="0"/>
    <s v="television"/>
    <x v="0"/>
    <d v="2015-07-23T03:00:00"/>
  </r>
  <r>
    <n v="1"/>
    <x v="1"/>
    <s v="A Hannibal TV Show Fan Convention and Art Collective"/>
    <n v="10275"/>
    <n v="14653"/>
    <x v="0"/>
    <x v="0"/>
    <x v="0"/>
    <n v="1488464683"/>
    <x v="1"/>
    <x v="0"/>
    <n v="79"/>
    <x v="0"/>
    <s v="film &amp; video/television"/>
    <n v="143"/>
    <n v="185.48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x v="2"/>
    <x v="0"/>
    <n v="35"/>
    <x v="0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x v="0"/>
    <x v="0"/>
    <n v="1407414107"/>
    <x v="3"/>
    <x v="0"/>
    <n v="150"/>
    <x v="0"/>
    <s v="film &amp; video/television"/>
    <n v="104"/>
    <n v="69.27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x v="4"/>
    <x v="0"/>
    <n v="284"/>
    <x v="0"/>
    <s v="film &amp; video/television"/>
    <n v="123"/>
    <n v="190.5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x v="5"/>
    <x v="0"/>
    <n v="47"/>
    <x v="0"/>
    <s v="film &amp; video/television"/>
    <n v="110"/>
    <n v="93.4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x v="6"/>
    <x v="0"/>
    <n v="58"/>
    <x v="0"/>
    <s v="film &amp; video/television"/>
    <n v="106"/>
    <n v="146.88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x v="7"/>
    <x v="0"/>
    <n v="57"/>
    <x v="0"/>
    <s v="film &amp; video/television"/>
    <n v="101"/>
    <n v="159.82"/>
    <x v="0"/>
    <s v="television"/>
    <x v="7"/>
    <d v="2016-07-05T01:07:47"/>
  </r>
  <r>
    <n v="8"/>
    <x v="8"/>
    <s v="Help us raise the funds to film our pilot episode!"/>
    <n v="3500"/>
    <n v="3501.52"/>
    <x v="0"/>
    <x v="0"/>
    <x v="0"/>
    <n v="1460754000"/>
    <x v="8"/>
    <x v="0"/>
    <n v="12"/>
    <x v="0"/>
    <s v="film &amp; video/television"/>
    <n v="100"/>
    <n v="291.79000000000002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x v="9"/>
    <x v="0"/>
    <n v="20"/>
    <x v="0"/>
    <s v="film &amp; video/television"/>
    <n v="126"/>
    <n v="31.5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x v="10"/>
    <x v="0"/>
    <n v="19"/>
    <x v="0"/>
    <s v="film &amp; video/television"/>
    <n v="101"/>
    <n v="158.6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x v="11"/>
    <x v="0"/>
    <n v="75"/>
    <x v="0"/>
    <s v="film &amp; video/television"/>
    <n v="121"/>
    <n v="80.33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x v="12"/>
    <x v="0"/>
    <n v="827"/>
    <x v="0"/>
    <s v="film &amp; video/television"/>
    <n v="165"/>
    <n v="59.96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x v="0"/>
    <x v="0"/>
    <n v="1466713620"/>
    <x v="13"/>
    <x v="0"/>
    <n v="51"/>
    <x v="0"/>
    <s v="film &amp; video/television"/>
    <n v="160"/>
    <n v="109.78"/>
    <x v="0"/>
    <s v="television"/>
    <x v="13"/>
    <d v="2016-06-23T20:27:00"/>
  </r>
  <r>
    <n v="14"/>
    <x v="14"/>
    <s v="A highly charged post apocalyptic sci fi series that pulls no punches!"/>
    <n v="6000"/>
    <n v="6056"/>
    <x v="0"/>
    <x v="2"/>
    <x v="2"/>
    <n v="1405259940"/>
    <x v="14"/>
    <x v="0"/>
    <n v="41"/>
    <x v="0"/>
    <s v="film &amp; video/television"/>
    <n v="101"/>
    <n v="147.71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x v="15"/>
    <x v="0"/>
    <n v="98"/>
    <x v="0"/>
    <s v="film &amp; video/television"/>
    <n v="107"/>
    <n v="21.76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x v="16"/>
    <x v="0"/>
    <n v="70"/>
    <x v="0"/>
    <s v="film &amp; video/television"/>
    <n v="100"/>
    <n v="171.84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x v="17"/>
    <x v="0"/>
    <n v="36"/>
    <x v="0"/>
    <s v="film &amp; video/television"/>
    <n v="101"/>
    <n v="41.94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x v="18"/>
    <x v="0"/>
    <n v="342"/>
    <x v="0"/>
    <s v="film &amp; video/television"/>
    <n v="106"/>
    <n v="93.26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x v="19"/>
    <x v="0"/>
    <n v="22"/>
    <x v="0"/>
    <s v="film &amp; video/television"/>
    <n v="145"/>
    <n v="56.14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x v="20"/>
    <x v="0"/>
    <n v="25"/>
    <x v="0"/>
    <s v="film &amp; video/television"/>
    <n v="100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x v="21"/>
    <x v="0"/>
    <n v="101"/>
    <x v="0"/>
    <s v="film &amp; video/television"/>
    <n v="109"/>
    <n v="199.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x v="0"/>
    <x v="0"/>
    <n v="1420099140"/>
    <x v="22"/>
    <x v="0"/>
    <n v="8"/>
    <x v="0"/>
    <s v="film &amp; video/television"/>
    <n v="117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x v="23"/>
    <x v="0"/>
    <n v="23"/>
    <x v="0"/>
    <s v="film &amp; video/television"/>
    <n v="119"/>
    <n v="103.04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x v="0"/>
    <x v="0"/>
    <n v="1442345940"/>
    <x v="24"/>
    <x v="0"/>
    <n v="574"/>
    <x v="0"/>
    <s v="film &amp; video/television"/>
    <n v="109"/>
    <n v="66.349999999999994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x v="25"/>
    <x v="0"/>
    <n v="14"/>
    <x v="0"/>
    <s v="film &amp; video/television"/>
    <n v="133"/>
    <n v="57.14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x v="0"/>
    <x v="0"/>
    <n v="1408278144"/>
    <x v="26"/>
    <x v="0"/>
    <n v="19"/>
    <x v="0"/>
    <s v="film &amp; video/television"/>
    <n v="155"/>
    <n v="102.11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x v="27"/>
    <x v="0"/>
    <n v="150"/>
    <x v="0"/>
    <s v="film &amp; video/television"/>
    <n v="112"/>
    <n v="148.9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x v="0"/>
    <x v="0"/>
    <n v="1450307284"/>
    <x v="28"/>
    <x v="0"/>
    <n v="71"/>
    <x v="0"/>
    <s v="film &amp; video/television"/>
    <n v="100"/>
    <n v="169.61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x v="29"/>
    <x v="0"/>
    <n v="117"/>
    <x v="0"/>
    <s v="film &amp; video/television"/>
    <n v="123"/>
    <n v="31.62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x v="30"/>
    <x v="0"/>
    <n v="53"/>
    <x v="0"/>
    <s v="film &amp; video/television"/>
    <n v="101"/>
    <n v="76.45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x v="31"/>
    <x v="0"/>
    <n v="1"/>
    <x v="0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x v="32"/>
    <x v="0"/>
    <n v="89"/>
    <x v="0"/>
    <s v="film &amp; video/television"/>
    <n v="100"/>
    <n v="320.45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x v="33"/>
    <x v="0"/>
    <n v="64"/>
    <x v="0"/>
    <s v="film &amp; video/television"/>
    <n v="102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x v="34"/>
    <x v="0"/>
    <n v="68"/>
    <x v="0"/>
    <s v="film &amp; video/television"/>
    <n v="130"/>
    <n v="49.88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x v="0"/>
    <x v="0"/>
    <n v="1430179200"/>
    <x v="35"/>
    <x v="0"/>
    <n v="28"/>
    <x v="0"/>
    <s v="film &amp; video/television"/>
    <n v="167"/>
    <n v="59.46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x v="0"/>
    <x v="0"/>
    <n v="1428128525"/>
    <x v="36"/>
    <x v="0"/>
    <n v="44"/>
    <x v="0"/>
    <s v="film &amp; video/television"/>
    <n v="142"/>
    <n v="193.84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x v="37"/>
    <x v="0"/>
    <n v="253"/>
    <x v="0"/>
    <s v="film &amp; video/television"/>
    <n v="183"/>
    <n v="159.51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x v="38"/>
    <x v="0"/>
    <n v="66"/>
    <x v="0"/>
    <s v="film &amp; video/television"/>
    <n v="110"/>
    <n v="41.6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x v="39"/>
    <x v="0"/>
    <n v="217"/>
    <x v="0"/>
    <s v="film &amp; video/television"/>
    <n v="131"/>
    <n v="150.9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x v="40"/>
    <x v="0"/>
    <n v="16"/>
    <x v="0"/>
    <s v="film &amp; video/television"/>
    <n v="101"/>
    <n v="126.69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x v="41"/>
    <x v="0"/>
    <n v="19"/>
    <x v="0"/>
    <s v="film &amp; video/television"/>
    <n v="100"/>
    <n v="105.26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x v="42"/>
    <x v="0"/>
    <n v="169"/>
    <x v="0"/>
    <s v="film &amp; video/television"/>
    <n v="142"/>
    <n v="117.51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x v="43"/>
    <x v="0"/>
    <n v="263"/>
    <x v="0"/>
    <s v="film &amp; video/television"/>
    <n v="309"/>
    <n v="117.36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x v="44"/>
    <x v="0"/>
    <n v="15"/>
    <x v="0"/>
    <s v="film &amp; video/television"/>
    <n v="100"/>
    <n v="133.33000000000001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x v="45"/>
    <x v="0"/>
    <n v="61"/>
    <x v="0"/>
    <s v="film &amp; video/television"/>
    <n v="120"/>
    <n v="98.36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x v="46"/>
    <x v="0"/>
    <n v="45"/>
    <x v="0"/>
    <s v="film &amp; video/television"/>
    <n v="104"/>
    <n v="194.44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x v="47"/>
    <x v="0"/>
    <n v="70"/>
    <x v="0"/>
    <s v="film &amp; video/television"/>
    <n v="108"/>
    <n v="76.87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x v="48"/>
    <x v="0"/>
    <n v="38"/>
    <x v="0"/>
    <s v="film &amp; video/television"/>
    <n v="108"/>
    <n v="56.82"/>
    <x v="0"/>
    <s v="television"/>
    <x v="48"/>
    <d v="2015-03-01T12:00:00"/>
  </r>
  <r>
    <n v="49"/>
    <x v="49"/>
    <s v="Driving Jersey is real people telling real stories."/>
    <n v="12000"/>
    <n v="12000"/>
    <x v="0"/>
    <x v="0"/>
    <x v="0"/>
    <n v="1445660045"/>
    <x v="49"/>
    <x v="0"/>
    <n v="87"/>
    <x v="0"/>
    <s v="film &amp; video/television"/>
    <n v="100"/>
    <n v="137.9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x v="50"/>
    <x v="0"/>
    <n v="22"/>
    <x v="0"/>
    <s v="film &amp; video/television"/>
    <n v="100"/>
    <n v="27.27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x v="51"/>
    <x v="0"/>
    <n v="119"/>
    <x v="0"/>
    <s v="film &amp; video/television"/>
    <n v="128"/>
    <n v="118.34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x v="52"/>
    <x v="0"/>
    <n v="52"/>
    <x v="0"/>
    <s v="film &amp; video/television"/>
    <n v="116"/>
    <n v="223.48"/>
    <x v="0"/>
    <s v="television"/>
    <x v="52"/>
    <d v="2014-07-17T16:50:46"/>
  </r>
  <r>
    <n v="53"/>
    <x v="53"/>
    <s v="Delicious TV's Vegan Mashup launching season two on public television"/>
    <n v="3000"/>
    <n v="3289"/>
    <x v="0"/>
    <x v="0"/>
    <x v="0"/>
    <n v="1396648800"/>
    <x v="53"/>
    <x v="0"/>
    <n v="117"/>
    <x v="0"/>
    <s v="film &amp; video/television"/>
    <n v="110"/>
    <n v="28.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x v="54"/>
    <x v="0"/>
    <n v="52"/>
    <x v="0"/>
    <s v="film &amp; video/television"/>
    <n v="101"/>
    <n v="194.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x v="55"/>
    <x v="0"/>
    <n v="86"/>
    <x v="0"/>
    <s v="film &amp; video/television"/>
    <n v="129"/>
    <n v="128.94999999999999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x v="1"/>
    <x v="1"/>
    <n v="1433779200"/>
    <x v="56"/>
    <x v="0"/>
    <n v="174"/>
    <x v="0"/>
    <s v="film &amp; video/television"/>
    <n v="107"/>
    <n v="49.32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x v="57"/>
    <x v="0"/>
    <n v="69"/>
    <x v="0"/>
    <s v="film &amp; video/television"/>
    <n v="102"/>
    <n v="221.52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x v="0"/>
    <x v="0"/>
    <n v="1416423172"/>
    <x v="58"/>
    <x v="0"/>
    <n v="75"/>
    <x v="0"/>
    <s v="film &amp; video/television"/>
    <n v="103"/>
    <n v="137.21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x v="59"/>
    <x v="0"/>
    <n v="33"/>
    <x v="0"/>
    <s v="film &amp; video/television"/>
    <n v="100"/>
    <n v="606.82000000000005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x v="60"/>
    <x v="0"/>
    <n v="108"/>
    <x v="0"/>
    <s v="film &amp; video/shorts"/>
    <n v="103"/>
    <n v="43.04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x v="61"/>
    <x v="0"/>
    <n v="23"/>
    <x v="0"/>
    <s v="film &amp; video/shorts"/>
    <n v="148"/>
    <n v="322.39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x v="62"/>
    <x v="0"/>
    <n v="48"/>
    <x v="0"/>
    <s v="film &amp; video/shorts"/>
    <n v="155"/>
    <n v="96.71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x v="63"/>
    <x v="0"/>
    <n v="64"/>
    <x v="0"/>
    <s v="film &amp; video/shorts"/>
    <n v="114"/>
    <n v="35.47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x v="64"/>
    <x v="0"/>
    <n v="24"/>
    <x v="0"/>
    <s v="film &amp; video/shorts"/>
    <n v="173"/>
    <n v="86.67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x v="5"/>
    <x v="5"/>
    <n v="1407736740"/>
    <x v="65"/>
    <x v="0"/>
    <n v="57"/>
    <x v="0"/>
    <s v="film &amp; video/shorts"/>
    <n v="108"/>
    <n v="132.05000000000001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x v="0"/>
    <x v="0"/>
    <n v="1468873420"/>
    <x v="66"/>
    <x v="0"/>
    <n v="26"/>
    <x v="0"/>
    <s v="film &amp; video/shorts"/>
    <n v="119"/>
    <n v="91.23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x v="67"/>
    <x v="0"/>
    <n v="20"/>
    <x v="0"/>
    <s v="film &amp; video/shorts"/>
    <n v="116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x v="68"/>
    <x v="0"/>
    <n v="36"/>
    <x v="0"/>
    <s v="film &amp; video/shorts"/>
    <n v="127"/>
    <n v="21.19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x v="69"/>
    <x v="0"/>
    <n v="178"/>
    <x v="0"/>
    <s v="film &amp; video/shorts"/>
    <n v="111"/>
    <n v="62.33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x v="70"/>
    <x v="0"/>
    <n v="17"/>
    <x v="0"/>
    <s v="film &amp; video/shorts"/>
    <n v="127"/>
    <n v="37.409999999999997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x v="71"/>
    <x v="0"/>
    <n v="32"/>
    <x v="0"/>
    <s v="film &amp; video/shorts"/>
    <n v="124"/>
    <n v="69.72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x v="72"/>
    <x v="0"/>
    <n v="41"/>
    <x v="0"/>
    <s v="film &amp; video/shorts"/>
    <n v="108"/>
    <n v="58.17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x v="73"/>
    <x v="0"/>
    <n v="18"/>
    <x v="0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x v="74"/>
    <x v="0"/>
    <n v="29"/>
    <x v="0"/>
    <s v="film &amp; video/shorts"/>
    <n v="113"/>
    <n v="19.47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x v="0"/>
    <x v="0"/>
    <n v="1366693272"/>
    <x v="75"/>
    <x v="0"/>
    <n v="47"/>
    <x v="0"/>
    <s v="film &amp; video/shorts"/>
    <n v="115"/>
    <n v="85.96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x v="76"/>
    <x v="0"/>
    <n v="15"/>
    <x v="0"/>
    <s v="film &amp; video/shorts"/>
    <n v="153"/>
    <n v="30.67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x v="0"/>
    <x v="0"/>
    <n v="1337569140"/>
    <x v="77"/>
    <x v="0"/>
    <n v="26"/>
    <x v="0"/>
    <s v="film &amp; video/shorts"/>
    <n v="393"/>
    <n v="60.38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x v="78"/>
    <x v="0"/>
    <n v="35"/>
    <x v="0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x v="79"/>
    <x v="0"/>
    <n v="41"/>
    <x v="0"/>
    <s v="film &amp; video/shorts"/>
    <n v="127"/>
    <n v="40.270000000000003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x v="0"/>
    <x v="0"/>
    <n v="1386640856"/>
    <x v="80"/>
    <x v="0"/>
    <n v="47"/>
    <x v="0"/>
    <s v="film &amp; video/shorts"/>
    <n v="107"/>
    <n v="273.83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x v="81"/>
    <x v="0"/>
    <n v="28"/>
    <x v="0"/>
    <s v="film &amp; video/shorts"/>
    <n v="198"/>
    <n v="53.04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x v="82"/>
    <x v="0"/>
    <n v="100"/>
    <x v="0"/>
    <s v="film &amp; video/shorts"/>
    <n v="100"/>
    <n v="40.01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x v="83"/>
    <x v="0"/>
    <n v="13"/>
    <x v="0"/>
    <s v="film &amp; video/shorts"/>
    <n v="103"/>
    <n v="15.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x v="84"/>
    <x v="0"/>
    <n v="7"/>
    <x v="0"/>
    <s v="film &amp; video/shorts"/>
    <n v="100"/>
    <n v="71.430000000000007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x v="85"/>
    <x v="0"/>
    <n v="21"/>
    <x v="0"/>
    <s v="film &amp; video/shorts"/>
    <n v="126"/>
    <n v="71.709999999999994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x v="86"/>
    <x v="0"/>
    <n v="17"/>
    <x v="0"/>
    <s v="film &amp; video/shorts"/>
    <n v="106"/>
    <n v="375.76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x v="87"/>
    <x v="0"/>
    <n v="25"/>
    <x v="0"/>
    <s v="film &amp; video/shorts"/>
    <n v="105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x v="88"/>
    <x v="0"/>
    <n v="60"/>
    <x v="0"/>
    <s v="film &amp; video/shorts"/>
    <n v="103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x v="89"/>
    <x v="0"/>
    <n v="56"/>
    <x v="0"/>
    <s v="film &amp; video/shorts"/>
    <n v="115"/>
    <n v="123.29"/>
    <x v="0"/>
    <s v="shorts"/>
    <x v="89"/>
    <d v="2013-06-02T18:03:12"/>
  </r>
  <r>
    <n v="90"/>
    <x v="90"/>
    <s v="We're looking for funding to help submit a short film to film festivals."/>
    <n v="500"/>
    <n v="502"/>
    <x v="0"/>
    <x v="0"/>
    <x v="0"/>
    <n v="1310454499"/>
    <x v="90"/>
    <x v="0"/>
    <n v="16"/>
    <x v="0"/>
    <s v="film &amp; video/shorts"/>
    <n v="100"/>
    <n v="31.38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x v="91"/>
    <x v="0"/>
    <n v="46"/>
    <x v="0"/>
    <s v="film &amp; video/shorts"/>
    <n v="120"/>
    <n v="78.260000000000005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x v="92"/>
    <x v="0"/>
    <n v="43"/>
    <x v="0"/>
    <s v="film &amp; video/shorts"/>
    <n v="105"/>
    <n v="122.3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x v="93"/>
    <x v="0"/>
    <n v="15"/>
    <x v="0"/>
    <s v="film &amp; video/shorts"/>
    <n v="111"/>
    <n v="73.73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x v="94"/>
    <x v="0"/>
    <n v="12"/>
    <x v="0"/>
    <s v="film &amp; video/shorts"/>
    <n v="104"/>
    <n v="21.67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x v="95"/>
    <x v="0"/>
    <n v="21"/>
    <x v="0"/>
    <s v="film &amp; video/shorts"/>
    <n v="131"/>
    <n v="21.9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x v="96"/>
    <x v="0"/>
    <n v="34"/>
    <x v="0"/>
    <s v="film &amp; video/shorts"/>
    <n v="115"/>
    <n v="50.59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x v="97"/>
    <x v="0"/>
    <n v="8"/>
    <x v="0"/>
    <s v="film &amp; video/shorts"/>
    <n v="106"/>
    <n v="53.13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x v="98"/>
    <x v="0"/>
    <n v="60"/>
    <x v="0"/>
    <s v="film &amp; video/shorts"/>
    <n v="106"/>
    <n v="56.67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x v="99"/>
    <x v="0"/>
    <n v="39"/>
    <x v="0"/>
    <s v="film &amp; video/shorts"/>
    <n v="106"/>
    <n v="40.78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x v="100"/>
    <x v="0"/>
    <n v="26"/>
    <x v="0"/>
    <s v="film &amp; video/shorts"/>
    <n v="100"/>
    <n v="192.31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x v="101"/>
    <x v="0"/>
    <n v="35"/>
    <x v="0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x v="102"/>
    <x v="0"/>
    <n v="65"/>
    <x v="0"/>
    <s v="film &amp; video/shorts"/>
    <n v="128"/>
    <n v="117.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x v="1"/>
    <x v="1"/>
    <n v="1394220030"/>
    <x v="103"/>
    <x v="0"/>
    <n v="49"/>
    <x v="0"/>
    <s v="film &amp; video/shorts"/>
    <n v="105"/>
    <n v="27.9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x v="0"/>
    <x v="0"/>
    <n v="1301792400"/>
    <x v="104"/>
    <x v="0"/>
    <n v="10"/>
    <x v="0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x v="105"/>
    <x v="0"/>
    <n v="60"/>
    <x v="0"/>
    <s v="film &amp; video/shorts"/>
    <n v="107"/>
    <n v="39.380000000000003"/>
    <x v="0"/>
    <s v="shorts"/>
    <x v="105"/>
    <d v="2016-05-14T00:00:00"/>
  </r>
  <r>
    <n v="106"/>
    <x v="106"/>
    <s v="A Boy. A Girl. A Car. A Serial Killer."/>
    <n v="5000"/>
    <n v="5025"/>
    <x v="0"/>
    <x v="0"/>
    <x v="0"/>
    <n v="1333391901"/>
    <x v="106"/>
    <x v="0"/>
    <n v="27"/>
    <x v="0"/>
    <s v="film &amp; video/shorts"/>
    <n v="101"/>
    <n v="186.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x v="107"/>
    <x v="0"/>
    <n v="69"/>
    <x v="0"/>
    <s v="film &amp; video/shorts"/>
    <n v="102"/>
    <n v="111.38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x v="108"/>
    <x v="0"/>
    <n v="47"/>
    <x v="0"/>
    <s v="film &amp; video/shorts"/>
    <n v="247"/>
    <n v="78.72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x v="109"/>
    <x v="0"/>
    <n v="47"/>
    <x v="0"/>
    <s v="film &amp; video/shorts"/>
    <n v="220"/>
    <n v="46.7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x v="110"/>
    <x v="0"/>
    <n v="26"/>
    <x v="0"/>
    <s v="film &amp; video/shorts"/>
    <n v="131"/>
    <n v="65.38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x v="111"/>
    <x v="0"/>
    <n v="53"/>
    <x v="0"/>
    <s v="film &amp; video/shorts"/>
    <n v="155"/>
    <n v="102.08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x v="112"/>
    <x v="0"/>
    <n v="81"/>
    <x v="0"/>
    <s v="film &amp; video/shorts"/>
    <n v="104"/>
    <n v="64.2"/>
    <x v="0"/>
    <s v="shorts"/>
    <x v="112"/>
    <d v="2014-04-13T02:00:00"/>
  </r>
  <r>
    <n v="113"/>
    <x v="113"/>
    <s v="A living memorial for all those dealing with trauma, grief and loss."/>
    <n v="5000"/>
    <n v="7050"/>
    <x v="0"/>
    <x v="0"/>
    <x v="0"/>
    <n v="1312642800"/>
    <x v="113"/>
    <x v="0"/>
    <n v="78"/>
    <x v="0"/>
    <s v="film &amp; video/shorts"/>
    <n v="141"/>
    <n v="90.38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x v="114"/>
    <x v="0"/>
    <n v="35"/>
    <x v="0"/>
    <s v="film &amp; video/shorts"/>
    <n v="103"/>
    <n v="88.57"/>
    <x v="0"/>
    <s v="shorts"/>
    <x v="114"/>
    <d v="2012-01-13T06:34:48"/>
  </r>
  <r>
    <n v="115"/>
    <x v="115"/>
    <s v="Never judge a book (or a lover) by their cover."/>
    <n v="450"/>
    <n v="632"/>
    <x v="0"/>
    <x v="0"/>
    <x v="0"/>
    <n v="1328377444"/>
    <x v="115"/>
    <x v="0"/>
    <n v="22"/>
    <x v="0"/>
    <s v="film &amp; video/shorts"/>
    <n v="140"/>
    <n v="28.73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x v="116"/>
    <x v="0"/>
    <n v="57"/>
    <x v="0"/>
    <s v="film &amp; video/shorts"/>
    <n v="114"/>
    <n v="69.790000000000006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x v="117"/>
    <x v="0"/>
    <n v="27"/>
    <x v="0"/>
    <s v="film &amp; video/shorts"/>
    <n v="100"/>
    <n v="167.49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x v="0"/>
    <x v="0"/>
    <n v="1311902236"/>
    <x v="118"/>
    <x v="0"/>
    <n v="39"/>
    <x v="0"/>
    <s v="film &amp; video/shorts"/>
    <n v="113"/>
    <n v="144.91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x v="119"/>
    <x v="0"/>
    <n v="37"/>
    <x v="0"/>
    <s v="film &amp; video/shorts"/>
    <n v="105"/>
    <n v="91.84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x v="120"/>
    <x v="0"/>
    <n v="1"/>
    <x v="1"/>
    <s v="film &amp; video/science fiction"/>
    <n v="0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x v="121"/>
    <x v="0"/>
    <n v="1"/>
    <x v="1"/>
    <s v="film &amp; video/science fiction"/>
    <n v="0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x v="0"/>
    <x v="0"/>
    <n v="1476094907"/>
    <x v="122"/>
    <x v="0"/>
    <n v="0"/>
    <x v="1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x v="123"/>
    <x v="0"/>
    <n v="6"/>
    <x v="1"/>
    <s v="film &amp; video/science fiction"/>
    <n v="0"/>
    <n v="25.17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x v="124"/>
    <x v="0"/>
    <n v="0"/>
    <x v="1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x v="125"/>
    <x v="0"/>
    <n v="6"/>
    <x v="1"/>
    <s v="film &amp; video/science fiction"/>
    <n v="14"/>
    <n v="11.67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x v="126"/>
    <x v="0"/>
    <n v="13"/>
    <x v="1"/>
    <s v="film &amp; video/science fiction"/>
    <n v="6"/>
    <n v="106.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x v="127"/>
    <x v="0"/>
    <n v="4"/>
    <x v="1"/>
    <s v="film &amp; video/science fiction"/>
    <n v="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x v="0"/>
    <x v="0"/>
    <n v="1476941293"/>
    <x v="128"/>
    <x v="0"/>
    <n v="6"/>
    <x v="1"/>
    <s v="film &amp; video/science fiction"/>
    <n v="2"/>
    <n v="311.17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x v="129"/>
    <x v="0"/>
    <n v="0"/>
    <x v="1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x v="130"/>
    <x v="0"/>
    <n v="0"/>
    <x v="1"/>
    <s v="film &amp; video/science fiction"/>
    <n v="0"/>
    <n v="0"/>
    <x v="0"/>
    <s v="science fiction"/>
    <x v="130"/>
    <d v="2014-06-16T20:16:00"/>
  </r>
  <r>
    <n v="131"/>
    <x v="131"/>
    <s v="I"/>
    <n v="1200"/>
    <n v="0"/>
    <x v="1"/>
    <x v="0"/>
    <x v="0"/>
    <n v="1467763200"/>
    <x v="131"/>
    <x v="0"/>
    <n v="0"/>
    <x v="1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x v="132"/>
    <x v="0"/>
    <n v="81"/>
    <x v="1"/>
    <s v="film &amp; video/science fiction"/>
    <n v="10"/>
    <n v="94.51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x v="0"/>
    <x v="0"/>
    <n v="1464715860"/>
    <x v="133"/>
    <x v="0"/>
    <n v="0"/>
    <x v="1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n v="5000"/>
    <n v="0"/>
    <x v="1"/>
    <x v="0"/>
    <x v="0"/>
    <n v="1441386000"/>
    <x v="134"/>
    <x v="0"/>
    <n v="0"/>
    <x v="1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x v="135"/>
    <x v="0"/>
    <n v="5"/>
    <x v="1"/>
    <s v="film &amp; video/science fiction"/>
    <n v="1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x v="136"/>
    <x v="0"/>
    <n v="0"/>
    <x v="1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x v="137"/>
    <x v="0"/>
    <n v="0"/>
    <x v="1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x v="138"/>
    <x v="0"/>
    <n v="58"/>
    <x v="1"/>
    <s v="film &amp; video/science fiction"/>
    <n v="3"/>
    <n v="81.239999999999995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x v="0"/>
    <x v="0"/>
    <n v="1436738772"/>
    <x v="139"/>
    <x v="0"/>
    <n v="1"/>
    <x v="1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x v="140"/>
    <x v="0"/>
    <n v="0"/>
    <x v="1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x v="141"/>
    <x v="0"/>
    <n v="28"/>
    <x v="1"/>
    <s v="film &amp; video/science fiction"/>
    <n v="11"/>
    <n v="46.18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x v="142"/>
    <x v="0"/>
    <n v="1"/>
    <x v="1"/>
    <s v="film &amp; video/science fiction"/>
    <n v="0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x v="143"/>
    <x v="0"/>
    <n v="0"/>
    <x v="1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x v="144"/>
    <x v="0"/>
    <n v="37"/>
    <x v="1"/>
    <s v="film &amp; video/science fiction"/>
    <n v="28"/>
    <n v="55.95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x v="145"/>
    <x v="0"/>
    <n v="9"/>
    <x v="1"/>
    <s v="film &amp; video/science fiction"/>
    <n v="8"/>
    <n v="37.56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x v="146"/>
    <x v="0"/>
    <n v="3"/>
    <x v="1"/>
    <s v="film &amp; video/science fiction"/>
    <n v="1"/>
    <n v="38.33"/>
    <x v="0"/>
    <s v="science fiction"/>
    <x v="146"/>
    <d v="2017-01-18T00:23:18"/>
  </r>
  <r>
    <n v="147"/>
    <x v="147"/>
    <s v="Film makers catch live footage beyond their wildest dreams."/>
    <n v="7000"/>
    <n v="0"/>
    <x v="1"/>
    <x v="1"/>
    <x v="1"/>
    <n v="1420741080"/>
    <x v="147"/>
    <x v="0"/>
    <n v="0"/>
    <x v="1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x v="148"/>
    <x v="0"/>
    <n v="2"/>
    <x v="1"/>
    <s v="film &amp; video/science fiction"/>
    <n v="0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x v="149"/>
    <x v="0"/>
    <n v="6"/>
    <x v="1"/>
    <s v="film &amp; video/science fiction"/>
    <n v="1"/>
    <n v="15.33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x v="150"/>
    <x v="0"/>
    <n v="67"/>
    <x v="1"/>
    <s v="film &amp; video/science fiction"/>
    <n v="23"/>
    <n v="449.43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x v="151"/>
    <x v="0"/>
    <n v="5"/>
    <x v="1"/>
    <s v="film &amp; video/science fiction"/>
    <n v="0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x v="0"/>
    <x v="0"/>
    <n v="1411437100"/>
    <x v="152"/>
    <x v="0"/>
    <n v="2"/>
    <x v="1"/>
    <s v="film &amp; video/science fiction"/>
    <n v="0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x v="153"/>
    <x v="0"/>
    <n v="10"/>
    <x v="1"/>
    <s v="film &amp; video/science fiction"/>
    <n v="1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x v="0"/>
    <x v="0"/>
    <n v="1433336895"/>
    <x v="154"/>
    <x v="0"/>
    <n v="3"/>
    <x v="1"/>
    <s v="film &amp; video/science fiction"/>
    <n v="3"/>
    <n v="13.33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x v="155"/>
    <x v="0"/>
    <n v="4"/>
    <x v="1"/>
    <s v="film &amp; video/science fiction"/>
    <n v="0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x v="156"/>
    <x v="0"/>
    <n v="15"/>
    <x v="1"/>
    <s v="film &amp; video/science fiction"/>
    <n v="5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x v="157"/>
    <x v="0"/>
    <n v="2"/>
    <x v="1"/>
    <s v="film &amp; video/science fiction"/>
    <n v="0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x v="158"/>
    <x v="0"/>
    <n v="0"/>
    <x v="1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x v="159"/>
    <x v="0"/>
    <n v="1"/>
    <x v="1"/>
    <s v="film &amp; video/science fiction"/>
    <n v="0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x v="160"/>
    <x v="0"/>
    <n v="0"/>
    <x v="1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x v="161"/>
    <x v="0"/>
    <n v="1"/>
    <x v="1"/>
    <s v="film &amp; video/drama"/>
    <n v="0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x v="162"/>
    <x v="0"/>
    <n v="10"/>
    <x v="1"/>
    <s v="film &amp; video/drama"/>
    <n v="1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x v="163"/>
    <x v="0"/>
    <n v="0"/>
    <x v="1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x v="164"/>
    <x v="0"/>
    <n v="7"/>
    <x v="1"/>
    <s v="film &amp; video/drama"/>
    <n v="1"/>
    <n v="91.43"/>
    <x v="0"/>
    <s v="drama"/>
    <x v="164"/>
    <d v="2014-09-19T18:18:21"/>
  </r>
  <r>
    <n v="165"/>
    <x v="165"/>
    <s v="A teacher. A boy. The beach and a heatwave that drove them all insane."/>
    <n v="17000"/>
    <n v="0"/>
    <x v="2"/>
    <x v="1"/>
    <x v="1"/>
    <n v="1452613724"/>
    <x v="165"/>
    <x v="0"/>
    <n v="0"/>
    <x v="1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x v="166"/>
    <x v="0"/>
    <n v="1"/>
    <x v="1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x v="167"/>
    <x v="0"/>
    <n v="2"/>
    <x v="1"/>
    <s v="film &amp; video/drama"/>
    <n v="0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x v="168"/>
    <x v="0"/>
    <n v="3"/>
    <x v="1"/>
    <s v="film &amp; video/drama"/>
    <n v="4"/>
    <n v="108.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x v="169"/>
    <x v="0"/>
    <n v="10"/>
    <x v="1"/>
    <s v="film &amp; video/drama"/>
    <n v="2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x v="170"/>
    <x v="0"/>
    <n v="10"/>
    <x v="1"/>
    <s v="film &amp; video/drama"/>
    <n v="3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x v="171"/>
    <x v="0"/>
    <n v="1"/>
    <x v="1"/>
    <s v="film &amp; video/drama"/>
    <n v="0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x v="0"/>
    <x v="0"/>
    <n v="1426753723"/>
    <x v="172"/>
    <x v="0"/>
    <n v="0"/>
    <x v="1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x v="173"/>
    <x v="0"/>
    <n v="0"/>
    <x v="1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x v="174"/>
    <x v="0"/>
    <n v="0"/>
    <x v="1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x v="175"/>
    <x v="0"/>
    <n v="26"/>
    <x v="1"/>
    <s v="film &amp; video/drama"/>
    <n v="6"/>
    <n v="49.88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x v="176"/>
    <x v="0"/>
    <n v="0"/>
    <x v="1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x v="0"/>
    <x v="0"/>
    <n v="1427155726"/>
    <x v="177"/>
    <x v="0"/>
    <n v="7"/>
    <x v="1"/>
    <s v="film &amp; video/drama"/>
    <n v="40"/>
    <n v="25.71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x v="3"/>
    <x v="3"/>
    <n v="1448582145"/>
    <x v="178"/>
    <x v="0"/>
    <n v="0"/>
    <x v="1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n v="1000"/>
    <n v="200"/>
    <x v="2"/>
    <x v="0"/>
    <x v="0"/>
    <n v="1457056555"/>
    <x v="179"/>
    <x v="0"/>
    <n v="2"/>
    <x v="1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x v="180"/>
    <x v="0"/>
    <n v="13"/>
    <x v="1"/>
    <s v="film &amp; video/drama"/>
    <n v="33"/>
    <n v="30.85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x v="181"/>
    <x v="0"/>
    <n v="4"/>
    <x v="1"/>
    <s v="film &amp; video/drama"/>
    <n v="21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x v="182"/>
    <x v="0"/>
    <n v="0"/>
    <x v="1"/>
    <s v="film &amp; video/drama"/>
    <n v="0"/>
    <n v="0"/>
    <x v="0"/>
    <s v="drama"/>
    <x v="182"/>
    <d v="2017-01-07T00:17:12"/>
  </r>
  <r>
    <n v="183"/>
    <x v="183"/>
    <s v="Don't kill me until I meet my Dad"/>
    <n v="12500"/>
    <n v="4482"/>
    <x v="2"/>
    <x v="1"/>
    <x v="1"/>
    <n v="1417033610"/>
    <x v="183"/>
    <x v="0"/>
    <n v="12"/>
    <x v="1"/>
    <s v="film &amp; video/drama"/>
    <n v="36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x v="184"/>
    <x v="0"/>
    <n v="2"/>
    <x v="1"/>
    <s v="film &amp; video/drama"/>
    <n v="3"/>
    <n v="25.5"/>
    <x v="0"/>
    <s v="drama"/>
    <x v="184"/>
    <d v="2014-09-01T03:59:00"/>
  </r>
  <r>
    <n v="185"/>
    <x v="185"/>
    <s v="Love has no boundaries!"/>
    <n v="40000"/>
    <n v="2200"/>
    <x v="2"/>
    <x v="10"/>
    <x v="8"/>
    <n v="1471557139"/>
    <x v="185"/>
    <x v="0"/>
    <n v="10"/>
    <x v="1"/>
    <s v="film &amp; video/drama"/>
    <n v="6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x v="186"/>
    <x v="0"/>
    <n v="0"/>
    <x v="1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x v="0"/>
    <x v="0"/>
    <n v="1437461940"/>
    <x v="187"/>
    <x v="0"/>
    <n v="5"/>
    <x v="1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x v="188"/>
    <x v="0"/>
    <n v="0"/>
    <x v="1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x v="189"/>
    <x v="0"/>
    <n v="5"/>
    <x v="1"/>
    <s v="film &amp; video/drama"/>
    <n v="0"/>
    <n v="69"/>
    <x v="0"/>
    <s v="drama"/>
    <x v="189"/>
    <d v="2016-09-03T16:34:37"/>
  </r>
  <r>
    <n v="190"/>
    <x v="190"/>
    <s v="Because hope can be a 4 letter word"/>
    <n v="12000"/>
    <n v="50"/>
    <x v="2"/>
    <x v="0"/>
    <x v="0"/>
    <n v="1466091446"/>
    <x v="190"/>
    <x v="0"/>
    <n v="1"/>
    <x v="1"/>
    <s v="film &amp; video/drama"/>
    <n v="0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x v="191"/>
    <x v="0"/>
    <n v="3"/>
    <x v="1"/>
    <s v="film &amp; video/drama"/>
    <n v="5"/>
    <n v="83.33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x v="192"/>
    <x v="0"/>
    <n v="3"/>
    <x v="1"/>
    <s v="film &amp; video/drama"/>
    <n v="0"/>
    <n v="5.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x v="193"/>
    <x v="0"/>
    <n v="0"/>
    <x v="1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x v="194"/>
    <x v="0"/>
    <n v="3"/>
    <x v="1"/>
    <s v="film &amp; video/drama"/>
    <n v="0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x v="195"/>
    <x v="0"/>
    <n v="0"/>
    <x v="1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x v="196"/>
    <x v="0"/>
    <n v="19"/>
    <x v="1"/>
    <s v="film &amp; video/drama"/>
    <n v="42"/>
    <n v="77.11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x v="197"/>
    <x v="0"/>
    <n v="8"/>
    <x v="1"/>
    <s v="film &amp; video/drama"/>
    <n v="10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x v="198"/>
    <x v="0"/>
    <n v="6"/>
    <x v="1"/>
    <s v="film &amp; video/drama"/>
    <n v="1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x v="199"/>
    <x v="0"/>
    <n v="0"/>
    <x v="1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x v="0"/>
    <x v="0"/>
    <n v="1410746403"/>
    <x v="200"/>
    <x v="0"/>
    <n v="18"/>
    <x v="1"/>
    <s v="film &amp; video/drama"/>
    <n v="26"/>
    <n v="87.31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x v="201"/>
    <x v="0"/>
    <n v="7"/>
    <x v="1"/>
    <s v="film &amp; video/drama"/>
    <n v="58"/>
    <n v="54.29"/>
    <x v="0"/>
    <s v="drama"/>
    <x v="201"/>
    <d v="2015-02-08T19:38:49"/>
  </r>
  <r>
    <n v="202"/>
    <x v="202"/>
    <s v="new web series created by jonney terry"/>
    <n v="6000"/>
    <n v="0"/>
    <x v="2"/>
    <x v="0"/>
    <x v="0"/>
    <n v="1444337940"/>
    <x v="202"/>
    <x v="0"/>
    <n v="0"/>
    <x v="1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x v="203"/>
    <x v="0"/>
    <n v="8"/>
    <x v="1"/>
    <s v="film &amp; video/drama"/>
    <n v="30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x v="204"/>
    <x v="0"/>
    <n v="1293"/>
    <x v="1"/>
    <s v="film &amp; video/drama"/>
    <n v="51"/>
    <n v="117.68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x v="205"/>
    <x v="0"/>
    <n v="17"/>
    <x v="1"/>
    <s v="film &amp; video/drama"/>
    <n v="16"/>
    <n v="76.47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x v="0"/>
    <x v="0"/>
    <n v="1470441983"/>
    <x v="206"/>
    <x v="0"/>
    <n v="0"/>
    <x v="1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x v="207"/>
    <x v="0"/>
    <n v="13"/>
    <x v="1"/>
    <s v="film &amp; video/drama"/>
    <n v="15"/>
    <n v="163.85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x v="208"/>
    <x v="0"/>
    <n v="0"/>
    <x v="1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x v="209"/>
    <x v="0"/>
    <n v="0"/>
    <x v="1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x v="210"/>
    <x v="0"/>
    <n v="33"/>
    <x v="1"/>
    <s v="film &amp; video/drama"/>
    <n v="25"/>
    <n v="91.82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x v="211"/>
    <x v="0"/>
    <n v="12"/>
    <x v="1"/>
    <s v="film &amp; video/drama"/>
    <n v="45"/>
    <n v="185.83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x v="0"/>
    <x v="0"/>
    <n v="1460837320"/>
    <x v="212"/>
    <x v="0"/>
    <n v="1"/>
    <x v="1"/>
    <s v="film &amp; video/drama"/>
    <n v="0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x v="0"/>
    <x v="0"/>
    <n v="1439734001"/>
    <x v="213"/>
    <x v="0"/>
    <n v="1"/>
    <x v="1"/>
    <s v="film &amp; video/drama"/>
    <n v="0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x v="214"/>
    <x v="0"/>
    <n v="1"/>
    <x v="1"/>
    <s v="film &amp; video/drama"/>
    <n v="0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x v="215"/>
    <x v="0"/>
    <n v="1"/>
    <x v="1"/>
    <s v="film &amp; video/drama"/>
    <n v="0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x v="216"/>
    <x v="0"/>
    <n v="84"/>
    <x v="1"/>
    <s v="film &amp; video/drama"/>
    <n v="56"/>
    <n v="331.54"/>
    <x v="0"/>
    <s v="drama"/>
    <x v="216"/>
    <d v="2015-04-22T22:00:37"/>
  </r>
  <r>
    <n v="217"/>
    <x v="217"/>
    <s v="A roadmovie by paw"/>
    <n v="100000"/>
    <n v="11943"/>
    <x v="2"/>
    <x v="11"/>
    <x v="9"/>
    <n v="1419780149"/>
    <x v="217"/>
    <x v="0"/>
    <n v="38"/>
    <x v="1"/>
    <s v="film &amp; video/drama"/>
    <n v="12"/>
    <n v="314.2900000000000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x v="218"/>
    <x v="0"/>
    <n v="1"/>
    <x v="1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x v="0"/>
    <x v="0"/>
    <n v="1459493940"/>
    <x v="219"/>
    <x v="0"/>
    <n v="76"/>
    <x v="1"/>
    <s v="film &amp; video/drama"/>
    <n v="18"/>
    <n v="115.99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x v="220"/>
    <x v="0"/>
    <n v="3"/>
    <x v="1"/>
    <s v="film &amp; video/drama"/>
    <n v="1"/>
    <n v="120"/>
    <x v="0"/>
    <s v="drama"/>
    <x v="220"/>
    <d v="2015-08-20T20:06:00"/>
  </r>
  <r>
    <n v="221"/>
    <x v="221"/>
    <s v="Film about Schizophrenia with Surreal Twists!"/>
    <n v="50000"/>
    <n v="0"/>
    <x v="2"/>
    <x v="0"/>
    <x v="0"/>
    <n v="1427569564"/>
    <x v="221"/>
    <x v="0"/>
    <n v="0"/>
    <x v="1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x v="222"/>
    <x v="0"/>
    <n v="2"/>
    <x v="1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x v="223"/>
    <x v="0"/>
    <n v="0"/>
    <x v="1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x v="224"/>
    <x v="0"/>
    <n v="0"/>
    <x v="1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x v="225"/>
    <x v="0"/>
    <n v="0"/>
    <x v="1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x v="1"/>
    <x v="1"/>
    <n v="1433064540"/>
    <x v="226"/>
    <x v="0"/>
    <n v="2"/>
    <x v="1"/>
    <s v="film &amp; video/drama"/>
    <n v="1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x v="227"/>
    <x v="0"/>
    <n v="0"/>
    <x v="1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n v="8000"/>
    <n v="0"/>
    <x v="2"/>
    <x v="1"/>
    <x v="1"/>
    <n v="1433176105"/>
    <x v="228"/>
    <x v="0"/>
    <n v="0"/>
    <x v="1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x v="229"/>
    <x v="0"/>
    <n v="0"/>
    <x v="1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x v="230"/>
    <x v="0"/>
    <n v="2"/>
    <x v="1"/>
    <s v="film &amp; video/drama"/>
    <n v="0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x v="231"/>
    <x v="0"/>
    <n v="0"/>
    <x v="1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x v="232"/>
    <x v="0"/>
    <n v="7"/>
    <x v="1"/>
    <s v="film &amp; video/drama"/>
    <n v="3"/>
    <n v="15.71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x v="233"/>
    <x v="0"/>
    <n v="0"/>
    <x v="1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x v="234"/>
    <x v="0"/>
    <n v="5"/>
    <x v="1"/>
    <s v="film &amp; video/drama"/>
    <n v="40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x v="0"/>
    <x v="0"/>
    <n v="1436478497"/>
    <x v="235"/>
    <x v="0"/>
    <n v="0"/>
    <x v="1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x v="236"/>
    <x v="0"/>
    <n v="0"/>
    <x v="1"/>
    <s v="film &amp; video/drama"/>
    <n v="0"/>
    <n v="0"/>
    <x v="0"/>
    <s v="drama"/>
    <x v="236"/>
    <d v="2016-01-05T00:00:00"/>
  </r>
  <r>
    <n v="237"/>
    <x v="237"/>
    <s v="Making The Choice is a christian short film series."/>
    <n v="15000"/>
    <n v="50"/>
    <x v="2"/>
    <x v="0"/>
    <x v="0"/>
    <n v="1457445069"/>
    <x v="237"/>
    <x v="0"/>
    <n v="1"/>
    <x v="1"/>
    <s v="film &amp; video/drama"/>
    <n v="0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x v="238"/>
    <x v="0"/>
    <n v="0"/>
    <x v="1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x v="239"/>
    <x v="0"/>
    <n v="5"/>
    <x v="1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x v="240"/>
    <x v="1"/>
    <n v="137"/>
    <x v="0"/>
    <s v="film &amp; video/documentary"/>
    <n v="108"/>
    <n v="117.85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x v="241"/>
    <x v="1"/>
    <n v="376"/>
    <x v="0"/>
    <s v="film &amp; video/documentary"/>
    <n v="113"/>
    <n v="109.04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x v="242"/>
    <x v="1"/>
    <n v="202"/>
    <x v="0"/>
    <s v="film &amp; video/documentary"/>
    <n v="113"/>
    <n v="73.02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x v="243"/>
    <x v="1"/>
    <n v="328"/>
    <x v="0"/>
    <s v="film &amp; video/documentary"/>
    <n v="103"/>
    <n v="78.2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x v="244"/>
    <x v="1"/>
    <n v="84"/>
    <x v="0"/>
    <s v="film &amp; video/documentary"/>
    <n v="114"/>
    <n v="47.4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x v="245"/>
    <x v="1"/>
    <n v="96"/>
    <x v="0"/>
    <s v="film &amp; video/documentary"/>
    <n v="104"/>
    <n v="54.02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x v="246"/>
    <x v="1"/>
    <n v="223"/>
    <x v="0"/>
    <s v="film &amp; video/documentary"/>
    <n v="305"/>
    <n v="68.489999999999995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x v="247"/>
    <x v="1"/>
    <n v="62"/>
    <x v="0"/>
    <s v="film &amp; video/documentary"/>
    <n v="134"/>
    <n v="108.15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x v="248"/>
    <x v="1"/>
    <n v="146"/>
    <x v="0"/>
    <s v="film &amp; video/documentary"/>
    <n v="101"/>
    <n v="589.95000000000005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x v="249"/>
    <x v="1"/>
    <n v="235"/>
    <x v="0"/>
    <s v="film &amp; video/documentary"/>
    <n v="113"/>
    <n v="48.05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x v="250"/>
    <x v="1"/>
    <n v="437"/>
    <x v="0"/>
    <s v="film &amp; video/documentary"/>
    <n v="106"/>
    <n v="72.48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x v="251"/>
    <x v="1"/>
    <n v="77"/>
    <x v="0"/>
    <s v="film &amp; video/documentary"/>
    <n v="126"/>
    <n v="57.08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x v="252"/>
    <x v="1"/>
    <n v="108"/>
    <x v="0"/>
    <s v="film &amp; video/documentary"/>
    <n v="185"/>
    <n v="85.44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x v="253"/>
    <x v="1"/>
    <n v="7"/>
    <x v="0"/>
    <s v="film &amp; video/documentary"/>
    <n v="101"/>
    <n v="215.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x v="254"/>
    <x v="1"/>
    <n v="314"/>
    <x v="0"/>
    <s v="film &amp; video/documentary"/>
    <n v="117"/>
    <n v="89.39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x v="0"/>
    <x v="0"/>
    <n v="1300275482"/>
    <x v="255"/>
    <x v="1"/>
    <n v="188"/>
    <x v="0"/>
    <s v="film &amp; video/documentary"/>
    <n v="107"/>
    <n v="45.42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x v="256"/>
    <x v="1"/>
    <n v="275"/>
    <x v="0"/>
    <s v="film &amp; video/documentary"/>
    <n v="139"/>
    <n v="65.760000000000005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x v="257"/>
    <x v="1"/>
    <n v="560"/>
    <x v="0"/>
    <s v="film &amp; video/documentary"/>
    <n v="107"/>
    <n v="66.7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x v="258"/>
    <x v="1"/>
    <n v="688"/>
    <x v="0"/>
    <s v="film &amp; video/documentary"/>
    <n v="191"/>
    <n v="83.35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x v="259"/>
    <x v="1"/>
    <n v="942"/>
    <x v="0"/>
    <s v="film &amp; video/documentary"/>
    <n v="132"/>
    <n v="105.05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x v="260"/>
    <x v="1"/>
    <n v="88"/>
    <x v="0"/>
    <s v="film &amp; video/documentary"/>
    <n v="106"/>
    <n v="120.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x v="0"/>
    <x v="0"/>
    <n v="1339080900"/>
    <x v="261"/>
    <x v="1"/>
    <n v="220"/>
    <x v="0"/>
    <s v="film &amp; video/documentary"/>
    <n v="107"/>
    <n v="97.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x v="0"/>
    <x v="0"/>
    <n v="1298699828"/>
    <x v="262"/>
    <x v="1"/>
    <n v="145"/>
    <x v="0"/>
    <s v="film &amp; video/documentary"/>
    <n v="240"/>
    <n v="41.38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x v="263"/>
    <x v="1"/>
    <n v="963"/>
    <x v="0"/>
    <s v="film &amp; video/documentary"/>
    <n v="118"/>
    <n v="30.65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x v="264"/>
    <x v="1"/>
    <n v="91"/>
    <x v="0"/>
    <s v="film &amp; video/documentary"/>
    <n v="118"/>
    <n v="64.95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x v="265"/>
    <x v="1"/>
    <n v="58"/>
    <x v="0"/>
    <s v="film &amp; video/documentary"/>
    <n v="111"/>
    <n v="95.78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x v="266"/>
    <x v="1"/>
    <n v="36"/>
    <x v="0"/>
    <s v="film &amp; video/documentary"/>
    <n v="146"/>
    <n v="40.42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x v="267"/>
    <x v="1"/>
    <n v="165"/>
    <x v="0"/>
    <s v="film &amp; video/documentary"/>
    <n v="132"/>
    <n v="78.5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x v="268"/>
    <x v="1"/>
    <n v="111"/>
    <x v="0"/>
    <s v="film &amp; video/documentary"/>
    <n v="111"/>
    <n v="50.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x v="269"/>
    <x v="1"/>
    <n v="1596"/>
    <x v="0"/>
    <s v="film &amp; video/documentary"/>
    <n v="147"/>
    <n v="92.25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x v="270"/>
    <x v="1"/>
    <n v="61"/>
    <x v="0"/>
    <s v="film &amp; video/documentary"/>
    <n v="153"/>
    <n v="57.54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x v="271"/>
    <x v="1"/>
    <n v="287"/>
    <x v="0"/>
    <s v="film &amp; video/documentary"/>
    <n v="105"/>
    <n v="109.42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x v="272"/>
    <x v="1"/>
    <n v="65"/>
    <x v="0"/>
    <s v="film &amp; video/documentary"/>
    <n v="177"/>
    <n v="81.89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x v="273"/>
    <x v="1"/>
    <n v="118"/>
    <x v="0"/>
    <s v="film &amp; video/documentary"/>
    <n v="108"/>
    <n v="45.67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x v="274"/>
    <x v="1"/>
    <n v="113"/>
    <x v="0"/>
    <s v="film &amp; video/documentary"/>
    <n v="156"/>
    <n v="55.22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x v="275"/>
    <x v="1"/>
    <n v="332"/>
    <x v="0"/>
    <s v="film &amp; video/documentary"/>
    <n v="108"/>
    <n v="65.3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x v="276"/>
    <x v="1"/>
    <n v="62"/>
    <x v="0"/>
    <s v="film &amp; video/documentary"/>
    <n v="148"/>
    <n v="95.23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x v="277"/>
    <x v="1"/>
    <n v="951"/>
    <x v="0"/>
    <s v="film &amp; video/documentary"/>
    <n v="110"/>
    <n v="75.44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x v="0"/>
    <x v="0"/>
    <n v="1350003539"/>
    <x v="278"/>
    <x v="1"/>
    <n v="415"/>
    <x v="0"/>
    <s v="film &amp; video/documentary"/>
    <n v="150"/>
    <n v="97.8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x v="279"/>
    <x v="1"/>
    <n v="305"/>
    <x v="0"/>
    <s v="film &amp; video/documentary"/>
    <n v="157"/>
    <n v="87.69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x v="280"/>
    <x v="1"/>
    <n v="2139"/>
    <x v="0"/>
    <s v="film &amp; video/documentary"/>
    <n v="156"/>
    <n v="54.75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x v="281"/>
    <x v="1"/>
    <n v="79"/>
    <x v="0"/>
    <s v="film &amp; video/documentary"/>
    <n v="121"/>
    <n v="83.95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x v="282"/>
    <x v="1"/>
    <n v="179"/>
    <x v="0"/>
    <s v="film &amp; video/documentary"/>
    <n v="101"/>
    <n v="254.39"/>
    <x v="0"/>
    <s v="documentary"/>
    <x v="282"/>
    <d v="2010-02-22T22:00:00"/>
  </r>
  <r>
    <n v="283"/>
    <x v="283"/>
    <s v="What is the impact of survivorship on the human condition?"/>
    <n v="18000"/>
    <n v="20569.05"/>
    <x v="0"/>
    <x v="0"/>
    <x v="0"/>
    <n v="1306904340"/>
    <x v="283"/>
    <x v="1"/>
    <n v="202"/>
    <x v="0"/>
    <s v="film &amp; video/documentary"/>
    <n v="114"/>
    <n v="101.83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x v="284"/>
    <x v="1"/>
    <n v="760"/>
    <x v="0"/>
    <s v="film &amp; video/documentary"/>
    <n v="105"/>
    <n v="55.07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x v="285"/>
    <x v="1"/>
    <n v="563"/>
    <x v="0"/>
    <s v="film &amp; video/documentary"/>
    <n v="229"/>
    <n v="56.9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x v="286"/>
    <x v="1"/>
    <n v="135"/>
    <x v="0"/>
    <s v="film &amp; video/documentary"/>
    <n v="109"/>
    <n v="121.28"/>
    <x v="0"/>
    <s v="documentary"/>
    <x v="286"/>
    <d v="2013-03-25T18:35:24"/>
  </r>
  <r>
    <n v="287"/>
    <x v="287"/>
    <s v="War is hell. Why would anyone want to spend their weekends there?"/>
    <n v="15000"/>
    <n v="26445"/>
    <x v="0"/>
    <x v="0"/>
    <x v="0"/>
    <n v="1351828800"/>
    <x v="287"/>
    <x v="1"/>
    <n v="290"/>
    <x v="0"/>
    <s v="film &amp; video/documentary"/>
    <n v="176"/>
    <n v="91.19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x v="288"/>
    <x v="1"/>
    <n v="447"/>
    <x v="0"/>
    <s v="film &amp; video/documentary"/>
    <n v="103"/>
    <n v="115.45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x v="289"/>
    <x v="1"/>
    <n v="232"/>
    <x v="0"/>
    <s v="film &amp; video/documentary"/>
    <n v="105"/>
    <n v="67.77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x v="0"/>
    <x v="0"/>
    <n v="1296633540"/>
    <x v="290"/>
    <x v="1"/>
    <n v="168"/>
    <x v="0"/>
    <s v="film &amp; video/documentary"/>
    <n v="107"/>
    <n v="28.58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x v="291"/>
    <x v="1"/>
    <n v="128"/>
    <x v="0"/>
    <s v="film &amp; video/documentary"/>
    <n v="120"/>
    <n v="46.88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x v="292"/>
    <x v="1"/>
    <n v="493"/>
    <x v="0"/>
    <s v="film &amp; video/documentary"/>
    <n v="102"/>
    <n v="154.41999999999999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x v="293"/>
    <x v="1"/>
    <n v="131"/>
    <x v="0"/>
    <s v="film &amp; video/documentary"/>
    <n v="101"/>
    <n v="201.22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x v="294"/>
    <x v="1"/>
    <n v="50"/>
    <x v="0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x v="295"/>
    <x v="1"/>
    <n v="665"/>
    <x v="0"/>
    <s v="film &amp; video/documentary"/>
    <n v="133"/>
    <n v="100.08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x v="296"/>
    <x v="1"/>
    <n v="129"/>
    <x v="0"/>
    <s v="film &amp; video/documentary"/>
    <n v="119"/>
    <n v="230.09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x v="297"/>
    <x v="1"/>
    <n v="142"/>
    <x v="0"/>
    <s v="film &amp; video/documentary"/>
    <n v="101"/>
    <n v="141.75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x v="0"/>
    <x v="0"/>
    <n v="1399669200"/>
    <x v="298"/>
    <x v="1"/>
    <n v="2436"/>
    <x v="0"/>
    <s v="film &amp; video/documentary"/>
    <n v="109"/>
    <n v="56.34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x v="299"/>
    <x v="1"/>
    <n v="244"/>
    <x v="0"/>
    <s v="film &amp; video/documentary"/>
    <n v="179"/>
    <n v="73.34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x v="300"/>
    <x v="1"/>
    <n v="298"/>
    <x v="0"/>
    <s v="film &amp; video/documentary"/>
    <n v="102"/>
    <n v="85.34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x v="301"/>
    <x v="1"/>
    <n v="251"/>
    <x v="0"/>
    <s v="film &amp; video/documentary"/>
    <n v="119"/>
    <n v="61.5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x v="302"/>
    <x v="1"/>
    <n v="108"/>
    <x v="0"/>
    <s v="film &amp; video/documentary"/>
    <n v="100"/>
    <n v="93.02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x v="303"/>
    <x v="1"/>
    <n v="82"/>
    <x v="0"/>
    <s v="film &amp; video/documentary"/>
    <n v="137"/>
    <n v="50.29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x v="0"/>
    <x v="0"/>
    <n v="1346464800"/>
    <x v="304"/>
    <x v="1"/>
    <n v="74"/>
    <x v="0"/>
    <s v="film &amp; video/documentary"/>
    <n v="232"/>
    <n v="106.43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x v="0"/>
    <x v="0"/>
    <n v="1331392049"/>
    <x v="305"/>
    <x v="1"/>
    <n v="189"/>
    <x v="0"/>
    <s v="film &amp; video/documentary"/>
    <n v="130"/>
    <n v="51.7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x v="0"/>
    <x v="0"/>
    <n v="1363806333"/>
    <x v="306"/>
    <x v="1"/>
    <n v="80"/>
    <x v="0"/>
    <s v="film &amp; video/documentary"/>
    <n v="293"/>
    <n v="36.61"/>
    <x v="0"/>
    <s v="documentary"/>
    <x v="306"/>
    <d v="2013-03-20T19:05:33"/>
  </r>
  <r>
    <n v="307"/>
    <x v="307"/>
    <s v="Why is grammar important?"/>
    <n v="22000"/>
    <n v="24490"/>
    <x v="0"/>
    <x v="0"/>
    <x v="0"/>
    <n v="1360276801"/>
    <x v="307"/>
    <x v="1"/>
    <n v="576"/>
    <x v="0"/>
    <s v="film &amp; video/documentary"/>
    <n v="111"/>
    <n v="42.52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x v="308"/>
    <x v="1"/>
    <n v="202"/>
    <x v="0"/>
    <s v="film &amp; video/documentary"/>
    <n v="106"/>
    <n v="62.71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x v="309"/>
    <x v="1"/>
    <n v="238"/>
    <x v="0"/>
    <s v="film &amp; video/documentary"/>
    <n v="119"/>
    <n v="89.96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x v="310"/>
    <x v="1"/>
    <n v="36"/>
    <x v="0"/>
    <s v="film &amp; video/documentary"/>
    <n v="104"/>
    <n v="28.9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x v="311"/>
    <x v="1"/>
    <n v="150"/>
    <x v="0"/>
    <s v="film &amp; video/documentary"/>
    <n v="104"/>
    <n v="138.80000000000001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x v="312"/>
    <x v="1"/>
    <n v="146"/>
    <x v="0"/>
    <s v="film &amp; video/documentary"/>
    <n v="112"/>
    <n v="61.3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x v="313"/>
    <x v="1"/>
    <n v="222"/>
    <x v="0"/>
    <s v="film &amp; video/documentary"/>
    <n v="105"/>
    <n v="80.2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x v="314"/>
    <x v="1"/>
    <n v="120"/>
    <x v="0"/>
    <s v="film &amp; video/documentary"/>
    <n v="385"/>
    <n v="32.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x v="315"/>
    <x v="1"/>
    <n v="126"/>
    <x v="0"/>
    <s v="film &amp; video/documentary"/>
    <n v="101"/>
    <n v="200.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x v="5"/>
    <x v="5"/>
    <n v="1418273940"/>
    <x v="316"/>
    <x v="1"/>
    <n v="158"/>
    <x v="0"/>
    <s v="film &amp; video/documentary"/>
    <n v="114"/>
    <n v="108.0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x v="0"/>
    <x v="0"/>
    <n v="1386778483"/>
    <x v="317"/>
    <x v="1"/>
    <n v="316"/>
    <x v="0"/>
    <s v="film &amp; video/documentary"/>
    <n v="101"/>
    <n v="95.7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x v="318"/>
    <x v="1"/>
    <n v="284"/>
    <x v="0"/>
    <s v="film &amp; video/documentary"/>
    <n v="283"/>
    <n v="49.8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x v="319"/>
    <x v="1"/>
    <n v="51"/>
    <x v="0"/>
    <s v="film &amp; video/documentary"/>
    <n v="113"/>
    <n v="110.47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x v="320"/>
    <x v="1"/>
    <n v="158"/>
    <x v="0"/>
    <s v="film &amp; video/documentary"/>
    <n v="107"/>
    <n v="134.91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x v="321"/>
    <x v="1"/>
    <n v="337"/>
    <x v="0"/>
    <s v="film &amp; video/documentary"/>
    <n v="103"/>
    <n v="106.62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x v="322"/>
    <x v="1"/>
    <n v="186"/>
    <x v="0"/>
    <s v="film &amp; video/documentary"/>
    <n v="108"/>
    <n v="145.04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x v="323"/>
    <x v="1"/>
    <n v="58"/>
    <x v="0"/>
    <s v="film &amp; video/documentary"/>
    <n v="123"/>
    <n v="114.59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x v="324"/>
    <x v="1"/>
    <n v="82"/>
    <x v="0"/>
    <s v="film &amp; video/documentary"/>
    <n v="102"/>
    <n v="105.32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x v="325"/>
    <x v="1"/>
    <n v="736"/>
    <x v="0"/>
    <s v="film &amp; video/documentary"/>
    <n v="104"/>
    <n v="70.92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x v="326"/>
    <x v="1"/>
    <n v="1151"/>
    <x v="0"/>
    <s v="film &amp; video/documentary"/>
    <n v="113"/>
    <n v="147.16999999999999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x v="327"/>
    <x v="1"/>
    <n v="34"/>
    <x v="0"/>
    <s v="film &amp; video/documentary"/>
    <n v="136"/>
    <n v="160.47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x v="328"/>
    <x v="1"/>
    <n v="498"/>
    <x v="0"/>
    <s v="film &amp; video/documentary"/>
    <n v="104"/>
    <n v="156.05000000000001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x v="329"/>
    <x v="1"/>
    <n v="167"/>
    <x v="0"/>
    <s v="film &amp; video/documentary"/>
    <n v="106"/>
    <n v="63.17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x v="330"/>
    <x v="1"/>
    <n v="340"/>
    <x v="0"/>
    <s v="film &amp; video/documentary"/>
    <n v="102"/>
    <n v="104.82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x v="331"/>
    <x v="1"/>
    <n v="438"/>
    <x v="0"/>
    <s v="film &amp; video/documentary"/>
    <n v="107"/>
    <n v="97.36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x v="332"/>
    <x v="1"/>
    <n v="555"/>
    <x v="0"/>
    <s v="film &amp; video/documentary"/>
    <n v="113"/>
    <n v="203.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x v="333"/>
    <x v="1"/>
    <n v="266"/>
    <x v="0"/>
    <s v="film &amp; video/documentary"/>
    <n v="125"/>
    <n v="188.31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x v="334"/>
    <x v="1"/>
    <n v="69"/>
    <x v="0"/>
    <s v="film &amp; video/documentary"/>
    <n v="101"/>
    <n v="146.65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x v="335"/>
    <x v="1"/>
    <n v="80"/>
    <x v="0"/>
    <s v="film &amp; video/documentary"/>
    <n v="103"/>
    <n v="109.19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x v="336"/>
    <x v="1"/>
    <n v="493"/>
    <x v="0"/>
    <s v="film &amp; video/documentary"/>
    <n v="117"/>
    <n v="59.25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x v="337"/>
    <x v="1"/>
    <n v="31"/>
    <x v="0"/>
    <s v="film &amp; video/documentary"/>
    <n v="101"/>
    <n v="97.9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x v="338"/>
    <x v="1"/>
    <n v="236"/>
    <x v="0"/>
    <s v="film &amp; video/documentary"/>
    <n v="110"/>
    <n v="70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x v="339"/>
    <x v="1"/>
    <n v="89"/>
    <x v="0"/>
    <s v="film &amp; video/documentary"/>
    <n v="108"/>
    <n v="72.87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x v="0"/>
    <x v="0"/>
    <n v="1489006800"/>
    <x v="340"/>
    <x v="1"/>
    <n v="299"/>
    <x v="0"/>
    <s v="film &amp; video/documentary"/>
    <n v="125"/>
    <n v="146.35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x v="341"/>
    <x v="1"/>
    <n v="55"/>
    <x v="0"/>
    <s v="film &amp; video/documentary"/>
    <n v="107"/>
    <n v="67.91"/>
    <x v="0"/>
    <s v="documentary"/>
    <x v="341"/>
    <d v="2014-10-01T03:59:00"/>
  </r>
  <r>
    <n v="342"/>
    <x v="342"/>
    <s v="BREAKING A MONSTER needs your help to play in THEATERS!"/>
    <n v="55000"/>
    <n v="55201.52"/>
    <x v="0"/>
    <x v="0"/>
    <x v="0"/>
    <n v="1461955465"/>
    <x v="342"/>
    <x v="1"/>
    <n v="325"/>
    <x v="0"/>
    <s v="film &amp; video/documentary"/>
    <n v="100"/>
    <n v="169.8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x v="343"/>
    <x v="1"/>
    <n v="524"/>
    <x v="0"/>
    <s v="film &amp; video/documentary"/>
    <n v="102"/>
    <n v="58.41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x v="344"/>
    <x v="1"/>
    <n v="285"/>
    <x v="0"/>
    <s v="film &amp; video/documentary"/>
    <n v="102"/>
    <n v="119.99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x v="345"/>
    <x v="1"/>
    <n v="179"/>
    <x v="0"/>
    <s v="film &amp; video/documentary"/>
    <n v="123"/>
    <n v="99.86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x v="346"/>
    <x v="1"/>
    <n v="188"/>
    <x v="0"/>
    <s v="film &amp; video/documentary"/>
    <n v="170"/>
    <n v="90.58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x v="347"/>
    <x v="1"/>
    <n v="379"/>
    <x v="0"/>
    <s v="film &amp; video/documentary"/>
    <n v="112"/>
    <n v="117.77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x v="348"/>
    <x v="1"/>
    <n v="119"/>
    <x v="0"/>
    <s v="film &amp; video/documentary"/>
    <n v="103"/>
    <n v="86.55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x v="349"/>
    <x v="1"/>
    <n v="167"/>
    <x v="0"/>
    <s v="film &amp; video/documentary"/>
    <n v="107"/>
    <n v="71.900000000000006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x v="350"/>
    <x v="1"/>
    <n v="221"/>
    <x v="0"/>
    <s v="film &amp; video/documentary"/>
    <n v="115"/>
    <n v="129.82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x v="351"/>
    <x v="1"/>
    <n v="964"/>
    <x v="0"/>
    <s v="film &amp; video/documentary"/>
    <n v="127"/>
    <n v="44.91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x v="352"/>
    <x v="1"/>
    <n v="286"/>
    <x v="0"/>
    <s v="film &amp; video/documentary"/>
    <n v="117"/>
    <n v="40.76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x v="353"/>
    <x v="1"/>
    <n v="613"/>
    <x v="0"/>
    <s v="film &amp; video/documentary"/>
    <n v="109"/>
    <n v="103.52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x v="354"/>
    <x v="1"/>
    <n v="29"/>
    <x v="0"/>
    <s v="film &amp; video/documentary"/>
    <n v="104"/>
    <n v="125.45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x v="0"/>
    <x v="0"/>
    <n v="1417420994"/>
    <x v="355"/>
    <x v="1"/>
    <n v="165"/>
    <x v="0"/>
    <s v="film &amp; video/documentary"/>
    <n v="116"/>
    <n v="246.61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x v="0"/>
    <x v="0"/>
    <n v="1458152193"/>
    <x v="356"/>
    <x v="1"/>
    <n v="97"/>
    <x v="0"/>
    <s v="film &amp; video/documentary"/>
    <n v="103"/>
    <n v="79.40000000000000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x v="357"/>
    <x v="1"/>
    <n v="303"/>
    <x v="0"/>
    <s v="film &amp; video/documentary"/>
    <n v="174"/>
    <n v="86.14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x v="358"/>
    <x v="1"/>
    <n v="267"/>
    <x v="0"/>
    <s v="film &amp; video/documentary"/>
    <n v="103"/>
    <n v="193.05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x v="359"/>
    <x v="1"/>
    <n v="302"/>
    <x v="0"/>
    <s v="film &amp; video/documentary"/>
    <n v="105"/>
    <n v="84.02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x v="360"/>
    <x v="0"/>
    <n v="87"/>
    <x v="0"/>
    <s v="film &amp; video/documentary"/>
    <n v="101"/>
    <n v="139.83000000000001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x v="361"/>
    <x v="0"/>
    <n v="354"/>
    <x v="0"/>
    <s v="film &amp; video/documentary"/>
    <n v="111"/>
    <n v="109.8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x v="362"/>
    <x v="0"/>
    <n v="86"/>
    <x v="0"/>
    <s v="film &amp; video/documentary"/>
    <n v="124"/>
    <n v="139.53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x v="363"/>
    <x v="0"/>
    <n v="26"/>
    <x v="0"/>
    <s v="film &amp; video/documentary"/>
    <n v="101"/>
    <n v="347.85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x v="364"/>
    <x v="0"/>
    <n v="113"/>
    <x v="0"/>
    <s v="film &amp; video/documentary"/>
    <n v="110"/>
    <n v="68.239999999999995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x v="365"/>
    <x v="0"/>
    <n v="65"/>
    <x v="0"/>
    <s v="film &amp; video/documentary"/>
    <n v="104"/>
    <n v="239.94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x v="366"/>
    <x v="0"/>
    <n v="134"/>
    <x v="0"/>
    <s v="film &amp; video/documentary"/>
    <n v="101"/>
    <n v="287.31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x v="367"/>
    <x v="0"/>
    <n v="119"/>
    <x v="0"/>
    <s v="film &amp; video/documentary"/>
    <n v="103"/>
    <n v="86.85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x v="368"/>
    <x v="0"/>
    <n v="159"/>
    <x v="0"/>
    <s v="film &amp; video/documentary"/>
    <n v="104"/>
    <n v="81.849999999999994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x v="369"/>
    <x v="0"/>
    <n v="167"/>
    <x v="0"/>
    <s v="film &amp; video/documentary"/>
    <n v="110"/>
    <n v="42.87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x v="370"/>
    <x v="0"/>
    <n v="43"/>
    <x v="0"/>
    <s v="film &amp; video/documentary"/>
    <n v="122"/>
    <n v="709.42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x v="371"/>
    <x v="0"/>
    <n v="1062"/>
    <x v="0"/>
    <s v="film &amp; video/documentary"/>
    <n v="114"/>
    <n v="161.26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x v="1"/>
    <x v="1"/>
    <n v="1459872000"/>
    <x v="372"/>
    <x v="0"/>
    <n v="9"/>
    <x v="0"/>
    <s v="film &amp; video/documentary"/>
    <n v="125"/>
    <n v="41.78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x v="373"/>
    <x v="0"/>
    <n v="89"/>
    <x v="0"/>
    <s v="film &amp; video/documentary"/>
    <n v="107"/>
    <n v="89.8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x v="374"/>
    <x v="0"/>
    <n v="174"/>
    <x v="0"/>
    <s v="film &amp; video/documentary"/>
    <n v="131"/>
    <n v="45.05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x v="375"/>
    <x v="0"/>
    <n v="14"/>
    <x v="0"/>
    <s v="film &amp; video/documentary"/>
    <n v="120"/>
    <n v="42.86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x v="376"/>
    <x v="0"/>
    <n v="48"/>
    <x v="0"/>
    <s v="film &amp; video/documentary"/>
    <n v="106"/>
    <n v="54.08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x v="377"/>
    <x v="0"/>
    <n v="133"/>
    <x v="0"/>
    <s v="film &amp; video/documentary"/>
    <n v="114"/>
    <n v="103.22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x v="378"/>
    <x v="0"/>
    <n v="83"/>
    <x v="0"/>
    <s v="film &amp; video/documentary"/>
    <n v="112"/>
    <n v="40.4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x v="379"/>
    <x v="0"/>
    <n v="149"/>
    <x v="0"/>
    <s v="film &amp; video/documentary"/>
    <n v="116"/>
    <n v="116.8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x v="380"/>
    <x v="0"/>
    <n v="49"/>
    <x v="0"/>
    <s v="film &amp; video/documentary"/>
    <n v="142"/>
    <n v="115.51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x v="381"/>
    <x v="0"/>
    <n v="251"/>
    <x v="0"/>
    <s v="film &amp; video/documentary"/>
    <n v="105"/>
    <n v="104.31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x v="382"/>
    <x v="0"/>
    <n v="22"/>
    <x v="0"/>
    <s v="film &amp; video/documentary"/>
    <n v="256"/>
    <n v="69.77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x v="383"/>
    <x v="0"/>
    <n v="48"/>
    <x v="0"/>
    <s v="film &amp; video/documentary"/>
    <n v="207"/>
    <n v="43.02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x v="384"/>
    <x v="0"/>
    <n v="383"/>
    <x v="0"/>
    <s v="film &amp; video/documentary"/>
    <n v="112"/>
    <n v="58.54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x v="385"/>
    <x v="0"/>
    <n v="237"/>
    <x v="0"/>
    <s v="film &amp; video/documentary"/>
    <n v="106"/>
    <n v="111.8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x v="386"/>
    <x v="0"/>
    <n v="13"/>
    <x v="0"/>
    <s v="film &amp; video/documentary"/>
    <n v="100"/>
    <n v="46.23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x v="387"/>
    <x v="0"/>
    <n v="562"/>
    <x v="0"/>
    <s v="film &amp; video/documentary"/>
    <n v="214"/>
    <n v="144.69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x v="388"/>
    <x v="0"/>
    <n v="71"/>
    <x v="0"/>
    <s v="film &amp; video/documentary"/>
    <n v="126"/>
    <n v="88.8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x v="389"/>
    <x v="0"/>
    <n v="1510"/>
    <x v="0"/>
    <s v="film &amp; video/documentary"/>
    <n v="182"/>
    <n v="81.75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x v="390"/>
    <x v="0"/>
    <n v="14"/>
    <x v="0"/>
    <s v="film &amp; video/documentary"/>
    <n v="100"/>
    <n v="71.430000000000007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x v="391"/>
    <x v="0"/>
    <n v="193"/>
    <x v="0"/>
    <s v="film &amp; video/documentary"/>
    <n v="101"/>
    <n v="104.26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x v="392"/>
    <x v="0"/>
    <n v="206"/>
    <x v="0"/>
    <s v="film &amp; video/documentary"/>
    <n v="101"/>
    <n v="90.62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x v="393"/>
    <x v="0"/>
    <n v="351"/>
    <x v="0"/>
    <s v="film &amp; video/documentary"/>
    <n v="110"/>
    <n v="157.33000000000001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x v="394"/>
    <x v="0"/>
    <n v="50"/>
    <x v="0"/>
    <s v="film &amp; video/documentary"/>
    <n v="112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x v="395"/>
    <x v="0"/>
    <n v="184"/>
    <x v="0"/>
    <s v="film &amp; video/documentary"/>
    <n v="108"/>
    <n v="58.72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x v="396"/>
    <x v="0"/>
    <n v="196"/>
    <x v="0"/>
    <s v="film &amp; video/documentary"/>
    <n v="107"/>
    <n v="81.63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x v="397"/>
    <x v="0"/>
    <n v="229"/>
    <x v="0"/>
    <s v="film &amp; video/documentary"/>
    <n v="104"/>
    <n v="56.46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x v="398"/>
    <x v="0"/>
    <n v="67"/>
    <x v="0"/>
    <s v="film &amp; video/documentary"/>
    <n v="125"/>
    <n v="140.1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x v="399"/>
    <x v="0"/>
    <n v="95"/>
    <x v="0"/>
    <s v="film &amp; video/documentary"/>
    <n v="107"/>
    <n v="224.85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x v="400"/>
    <x v="0"/>
    <n v="62"/>
    <x v="0"/>
    <s v="film &amp; video/documentary"/>
    <n v="112"/>
    <n v="181.13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x v="401"/>
    <x v="0"/>
    <n v="73"/>
    <x v="0"/>
    <s v="film &amp; video/documentary"/>
    <n v="104"/>
    <n v="711.04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x v="402"/>
    <x v="0"/>
    <n v="43"/>
    <x v="0"/>
    <s v="film &amp; video/documentary"/>
    <n v="142"/>
    <n v="65.88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x v="403"/>
    <x v="0"/>
    <n v="70"/>
    <x v="0"/>
    <s v="film &amp; video/documentary"/>
    <n v="105"/>
    <n v="75.19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x v="0"/>
    <x v="0"/>
    <n v="1391641440"/>
    <x v="404"/>
    <x v="0"/>
    <n v="271"/>
    <x v="0"/>
    <s v="film &amp; video/documentary"/>
    <n v="103"/>
    <n v="133.1399999999999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x v="0"/>
    <x v="0"/>
    <n v="1394071339"/>
    <x v="405"/>
    <x v="0"/>
    <n v="55"/>
    <x v="0"/>
    <s v="film &amp; video/documentary"/>
    <n v="108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x v="406"/>
    <x v="0"/>
    <n v="35"/>
    <x v="0"/>
    <s v="film &amp; video/documentary"/>
    <n v="108"/>
    <n v="86.16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x v="407"/>
    <x v="0"/>
    <n v="22"/>
    <x v="0"/>
    <s v="film &amp; video/documentary"/>
    <n v="102"/>
    <n v="92.32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x v="408"/>
    <x v="0"/>
    <n v="38"/>
    <x v="0"/>
    <s v="film &amp; video/documentary"/>
    <n v="101"/>
    <n v="160.16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x v="409"/>
    <x v="0"/>
    <n v="15"/>
    <x v="0"/>
    <s v="film &amp; video/documentary"/>
    <n v="137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x v="410"/>
    <x v="0"/>
    <n v="7"/>
    <x v="0"/>
    <s v="film &amp; video/documentary"/>
    <n v="128"/>
    <n v="183.29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x v="411"/>
    <x v="0"/>
    <n v="241"/>
    <x v="0"/>
    <s v="film &amp; video/documentary"/>
    <n v="101"/>
    <n v="125.7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x v="412"/>
    <x v="0"/>
    <n v="55"/>
    <x v="0"/>
    <s v="film &amp; video/documentary"/>
    <n v="127"/>
    <n v="57.65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x v="413"/>
    <x v="0"/>
    <n v="171"/>
    <x v="0"/>
    <s v="film &amp; video/documentary"/>
    <n v="105"/>
    <n v="78.66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x v="414"/>
    <x v="0"/>
    <n v="208"/>
    <x v="0"/>
    <s v="film &amp; video/documentary"/>
    <n v="103"/>
    <n v="91.48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x v="415"/>
    <x v="0"/>
    <n v="21"/>
    <x v="0"/>
    <s v="film &amp; video/documentary"/>
    <n v="102"/>
    <n v="68.09999999999999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x v="416"/>
    <x v="0"/>
    <n v="25"/>
    <x v="0"/>
    <s v="film &amp; video/documentary"/>
    <n v="120"/>
    <n v="48.09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x v="417"/>
    <x v="0"/>
    <n v="52"/>
    <x v="0"/>
    <s v="film &amp; video/documentary"/>
    <n v="100"/>
    <n v="202.42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x v="418"/>
    <x v="0"/>
    <n v="104"/>
    <x v="0"/>
    <s v="film &amp; video/documentary"/>
    <n v="101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x v="419"/>
    <x v="0"/>
    <n v="73"/>
    <x v="0"/>
    <s v="film &amp; video/documentary"/>
    <n v="100"/>
    <n v="110.07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x v="420"/>
    <x v="0"/>
    <n v="3"/>
    <x v="1"/>
    <s v="film &amp; video/animation"/>
    <n v="0"/>
    <n v="4.8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x v="421"/>
    <x v="0"/>
    <n v="6"/>
    <x v="1"/>
    <s v="film &amp; video/animation"/>
    <n v="2"/>
    <n v="50.17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x v="422"/>
    <x v="0"/>
    <n v="12"/>
    <x v="1"/>
    <s v="film &amp; video/animation"/>
    <n v="1"/>
    <n v="35.83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x v="423"/>
    <x v="0"/>
    <n v="13"/>
    <x v="1"/>
    <s v="film &amp; video/animation"/>
    <n v="1"/>
    <n v="11.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x v="424"/>
    <x v="0"/>
    <n v="5"/>
    <x v="1"/>
    <s v="film &amp; video/animation"/>
    <n v="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x v="425"/>
    <x v="0"/>
    <n v="2"/>
    <x v="1"/>
    <s v="film &amp; video/animation"/>
    <n v="0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x v="426"/>
    <x v="0"/>
    <n v="8"/>
    <x v="1"/>
    <s v="film &amp; video/animation"/>
    <n v="1"/>
    <n v="16.63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x v="427"/>
    <x v="0"/>
    <n v="0"/>
    <x v="1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n v="12000"/>
    <n v="676"/>
    <x v="2"/>
    <x v="0"/>
    <x v="0"/>
    <n v="1402956000"/>
    <x v="428"/>
    <x v="0"/>
    <n v="13"/>
    <x v="1"/>
    <s v="film &amp; video/animation"/>
    <n v="6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x v="429"/>
    <x v="0"/>
    <n v="0"/>
    <x v="1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x v="430"/>
    <x v="0"/>
    <n v="5"/>
    <x v="1"/>
    <s v="film &amp; video/animation"/>
    <n v="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x v="431"/>
    <x v="0"/>
    <n v="8"/>
    <x v="1"/>
    <s v="film &amp; video/animation"/>
    <n v="14"/>
    <n v="51.88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x v="432"/>
    <x v="0"/>
    <n v="8"/>
    <x v="1"/>
    <s v="film &amp; video/animation"/>
    <n v="10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x v="433"/>
    <x v="0"/>
    <n v="0"/>
    <x v="1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x v="434"/>
    <x v="0"/>
    <n v="2"/>
    <x v="1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x v="435"/>
    <x v="0"/>
    <n v="3"/>
    <x v="1"/>
    <s v="film &amp; video/animation"/>
    <n v="0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x v="436"/>
    <x v="0"/>
    <n v="0"/>
    <x v="1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x v="437"/>
    <x v="0"/>
    <n v="0"/>
    <x v="1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x v="438"/>
    <x v="0"/>
    <n v="11"/>
    <x v="1"/>
    <s v="film &amp; video/animation"/>
    <n v="9"/>
    <n v="170.55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x v="439"/>
    <x v="0"/>
    <n v="0"/>
    <x v="1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x v="0"/>
    <n v="1458859153"/>
    <x v="440"/>
    <x v="0"/>
    <n v="1"/>
    <x v="1"/>
    <s v="film &amp; video/animation"/>
    <n v="0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x v="441"/>
    <x v="0"/>
    <n v="0"/>
    <x v="1"/>
    <s v="film &amp; video/animation"/>
    <n v="0"/>
    <n v="0"/>
    <x v="0"/>
    <s v="animation"/>
    <x v="441"/>
    <d v="2013-11-02T19:03:16"/>
  </r>
  <r>
    <n v="442"/>
    <x v="442"/>
    <s v="Doomsday is here"/>
    <n v="17000"/>
    <n v="6691"/>
    <x v="2"/>
    <x v="0"/>
    <x v="0"/>
    <n v="1424380783"/>
    <x v="442"/>
    <x v="0"/>
    <n v="17"/>
    <x v="1"/>
    <s v="film &amp; video/animation"/>
    <n v="39"/>
    <n v="393.59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x v="443"/>
    <x v="0"/>
    <n v="2"/>
    <x v="1"/>
    <s v="film &amp; video/animation"/>
    <n v="0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x v="0"/>
    <n v="1329342361"/>
    <x v="444"/>
    <x v="0"/>
    <n v="1"/>
    <x v="1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x v="445"/>
    <x v="0"/>
    <n v="2"/>
    <x v="1"/>
    <s v="film &amp; video/animation"/>
    <n v="0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x v="446"/>
    <x v="0"/>
    <n v="16"/>
    <x v="1"/>
    <s v="film &amp; video/animation"/>
    <n v="7"/>
    <n v="47.88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x v="447"/>
    <x v="0"/>
    <n v="1"/>
    <x v="1"/>
    <s v="film &amp; video/animation"/>
    <n v="0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x v="448"/>
    <x v="0"/>
    <n v="4"/>
    <x v="1"/>
    <s v="film &amp; video/animation"/>
    <n v="3"/>
    <n v="20.5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x v="449"/>
    <x v="0"/>
    <n v="5"/>
    <x v="1"/>
    <s v="film &amp; video/animation"/>
    <n v="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x v="450"/>
    <x v="0"/>
    <n v="7"/>
    <x v="1"/>
    <s v="film &amp; video/animation"/>
    <n v="1"/>
    <n v="56.57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x v="451"/>
    <x v="0"/>
    <n v="0"/>
    <x v="1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x v="0"/>
    <x v="0"/>
    <n v="1431536015"/>
    <x v="452"/>
    <x v="0"/>
    <n v="12"/>
    <x v="1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x v="453"/>
    <x v="0"/>
    <n v="2"/>
    <x v="1"/>
    <s v="film &amp; video/animation"/>
    <n v="0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x v="454"/>
    <x v="0"/>
    <n v="5"/>
    <x v="1"/>
    <s v="film &amp; video/animation"/>
    <n v="1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x v="455"/>
    <x v="0"/>
    <n v="2"/>
    <x v="1"/>
    <s v="film &amp; video/animation"/>
    <n v="0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x v="456"/>
    <x v="0"/>
    <n v="3"/>
    <x v="1"/>
    <s v="film &amp; video/animation"/>
    <n v="1"/>
    <n v="20.329999999999998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x v="457"/>
    <x v="0"/>
    <n v="0"/>
    <x v="1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x v="458"/>
    <x v="0"/>
    <n v="49"/>
    <x v="1"/>
    <s v="film &amp; video/animation"/>
    <n v="8"/>
    <n v="16.760000000000002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x v="459"/>
    <x v="0"/>
    <n v="1"/>
    <x v="1"/>
    <s v="film &amp; video/animation"/>
    <n v="0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x v="0"/>
    <x v="0"/>
    <n v="1401595200"/>
    <x v="460"/>
    <x v="0"/>
    <n v="2"/>
    <x v="1"/>
    <s v="film &amp; video/animation"/>
    <n v="0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x v="461"/>
    <x v="0"/>
    <n v="0"/>
    <x v="1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x v="462"/>
    <x v="0"/>
    <n v="0"/>
    <x v="1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x v="463"/>
    <x v="0"/>
    <n v="11"/>
    <x v="1"/>
    <s v="film &amp; video/animation"/>
    <n v="2"/>
    <n v="113.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x v="12"/>
    <x v="3"/>
    <n v="1463602935"/>
    <x v="464"/>
    <x v="0"/>
    <n v="1"/>
    <x v="1"/>
    <s v="film &amp; video/animation"/>
    <n v="0"/>
    <n v="1"/>
    <x v="0"/>
    <s v="animation"/>
    <x v="464"/>
    <d v="2016-05-18T20:22:15"/>
  </r>
  <r>
    <n v="465"/>
    <x v="465"/>
    <s v="&quot;Amp&quot; is a short film about a robot with needs."/>
    <n v="512"/>
    <n v="138"/>
    <x v="2"/>
    <x v="0"/>
    <x v="0"/>
    <n v="1403837574"/>
    <x v="465"/>
    <x v="0"/>
    <n v="8"/>
    <x v="1"/>
    <s v="film &amp; video/animation"/>
    <n v="27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x v="466"/>
    <x v="0"/>
    <n v="5"/>
    <x v="1"/>
    <s v="film &amp; video/animation"/>
    <n v="1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x v="467"/>
    <x v="0"/>
    <n v="39"/>
    <x v="1"/>
    <s v="film &amp; video/animation"/>
    <n v="22"/>
    <n v="110.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x v="468"/>
    <x v="0"/>
    <n v="0"/>
    <x v="1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n v="6000"/>
    <n v="0"/>
    <x v="2"/>
    <x v="1"/>
    <x v="1"/>
    <n v="1409960724"/>
    <x v="469"/>
    <x v="0"/>
    <n v="0"/>
    <x v="1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x v="470"/>
    <x v="0"/>
    <n v="2"/>
    <x v="1"/>
    <s v="film &amp; video/animation"/>
    <n v="1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x v="471"/>
    <x v="0"/>
    <n v="170"/>
    <x v="1"/>
    <s v="film &amp; video/animation"/>
    <n v="12"/>
    <n v="38.479999999999997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x v="472"/>
    <x v="0"/>
    <n v="5"/>
    <x v="1"/>
    <s v="film &amp; video/animation"/>
    <n v="18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x v="473"/>
    <x v="0"/>
    <n v="14"/>
    <x v="1"/>
    <s v="film &amp; video/animation"/>
    <n v="3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x v="474"/>
    <x v="0"/>
    <n v="1"/>
    <x v="1"/>
    <s v="film &amp; video/animation"/>
    <n v="0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x v="475"/>
    <x v="0"/>
    <n v="0"/>
    <x v="1"/>
    <s v="film &amp; video/animation"/>
    <n v="0"/>
    <n v="0"/>
    <x v="0"/>
    <s v="animation"/>
    <x v="475"/>
    <d v="2015-05-06T02:04:03"/>
  </r>
  <r>
    <n v="476"/>
    <x v="476"/>
    <s v="Animated Music Videos that teach kids how to read."/>
    <n v="220000"/>
    <n v="4906.59"/>
    <x v="2"/>
    <x v="0"/>
    <x v="0"/>
    <n v="1401767940"/>
    <x v="476"/>
    <x v="0"/>
    <n v="124"/>
    <x v="1"/>
    <s v="film &amp; video/animation"/>
    <n v="2"/>
    <n v="39.57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x v="477"/>
    <x v="0"/>
    <n v="0"/>
    <x v="1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x v="478"/>
    <x v="0"/>
    <n v="0"/>
    <x v="1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x v="0"/>
    <n v="1416566835"/>
    <x v="479"/>
    <x v="0"/>
    <n v="55"/>
    <x v="1"/>
    <s v="film &amp; video/animation"/>
    <n v="33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x v="480"/>
    <x v="0"/>
    <n v="140"/>
    <x v="1"/>
    <s v="film &amp; video/animation"/>
    <n v="19"/>
    <n v="55.4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x v="481"/>
    <x v="0"/>
    <n v="21"/>
    <x v="1"/>
    <s v="film &amp; video/animation"/>
    <n v="6"/>
    <n v="87.14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x v="0"/>
    <n v="1460644440"/>
    <x v="482"/>
    <x v="0"/>
    <n v="1"/>
    <x v="1"/>
    <s v="film &amp; video/animation"/>
    <n v="0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x v="483"/>
    <x v="0"/>
    <n v="147"/>
    <x v="1"/>
    <s v="film &amp; video/animation"/>
    <n v="50"/>
    <n v="51.22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x v="484"/>
    <x v="0"/>
    <n v="11"/>
    <x v="1"/>
    <s v="film &amp; video/animation"/>
    <n v="0"/>
    <n v="13.5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x v="1"/>
    <n v="1368792499"/>
    <x v="485"/>
    <x v="0"/>
    <n v="125"/>
    <x v="1"/>
    <s v="film &amp; video/animation"/>
    <n v="22"/>
    <n v="66.52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x v="486"/>
    <x v="0"/>
    <n v="1"/>
    <x v="1"/>
    <s v="film &amp; video/animation"/>
    <n v="0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x v="487"/>
    <x v="0"/>
    <n v="0"/>
    <x v="1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x v="0"/>
    <n v="1483924700"/>
    <x v="488"/>
    <x v="0"/>
    <n v="0"/>
    <x v="1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x v="489"/>
    <x v="0"/>
    <n v="3"/>
    <x v="1"/>
    <s v="film &amp; video/animation"/>
    <n v="0"/>
    <n v="71.67"/>
    <x v="0"/>
    <s v="animation"/>
    <x v="489"/>
    <d v="2012-01-05T11:33:00"/>
  </r>
  <r>
    <n v="490"/>
    <x v="490"/>
    <s v="Cancelled"/>
    <n v="1000"/>
    <n v="0"/>
    <x v="2"/>
    <x v="0"/>
    <x v="0"/>
    <n v="1345677285"/>
    <x v="490"/>
    <x v="0"/>
    <n v="0"/>
    <x v="1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x v="491"/>
    <x v="0"/>
    <n v="0"/>
    <x v="1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x v="492"/>
    <x v="0"/>
    <n v="0"/>
    <x v="1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x v="493"/>
    <x v="0"/>
    <n v="0"/>
    <x v="1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x v="494"/>
    <x v="0"/>
    <n v="3"/>
    <x v="1"/>
    <s v="film &amp; video/animation"/>
    <n v="0"/>
    <n v="10.33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x v="495"/>
    <x v="0"/>
    <n v="0"/>
    <x v="1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x v="0"/>
    <x v="0"/>
    <n v="1392070874"/>
    <x v="496"/>
    <x v="0"/>
    <n v="1"/>
    <x v="1"/>
    <s v="film &amp; video/animation"/>
    <n v="0"/>
    <n v="1"/>
    <x v="0"/>
    <s v="animation"/>
    <x v="496"/>
    <d v="2014-02-10T22:21:14"/>
  </r>
  <r>
    <n v="497"/>
    <x v="497"/>
    <s v="live-action/animated series pilot."/>
    <n v="4480"/>
    <n v="30"/>
    <x v="2"/>
    <x v="0"/>
    <x v="0"/>
    <n v="1419483600"/>
    <x v="497"/>
    <x v="0"/>
    <n v="3"/>
    <x v="1"/>
    <s v="film &amp; video/animation"/>
    <n v="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x v="498"/>
    <x v="0"/>
    <n v="22"/>
    <x v="1"/>
    <s v="film &amp; video/animation"/>
    <n v="5"/>
    <n v="136.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x v="499"/>
    <x v="0"/>
    <n v="26"/>
    <x v="1"/>
    <s v="film &amp; video/animation"/>
    <n v="10"/>
    <n v="73.459999999999994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x v="500"/>
    <x v="0"/>
    <n v="4"/>
    <x v="1"/>
    <s v="film &amp; video/animation"/>
    <n v="3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x v="501"/>
    <x v="0"/>
    <n v="0"/>
    <x v="1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x v="502"/>
    <x v="0"/>
    <n v="4"/>
    <x v="1"/>
    <s v="film &amp; video/animation"/>
    <n v="1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x v="503"/>
    <x v="0"/>
    <n v="9"/>
    <x v="1"/>
    <s v="film &amp; video/animation"/>
    <n v="2"/>
    <n v="12.67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x v="504"/>
    <x v="0"/>
    <n v="5"/>
    <x v="1"/>
    <s v="film &amp; video/animation"/>
    <n v="1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x v="505"/>
    <x v="0"/>
    <n v="14"/>
    <x v="1"/>
    <s v="film &amp; video/animation"/>
    <n v="0"/>
    <n v="3.71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x v="506"/>
    <x v="0"/>
    <n v="1"/>
    <x v="1"/>
    <s v="film &amp; video/animation"/>
    <n v="0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x v="507"/>
    <x v="0"/>
    <n v="10"/>
    <x v="1"/>
    <s v="film &amp; video/animation"/>
    <n v="3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x v="508"/>
    <x v="0"/>
    <n v="3"/>
    <x v="1"/>
    <s v="film &amp; video/animation"/>
    <n v="1"/>
    <n v="133.33000000000001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x v="1"/>
    <n v="1435504170"/>
    <x v="509"/>
    <x v="0"/>
    <n v="1"/>
    <x v="1"/>
    <s v="film &amp; video/animation"/>
    <n v="0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x v="510"/>
    <x v="0"/>
    <n v="0"/>
    <x v="1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x v="511"/>
    <x v="0"/>
    <n v="5"/>
    <x v="1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x v="512"/>
    <x v="0"/>
    <n v="2"/>
    <x v="1"/>
    <s v="film &amp; video/animation"/>
    <n v="0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x v="0"/>
    <n v="1471244400"/>
    <x v="513"/>
    <x v="0"/>
    <n v="68"/>
    <x v="1"/>
    <s v="film &amp; video/animation"/>
    <n v="14"/>
    <n v="102.38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x v="514"/>
    <x v="0"/>
    <n v="3"/>
    <x v="1"/>
    <s v="film &amp; video/animation"/>
    <n v="3"/>
    <n v="16.670000000000002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x v="0"/>
    <n v="1451389601"/>
    <x v="515"/>
    <x v="0"/>
    <n v="34"/>
    <x v="1"/>
    <s v="film &amp; video/animation"/>
    <n v="25"/>
    <n v="725.03"/>
    <x v="0"/>
    <s v="animation"/>
    <x v="515"/>
    <d v="2015-12-29T11:46:41"/>
  </r>
  <r>
    <n v="516"/>
    <x v="516"/>
    <s v="A big brother style comedy animation series starring famous seafarers"/>
    <n v="5000"/>
    <n v="0"/>
    <x v="2"/>
    <x v="1"/>
    <x v="1"/>
    <n v="1432752080"/>
    <x v="516"/>
    <x v="0"/>
    <n v="0"/>
    <x v="1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x v="517"/>
    <x v="0"/>
    <n v="3"/>
    <x v="1"/>
    <s v="film &amp; video/animation"/>
    <n v="1"/>
    <n v="68.33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x v="518"/>
    <x v="0"/>
    <n v="0"/>
    <x v="1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x v="519"/>
    <x v="0"/>
    <n v="70"/>
    <x v="1"/>
    <s v="film &amp; video/animation"/>
    <n v="23"/>
    <n v="39.229999999999997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x v="520"/>
    <x v="0"/>
    <n v="34"/>
    <x v="0"/>
    <s v="theater/plays"/>
    <n v="102"/>
    <n v="150.15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x v="521"/>
    <x v="0"/>
    <n v="56"/>
    <x v="0"/>
    <s v="theater/plays"/>
    <n v="105"/>
    <n v="93.43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x v="522"/>
    <x v="0"/>
    <n v="31"/>
    <x v="0"/>
    <s v="theater/plays"/>
    <n v="115"/>
    <n v="110.9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x v="523"/>
    <x v="0"/>
    <n v="84"/>
    <x v="0"/>
    <s v="theater/plays"/>
    <n v="121"/>
    <n v="71.790000000000006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x v="524"/>
    <x v="0"/>
    <n v="130"/>
    <x v="0"/>
    <s v="theater/plays"/>
    <n v="109"/>
    <n v="29.26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x v="525"/>
    <x v="0"/>
    <n v="12"/>
    <x v="0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x v="526"/>
    <x v="0"/>
    <n v="23"/>
    <x v="0"/>
    <s v="theater/plays"/>
    <n v="114"/>
    <n v="74.349999999999994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x v="527"/>
    <x v="0"/>
    <n v="158"/>
    <x v="0"/>
    <s v="theater/plays"/>
    <n v="101"/>
    <n v="63.83"/>
    <x v="1"/>
    <s v="plays"/>
    <x v="527"/>
    <d v="2017-02-17T16:05:00"/>
  </r>
  <r>
    <n v="528"/>
    <x v="528"/>
    <s v="A Festival Backed Production of a Full-Length Play."/>
    <n v="1150"/>
    <n v="1330"/>
    <x v="0"/>
    <x v="0"/>
    <x v="0"/>
    <n v="1434921600"/>
    <x v="528"/>
    <x v="0"/>
    <n v="30"/>
    <x v="0"/>
    <s v="theater/plays"/>
    <n v="116"/>
    <n v="44.33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x v="529"/>
    <x v="0"/>
    <n v="18"/>
    <x v="0"/>
    <s v="theater/plays"/>
    <n v="130"/>
    <n v="86.94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x v="530"/>
    <x v="0"/>
    <n v="29"/>
    <x v="0"/>
    <s v="theater/plays"/>
    <n v="108"/>
    <n v="126.55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x v="531"/>
    <x v="0"/>
    <n v="31"/>
    <x v="0"/>
    <s v="theater/plays"/>
    <n v="100"/>
    <n v="129.0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x v="532"/>
    <x v="0"/>
    <n v="173"/>
    <x v="0"/>
    <s v="theater/plays"/>
    <n v="123"/>
    <n v="71.239999999999995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x v="533"/>
    <x v="0"/>
    <n v="17"/>
    <x v="0"/>
    <s v="theater/plays"/>
    <n v="100"/>
    <n v="117.88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x v="534"/>
    <x v="0"/>
    <n v="48"/>
    <x v="0"/>
    <s v="theater/plays"/>
    <n v="105"/>
    <n v="327.08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x v="1"/>
    <n v="1483707905"/>
    <x v="535"/>
    <x v="0"/>
    <n v="59"/>
    <x v="0"/>
    <s v="theater/plays"/>
    <n v="103"/>
    <n v="34.75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x v="536"/>
    <x v="0"/>
    <n v="39"/>
    <x v="0"/>
    <s v="theater/plays"/>
    <n v="118"/>
    <n v="100.06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x v="537"/>
    <x v="0"/>
    <n v="59"/>
    <x v="0"/>
    <s v="theater/plays"/>
    <n v="121"/>
    <n v="40.85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x v="538"/>
    <x v="0"/>
    <n v="60"/>
    <x v="0"/>
    <s v="theater/plays"/>
    <n v="302"/>
    <n v="252.02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x v="539"/>
    <x v="0"/>
    <n v="20"/>
    <x v="0"/>
    <s v="theater/plays"/>
    <n v="101"/>
    <n v="25.16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x v="540"/>
    <x v="0"/>
    <n v="1"/>
    <x v="1"/>
    <s v="technology/web"/>
    <n v="0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x v="541"/>
    <x v="0"/>
    <n v="1"/>
    <x v="1"/>
    <s v="technology/web"/>
    <n v="1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x v="542"/>
    <x v="0"/>
    <n v="1"/>
    <x v="1"/>
    <s v="technology/web"/>
    <n v="0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x v="543"/>
    <x v="0"/>
    <n v="2"/>
    <x v="1"/>
    <s v="technology/web"/>
    <n v="0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x v="544"/>
    <x v="0"/>
    <n v="2"/>
    <x v="1"/>
    <s v="technology/web"/>
    <n v="1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x v="545"/>
    <x v="0"/>
    <n v="34"/>
    <x v="1"/>
    <s v="technology/web"/>
    <n v="27"/>
    <n v="402.71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x v="546"/>
    <x v="0"/>
    <n v="2"/>
    <x v="1"/>
    <s v="technology/web"/>
    <n v="0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x v="547"/>
    <x v="0"/>
    <n v="0"/>
    <x v="1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x v="548"/>
    <x v="0"/>
    <n v="1"/>
    <x v="1"/>
    <s v="technology/web"/>
    <n v="0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x v="549"/>
    <x v="0"/>
    <n v="8"/>
    <x v="1"/>
    <s v="technology/web"/>
    <n v="3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x v="550"/>
    <x v="0"/>
    <n v="4"/>
    <x v="1"/>
    <s v="technology/web"/>
    <n v="1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x v="551"/>
    <x v="0"/>
    <n v="28"/>
    <x v="1"/>
    <s v="technology/web"/>
    <n v="5"/>
    <n v="135.04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x v="552"/>
    <x v="0"/>
    <n v="0"/>
    <x v="1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x v="553"/>
    <x v="0"/>
    <n v="6"/>
    <x v="1"/>
    <s v="technology/web"/>
    <n v="0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x v="554"/>
    <x v="0"/>
    <n v="22"/>
    <x v="1"/>
    <s v="technology/web"/>
    <n v="37"/>
    <n v="64.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x v="555"/>
    <x v="0"/>
    <n v="0"/>
    <x v="1"/>
    <s v="technology/web"/>
    <n v="0"/>
    <n v="0"/>
    <x v="2"/>
    <s v="web"/>
    <x v="555"/>
    <d v="2016-06-12T08:29:03"/>
  </r>
  <r>
    <n v="556"/>
    <x v="556"/>
    <s v="An educational platform for learning Unified English Braille Code"/>
    <n v="8000"/>
    <n v="200"/>
    <x v="2"/>
    <x v="0"/>
    <x v="0"/>
    <n v="1452112717"/>
    <x v="556"/>
    <x v="0"/>
    <n v="1"/>
    <x v="1"/>
    <s v="technology/web"/>
    <n v="3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x v="557"/>
    <x v="0"/>
    <n v="20"/>
    <x v="1"/>
    <s v="technology/web"/>
    <n v="1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x v="558"/>
    <x v="0"/>
    <n v="0"/>
    <x v="1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x v="559"/>
    <x v="0"/>
    <n v="1"/>
    <x v="1"/>
    <s v="technology/web"/>
    <n v="0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x v="560"/>
    <x v="0"/>
    <n v="3"/>
    <x v="1"/>
    <s v="technology/web"/>
    <n v="0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x v="561"/>
    <x v="0"/>
    <n v="2"/>
    <x v="1"/>
    <s v="technology/web"/>
    <n v="0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x v="562"/>
    <x v="0"/>
    <n v="0"/>
    <x v="1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x v="563"/>
    <x v="0"/>
    <n v="2"/>
    <x v="1"/>
    <s v="technology/web"/>
    <n v="0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x v="564"/>
    <x v="0"/>
    <n v="1"/>
    <x v="1"/>
    <s v="technology/web"/>
    <n v="0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x v="565"/>
    <x v="0"/>
    <n v="0"/>
    <x v="1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x v="566"/>
    <x v="0"/>
    <n v="1"/>
    <x v="1"/>
    <s v="technology/web"/>
    <n v="0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x v="567"/>
    <x v="0"/>
    <n v="0"/>
    <x v="1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x v="568"/>
    <x v="0"/>
    <n v="5"/>
    <x v="1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x v="569"/>
    <x v="0"/>
    <n v="1"/>
    <x v="1"/>
    <s v="technology/web"/>
    <n v="1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x v="0"/>
    <x v="0"/>
    <n v="1455822569"/>
    <x v="570"/>
    <x v="0"/>
    <n v="1"/>
    <x v="1"/>
    <s v="technology/web"/>
    <n v="0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x v="571"/>
    <x v="0"/>
    <n v="2"/>
    <x v="1"/>
    <s v="technology/web"/>
    <n v="0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x v="572"/>
    <x v="0"/>
    <n v="0"/>
    <x v="1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x v="573"/>
    <x v="0"/>
    <n v="9"/>
    <x v="1"/>
    <s v="technology/web"/>
    <n v="0"/>
    <n v="38.44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x v="574"/>
    <x v="0"/>
    <n v="4"/>
    <x v="1"/>
    <s v="technology/web"/>
    <n v="1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x v="575"/>
    <x v="0"/>
    <n v="4"/>
    <x v="1"/>
    <s v="technology/web"/>
    <n v="0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x v="576"/>
    <x v="0"/>
    <n v="1"/>
    <x v="1"/>
    <s v="technology/web"/>
    <n v="0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x v="577"/>
    <x v="0"/>
    <n v="1"/>
    <x v="1"/>
    <s v="technology/web"/>
    <n v="0"/>
    <n v="10"/>
    <x v="2"/>
    <s v="web"/>
    <x v="577"/>
    <d v="2016-05-20T14:08:22"/>
  </r>
  <r>
    <n v="578"/>
    <x v="578"/>
    <s v="weBuy trade built on technology and Crowd Sourced Power"/>
    <n v="125000"/>
    <n v="14"/>
    <x v="2"/>
    <x v="1"/>
    <x v="1"/>
    <n v="1441633993"/>
    <x v="578"/>
    <x v="0"/>
    <n v="7"/>
    <x v="1"/>
    <s v="technology/web"/>
    <n v="0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x v="0"/>
    <x v="0"/>
    <n v="1419539223"/>
    <x v="579"/>
    <x v="0"/>
    <n v="5"/>
    <x v="1"/>
    <s v="technology/web"/>
    <n v="1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x v="580"/>
    <x v="0"/>
    <n v="1"/>
    <x v="1"/>
    <s v="technology/web"/>
    <n v="0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x v="581"/>
    <x v="0"/>
    <n v="0"/>
    <x v="1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x v="582"/>
    <x v="0"/>
    <n v="0"/>
    <x v="1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x v="0"/>
    <x v="0"/>
    <n v="1426800687"/>
    <x v="583"/>
    <x v="0"/>
    <n v="1"/>
    <x v="1"/>
    <s v="technology/web"/>
    <n v="0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x v="0"/>
    <x v="0"/>
    <n v="1426522316"/>
    <x v="584"/>
    <x v="0"/>
    <n v="2"/>
    <x v="1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x v="1"/>
    <x v="1"/>
    <n v="1448928000"/>
    <x v="585"/>
    <x v="0"/>
    <n v="0"/>
    <x v="1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x v="0"/>
    <n v="1424032207"/>
    <x v="586"/>
    <x v="0"/>
    <n v="4"/>
    <x v="1"/>
    <s v="technology/web"/>
    <n v="1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x v="587"/>
    <x v="0"/>
    <n v="7"/>
    <x v="1"/>
    <s v="technology/web"/>
    <n v="9"/>
    <n v="389.29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x v="588"/>
    <x v="0"/>
    <n v="2"/>
    <x v="1"/>
    <s v="technology/web"/>
    <n v="3"/>
    <n v="150.5"/>
    <x v="2"/>
    <s v="web"/>
    <x v="588"/>
    <d v="2016-11-17T19:28:06"/>
  </r>
  <r>
    <n v="589"/>
    <x v="589"/>
    <s v="Services closer than you think..."/>
    <n v="7500"/>
    <n v="1"/>
    <x v="2"/>
    <x v="0"/>
    <x v="0"/>
    <n v="1436366699"/>
    <x v="589"/>
    <x v="0"/>
    <n v="1"/>
    <x v="1"/>
    <s v="technology/web"/>
    <n v="0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x v="590"/>
    <x v="0"/>
    <n v="9"/>
    <x v="1"/>
    <s v="technology/web"/>
    <n v="4"/>
    <n v="24.78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x v="591"/>
    <x v="0"/>
    <n v="2"/>
    <x v="1"/>
    <s v="technology/web"/>
    <n v="0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x v="592"/>
    <x v="0"/>
    <n v="1"/>
    <x v="1"/>
    <s v="technology/web"/>
    <n v="3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x v="593"/>
    <x v="0"/>
    <n v="7"/>
    <x v="1"/>
    <s v="technology/web"/>
    <n v="23"/>
    <n v="16.43"/>
    <x v="2"/>
    <s v="web"/>
    <x v="593"/>
    <d v="2015-04-06T15:15:45"/>
  </r>
  <r>
    <n v="594"/>
    <x v="594"/>
    <s v="Creating a fitness site that will change the fitness game forever!"/>
    <n v="25000"/>
    <n v="26"/>
    <x v="2"/>
    <x v="0"/>
    <x v="0"/>
    <n v="1460832206"/>
    <x v="594"/>
    <x v="0"/>
    <n v="2"/>
    <x v="1"/>
    <s v="technology/web"/>
    <n v="0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x v="595"/>
    <x v="0"/>
    <n v="8"/>
    <x v="1"/>
    <s v="technology/web"/>
    <n v="0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x v="0"/>
    <x v="0"/>
    <n v="1478122292"/>
    <x v="596"/>
    <x v="0"/>
    <n v="2"/>
    <x v="1"/>
    <s v="technology/web"/>
    <n v="0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x v="597"/>
    <x v="0"/>
    <n v="2"/>
    <x v="1"/>
    <s v="technology/web"/>
    <n v="0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x v="0"/>
    <x v="0"/>
    <n v="1417737781"/>
    <x v="598"/>
    <x v="0"/>
    <n v="7"/>
    <x v="1"/>
    <s v="technology/web"/>
    <n v="34"/>
    <n v="121.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x v="599"/>
    <x v="0"/>
    <n v="2"/>
    <x v="1"/>
    <s v="technology/web"/>
    <n v="0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x v="0"/>
    <x v="0"/>
    <n v="1431198562"/>
    <x v="600"/>
    <x v="0"/>
    <n v="1"/>
    <x v="1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x v="601"/>
    <x v="0"/>
    <n v="6"/>
    <x v="1"/>
    <s v="technology/web"/>
    <n v="1"/>
    <n v="23.33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x v="602"/>
    <x v="0"/>
    <n v="0"/>
    <x v="1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x v="603"/>
    <x v="0"/>
    <n v="13"/>
    <x v="1"/>
    <s v="technology/web"/>
    <n v="4"/>
    <n v="45.39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x v="604"/>
    <x v="0"/>
    <n v="0"/>
    <x v="1"/>
    <s v="technology/web"/>
    <n v="0"/>
    <n v="0"/>
    <x v="2"/>
    <s v="web"/>
    <x v="604"/>
    <d v="2014-08-28T00:50:56"/>
  </r>
  <r>
    <n v="605"/>
    <x v="605"/>
    <s v="An iPad support care package for your parents / seniors."/>
    <n v="5000"/>
    <n v="131"/>
    <x v="1"/>
    <x v="0"/>
    <x v="0"/>
    <n v="1440318908"/>
    <x v="605"/>
    <x v="0"/>
    <n v="8"/>
    <x v="1"/>
    <s v="technology/web"/>
    <n v="3"/>
    <n v="16.38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x v="606"/>
    <x v="0"/>
    <n v="1"/>
    <x v="1"/>
    <s v="technology/web"/>
    <n v="0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x v="607"/>
    <x v="0"/>
    <n v="0"/>
    <x v="1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x v="608"/>
    <x v="0"/>
    <n v="5"/>
    <x v="1"/>
    <s v="technology/web"/>
    <n v="1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x v="609"/>
    <x v="0"/>
    <n v="1"/>
    <x v="1"/>
    <s v="technology/web"/>
    <n v="1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x v="0"/>
    <n v="1429732586"/>
    <x v="610"/>
    <x v="0"/>
    <n v="0"/>
    <x v="1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x v="611"/>
    <x v="0"/>
    <n v="0"/>
    <x v="1"/>
    <s v="technology/web"/>
    <n v="0"/>
    <n v="0"/>
    <x v="2"/>
    <s v="web"/>
    <x v="611"/>
    <d v="2016-01-19T13:27:17"/>
  </r>
  <r>
    <n v="612"/>
    <x v="612"/>
    <s v="A Fast and Reliable new Web platform to stream videos from Internet"/>
    <n v="10000"/>
    <n v="0"/>
    <x v="1"/>
    <x v="13"/>
    <x v="3"/>
    <n v="1472777146"/>
    <x v="612"/>
    <x v="0"/>
    <n v="0"/>
    <x v="1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x v="613"/>
    <x v="0"/>
    <n v="121"/>
    <x v="1"/>
    <s v="technology/web"/>
    <n v="21"/>
    <n v="105.93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x v="614"/>
    <x v="0"/>
    <n v="0"/>
    <x v="1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x v="615"/>
    <x v="0"/>
    <n v="0"/>
    <x v="1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x v="616"/>
    <x v="0"/>
    <n v="0"/>
    <x v="1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x v="617"/>
    <x v="0"/>
    <n v="3"/>
    <x v="1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x v="618"/>
    <x v="0"/>
    <n v="0"/>
    <x v="1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n v="2500000"/>
    <n v="1"/>
    <x v="1"/>
    <x v="0"/>
    <x v="0"/>
    <n v="1416933390"/>
    <x v="619"/>
    <x v="0"/>
    <n v="1"/>
    <x v="1"/>
    <s v="technology/web"/>
    <n v="0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x v="620"/>
    <x v="0"/>
    <n v="1"/>
    <x v="1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x v="621"/>
    <x v="0"/>
    <n v="3"/>
    <x v="1"/>
    <s v="technology/web"/>
    <n v="1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x v="622"/>
    <x v="0"/>
    <n v="9"/>
    <x v="1"/>
    <s v="technology/web"/>
    <n v="6"/>
    <n v="37.89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x v="623"/>
    <x v="0"/>
    <n v="0"/>
    <x v="1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x v="624"/>
    <x v="0"/>
    <n v="0"/>
    <x v="1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x v="625"/>
    <x v="0"/>
    <n v="0"/>
    <x v="1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x v="626"/>
    <x v="0"/>
    <n v="39"/>
    <x v="1"/>
    <s v="technology/web"/>
    <n v="17"/>
    <n v="111.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x v="627"/>
    <x v="0"/>
    <n v="1"/>
    <x v="1"/>
    <s v="technology/web"/>
    <n v="0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x v="628"/>
    <x v="0"/>
    <n v="0"/>
    <x v="1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x v="629"/>
    <x v="0"/>
    <n v="3"/>
    <x v="1"/>
    <s v="technology/web"/>
    <n v="0"/>
    <n v="116.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x v="630"/>
    <x v="0"/>
    <n v="1"/>
    <x v="1"/>
    <s v="technology/web"/>
    <n v="0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x v="5"/>
    <x v="5"/>
    <n v="1464460329"/>
    <x v="631"/>
    <x v="0"/>
    <n v="9"/>
    <x v="1"/>
    <s v="technology/web"/>
    <n v="1"/>
    <n v="76.67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x v="9"/>
    <x v="3"/>
    <n v="1448470165"/>
    <x v="632"/>
    <x v="0"/>
    <n v="0"/>
    <x v="1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x v="633"/>
    <x v="0"/>
    <n v="25"/>
    <x v="1"/>
    <s v="technology/web"/>
    <n v="12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x v="0"/>
    <x v="0"/>
    <n v="1424989029"/>
    <x v="634"/>
    <x v="0"/>
    <n v="1"/>
    <x v="1"/>
    <s v="technology/web"/>
    <n v="0"/>
    <n v="1"/>
    <x v="2"/>
    <s v="web"/>
    <x v="634"/>
    <d v="2015-02-26T22:17:09"/>
  </r>
  <r>
    <n v="635"/>
    <x v="635"/>
    <s v="Network used for building technology development teams."/>
    <n v="25000"/>
    <n v="2"/>
    <x v="1"/>
    <x v="0"/>
    <x v="0"/>
    <n v="1428804762"/>
    <x v="635"/>
    <x v="0"/>
    <n v="1"/>
    <x v="1"/>
    <s v="technology/web"/>
    <n v="0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x v="1"/>
    <x v="1"/>
    <n v="1433587620"/>
    <x v="636"/>
    <x v="0"/>
    <n v="1"/>
    <x v="1"/>
    <s v="technology/web"/>
    <n v="0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x v="637"/>
    <x v="0"/>
    <n v="0"/>
    <x v="1"/>
    <s v="technology/web"/>
    <n v="0"/>
    <n v="0"/>
    <x v="2"/>
    <s v="web"/>
    <x v="637"/>
    <d v="2017-02-25T23:04:00"/>
  </r>
  <r>
    <n v="638"/>
    <x v="638"/>
    <s v="O0"/>
    <n v="200000"/>
    <n v="18"/>
    <x v="1"/>
    <x v="12"/>
    <x v="3"/>
    <n v="1490447662"/>
    <x v="638"/>
    <x v="0"/>
    <n v="6"/>
    <x v="1"/>
    <s v="technology/web"/>
    <n v="0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x v="0"/>
    <x v="0"/>
    <n v="1413208795"/>
    <x v="639"/>
    <x v="0"/>
    <n v="1"/>
    <x v="1"/>
    <s v="technology/web"/>
    <n v="0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x v="640"/>
    <x v="0"/>
    <n v="2"/>
    <x v="0"/>
    <s v="technology/wearables"/>
    <n v="144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x v="641"/>
    <x v="0"/>
    <n v="315"/>
    <x v="0"/>
    <s v="technology/wearables"/>
    <n v="119"/>
    <n v="151.32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x v="642"/>
    <x v="0"/>
    <n v="2174"/>
    <x v="0"/>
    <s v="technology/wearables"/>
    <n v="1460"/>
    <n v="134.36000000000001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x v="0"/>
    <n v="1433085875"/>
    <x v="643"/>
    <x v="0"/>
    <n v="152"/>
    <x v="0"/>
    <s v="technology/wearables"/>
    <n v="106"/>
    <n v="174.03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x v="644"/>
    <x v="0"/>
    <n v="1021"/>
    <x v="0"/>
    <s v="technology/wearables"/>
    <n v="300"/>
    <n v="73.489999999999995"/>
    <x v="2"/>
    <s v="wearables"/>
    <x v="644"/>
    <d v="2014-10-29T01:00:00"/>
  </r>
  <r>
    <n v="645"/>
    <x v="645"/>
    <s v="Ever wanted to own something made out of carbon fiber? Now you can!"/>
    <n v="2000"/>
    <n v="5574"/>
    <x v="0"/>
    <x v="0"/>
    <x v="0"/>
    <n v="1470962274"/>
    <x v="645"/>
    <x v="0"/>
    <n v="237"/>
    <x v="0"/>
    <s v="technology/wearables"/>
    <n v="279"/>
    <n v="23.52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x v="646"/>
    <x v="0"/>
    <n v="27"/>
    <x v="0"/>
    <s v="technology/wearables"/>
    <n v="132"/>
    <n v="39.07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x v="647"/>
    <x v="0"/>
    <n v="17"/>
    <x v="0"/>
    <s v="technology/wearables"/>
    <n v="107"/>
    <n v="125.94"/>
    <x v="2"/>
    <s v="wearables"/>
    <x v="647"/>
    <d v="2016-03-17T17:25:49"/>
  </r>
  <r>
    <n v="648"/>
    <x v="648"/>
    <s v="Get ready for the next product that you canâ€™t live without"/>
    <n v="35000"/>
    <n v="44388"/>
    <x v="0"/>
    <x v="0"/>
    <x v="0"/>
    <n v="1413304708"/>
    <x v="648"/>
    <x v="0"/>
    <n v="27"/>
    <x v="0"/>
    <s v="technology/wearables"/>
    <n v="127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x v="649"/>
    <x v="0"/>
    <n v="82"/>
    <x v="0"/>
    <s v="technology/wearables"/>
    <n v="140"/>
    <n v="42.67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x v="650"/>
    <x v="0"/>
    <n v="48"/>
    <x v="0"/>
    <s v="technology/wearables"/>
    <n v="112"/>
    <n v="35.130000000000003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x v="651"/>
    <x v="0"/>
    <n v="105"/>
    <x v="0"/>
    <s v="technology/wearables"/>
    <n v="101"/>
    <n v="239.35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x v="652"/>
    <x v="0"/>
    <n v="28"/>
    <x v="0"/>
    <s v="technology/wearables"/>
    <n v="100"/>
    <n v="107.6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x v="653"/>
    <x v="0"/>
    <n v="1107"/>
    <x v="0"/>
    <s v="technology/wearables"/>
    <n v="141"/>
    <n v="95.83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x v="654"/>
    <x v="0"/>
    <n v="1013"/>
    <x v="0"/>
    <s v="technology/wearables"/>
    <n v="267"/>
    <n v="31.66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x v="655"/>
    <x v="0"/>
    <n v="274"/>
    <x v="0"/>
    <s v="technology/wearables"/>
    <n v="147"/>
    <n v="42.89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x v="656"/>
    <x v="0"/>
    <n v="87"/>
    <x v="0"/>
    <s v="technology/wearables"/>
    <n v="214"/>
    <n v="122.74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x v="657"/>
    <x v="0"/>
    <n v="99"/>
    <x v="0"/>
    <s v="technology/wearables"/>
    <n v="126"/>
    <n v="190.45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x v="658"/>
    <x v="0"/>
    <n v="276"/>
    <x v="0"/>
    <s v="technology/wearables"/>
    <n v="104"/>
    <n v="109.34"/>
    <x v="2"/>
    <s v="wearables"/>
    <x v="658"/>
    <d v="2015-07-26T18:00:00"/>
  </r>
  <r>
    <n v="659"/>
    <x v="659"/>
    <s v="Sync up your lifestyle"/>
    <n v="3000"/>
    <n v="3017"/>
    <x v="0"/>
    <x v="0"/>
    <x v="0"/>
    <n v="1440339295"/>
    <x v="659"/>
    <x v="0"/>
    <n v="21"/>
    <x v="0"/>
    <s v="technology/wearables"/>
    <n v="101"/>
    <n v="143.66999999999999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x v="660"/>
    <x v="0"/>
    <n v="18"/>
    <x v="1"/>
    <s v="technology/wearables"/>
    <n v="3"/>
    <n v="84.94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x v="661"/>
    <x v="0"/>
    <n v="9"/>
    <x v="1"/>
    <s v="technology/wearables"/>
    <n v="1"/>
    <n v="10.56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x v="0"/>
    <n v="1421404247"/>
    <x v="662"/>
    <x v="0"/>
    <n v="4"/>
    <x v="1"/>
    <s v="technology/wearables"/>
    <n v="0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x v="663"/>
    <x v="0"/>
    <n v="7"/>
    <x v="1"/>
    <s v="technology/wearables"/>
    <n v="0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x v="664"/>
    <x v="0"/>
    <n v="29"/>
    <x v="1"/>
    <s v="technology/wearables"/>
    <n v="8"/>
    <n v="31.17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x v="665"/>
    <x v="0"/>
    <n v="12"/>
    <x v="1"/>
    <s v="technology/wearables"/>
    <n v="19"/>
    <n v="155.33000000000001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x v="666"/>
    <x v="0"/>
    <n v="4"/>
    <x v="1"/>
    <s v="technology/wearables"/>
    <n v="0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x v="667"/>
    <x v="0"/>
    <n v="28"/>
    <x v="1"/>
    <s v="technology/wearables"/>
    <n v="10"/>
    <n v="178.93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x v="668"/>
    <x v="0"/>
    <n v="25"/>
    <x v="1"/>
    <s v="technology/wearables"/>
    <n v="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x v="669"/>
    <x v="0"/>
    <n v="28"/>
    <x v="1"/>
    <s v="technology/wearables"/>
    <n v="22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x v="670"/>
    <x v="0"/>
    <n v="310"/>
    <x v="1"/>
    <s v="technology/wearables"/>
    <n v="29"/>
    <n v="85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x v="671"/>
    <x v="0"/>
    <n v="15"/>
    <x v="1"/>
    <s v="technology/wearables"/>
    <n v="39"/>
    <n v="788.5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x v="672"/>
    <x v="0"/>
    <n v="215"/>
    <x v="1"/>
    <s v="technology/wearables"/>
    <n v="22"/>
    <n v="50.3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x v="673"/>
    <x v="0"/>
    <n v="3"/>
    <x v="1"/>
    <s v="technology/wearables"/>
    <n v="0"/>
    <n v="68.33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x v="0"/>
    <x v="0"/>
    <n v="1407811627"/>
    <x v="674"/>
    <x v="0"/>
    <n v="2"/>
    <x v="1"/>
    <s v="technology/wearables"/>
    <n v="0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x v="675"/>
    <x v="0"/>
    <n v="26"/>
    <x v="1"/>
    <s v="technology/wearables"/>
    <n v="15"/>
    <n v="34.270000000000003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x v="676"/>
    <x v="0"/>
    <n v="24"/>
    <x v="1"/>
    <s v="technology/wearables"/>
    <n v="1"/>
    <n v="61.29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x v="677"/>
    <x v="0"/>
    <n v="96"/>
    <x v="1"/>
    <s v="technology/wearables"/>
    <n v="26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x v="678"/>
    <x v="0"/>
    <n v="17"/>
    <x v="1"/>
    <s v="technology/wearables"/>
    <n v="4"/>
    <n v="65.180000000000007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x v="679"/>
    <x v="0"/>
    <n v="94"/>
    <x v="1"/>
    <s v="technology/wearables"/>
    <n v="15"/>
    <n v="93.9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x v="680"/>
    <x v="0"/>
    <n v="129"/>
    <x v="1"/>
    <s v="technology/wearables"/>
    <n v="26"/>
    <n v="150.65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x v="681"/>
    <x v="0"/>
    <n v="1"/>
    <x v="1"/>
    <s v="technology/wearables"/>
    <n v="0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x v="682"/>
    <x v="0"/>
    <n v="4"/>
    <x v="1"/>
    <s v="technology/wearables"/>
    <n v="0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x v="683"/>
    <x v="0"/>
    <n v="3"/>
    <x v="1"/>
    <s v="technology/wearables"/>
    <n v="1"/>
    <n v="99.33"/>
    <x v="2"/>
    <s v="wearables"/>
    <x v="683"/>
    <d v="2016-10-31T21:36:04"/>
  </r>
  <r>
    <n v="684"/>
    <x v="684"/>
    <s v="Arcus gives your fingers super powers."/>
    <n v="320000"/>
    <n v="23948"/>
    <x v="2"/>
    <x v="0"/>
    <x v="0"/>
    <n v="1406257200"/>
    <x v="684"/>
    <x v="0"/>
    <n v="135"/>
    <x v="1"/>
    <s v="technology/wearables"/>
    <n v="7"/>
    <n v="177.3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x v="685"/>
    <x v="0"/>
    <n v="10"/>
    <x v="1"/>
    <s v="technology/wearables"/>
    <n v="28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x v="686"/>
    <x v="0"/>
    <n v="0"/>
    <x v="1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x v="687"/>
    <x v="0"/>
    <n v="6"/>
    <x v="1"/>
    <s v="technology/wearables"/>
    <n v="4"/>
    <n v="591.66999999999996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x v="688"/>
    <x v="0"/>
    <n v="36"/>
    <x v="1"/>
    <s v="technology/wearables"/>
    <n v="73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x v="689"/>
    <x v="0"/>
    <n v="336"/>
    <x v="1"/>
    <s v="technology/wearables"/>
    <n v="58"/>
    <n v="343.15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x v="0"/>
    <x v="0"/>
    <n v="1473400800"/>
    <x v="690"/>
    <x v="0"/>
    <n v="34"/>
    <x v="1"/>
    <s v="technology/wearables"/>
    <n v="12"/>
    <n v="72.59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x v="691"/>
    <x v="0"/>
    <n v="10"/>
    <x v="1"/>
    <s v="technology/wearables"/>
    <n v="1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x v="692"/>
    <x v="0"/>
    <n v="201"/>
    <x v="1"/>
    <s v="technology/wearables"/>
    <n v="7"/>
    <n v="6.5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x v="0"/>
    <n v="1430421827"/>
    <x v="693"/>
    <x v="0"/>
    <n v="296"/>
    <x v="1"/>
    <s v="technology/wearables"/>
    <n v="35"/>
    <n v="119.39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x v="694"/>
    <x v="0"/>
    <n v="7"/>
    <x v="1"/>
    <s v="technology/wearables"/>
    <n v="0"/>
    <n v="84.29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x v="695"/>
    <x v="0"/>
    <n v="7"/>
    <x v="1"/>
    <s v="technology/wearables"/>
    <n v="1"/>
    <n v="90.86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x v="9"/>
    <x v="3"/>
    <n v="1406326502"/>
    <x v="696"/>
    <x v="0"/>
    <n v="1"/>
    <x v="1"/>
    <s v="technology/wearables"/>
    <n v="0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x v="697"/>
    <x v="0"/>
    <n v="114"/>
    <x v="1"/>
    <s v="technology/wearables"/>
    <n v="46"/>
    <n v="20.3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x v="698"/>
    <x v="0"/>
    <n v="29"/>
    <x v="1"/>
    <s v="technology/wearables"/>
    <n v="15"/>
    <n v="530.69000000000005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x v="699"/>
    <x v="0"/>
    <n v="890"/>
    <x v="1"/>
    <s v="technology/wearables"/>
    <n v="82"/>
    <n v="120.39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x v="700"/>
    <x v="0"/>
    <n v="31"/>
    <x v="1"/>
    <s v="technology/wearables"/>
    <n v="3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x v="701"/>
    <x v="0"/>
    <n v="21"/>
    <x v="1"/>
    <s v="technology/wearables"/>
    <n v="27"/>
    <n v="291.33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x v="702"/>
    <x v="0"/>
    <n v="37"/>
    <x v="1"/>
    <s v="technology/wearables"/>
    <n v="31"/>
    <n v="124.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x v="703"/>
    <x v="0"/>
    <n v="7"/>
    <x v="1"/>
    <s v="technology/wearables"/>
    <n v="6"/>
    <n v="119.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x v="704"/>
    <x v="0"/>
    <n v="4"/>
    <x v="1"/>
    <s v="technology/wearables"/>
    <n v="1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x v="9"/>
    <x v="3"/>
    <n v="1484999278"/>
    <x v="705"/>
    <x v="0"/>
    <n v="5"/>
    <x v="1"/>
    <s v="technology/wearables"/>
    <n v="1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x v="706"/>
    <x v="0"/>
    <n v="0"/>
    <x v="1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x v="707"/>
    <x v="0"/>
    <n v="456"/>
    <x v="1"/>
    <s v="technology/wearables"/>
    <n v="79"/>
    <n v="117.7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x v="708"/>
    <x v="0"/>
    <n v="369"/>
    <x v="1"/>
    <s v="technology/wearables"/>
    <n v="22"/>
    <n v="23.95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x v="0"/>
    <x v="0"/>
    <n v="1417741159"/>
    <x v="709"/>
    <x v="0"/>
    <n v="2"/>
    <x v="1"/>
    <s v="technology/wearables"/>
    <n v="0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x v="5"/>
    <x v="5"/>
    <n v="1408495440"/>
    <x v="710"/>
    <x v="0"/>
    <n v="0"/>
    <x v="1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x v="711"/>
    <x v="0"/>
    <n v="338"/>
    <x v="1"/>
    <s v="technology/wearables"/>
    <n v="34"/>
    <n v="99.97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x v="712"/>
    <x v="0"/>
    <n v="4"/>
    <x v="1"/>
    <s v="technology/wearables"/>
    <n v="0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x v="713"/>
    <x v="0"/>
    <n v="1"/>
    <x v="1"/>
    <s v="technology/wearables"/>
    <n v="1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x v="714"/>
    <x v="0"/>
    <n v="28"/>
    <x v="1"/>
    <s v="technology/wearables"/>
    <n v="15"/>
    <n v="80.319999999999993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x v="715"/>
    <x v="0"/>
    <n v="12"/>
    <x v="1"/>
    <s v="technology/wearables"/>
    <n v="5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x v="716"/>
    <x v="0"/>
    <n v="16"/>
    <x v="1"/>
    <s v="technology/wearables"/>
    <n v="10"/>
    <n v="44.69"/>
    <x v="2"/>
    <s v="wearables"/>
    <x v="716"/>
    <d v="2014-12-01T00:00:00"/>
  </r>
  <r>
    <n v="717"/>
    <x v="717"/>
    <s v="Cool air flowing under clothing keeps you cool."/>
    <n v="100000"/>
    <n v="305"/>
    <x v="2"/>
    <x v="0"/>
    <x v="0"/>
    <n v="1409949002"/>
    <x v="717"/>
    <x v="0"/>
    <n v="4"/>
    <x v="1"/>
    <s v="technology/wearables"/>
    <n v="0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x v="718"/>
    <x v="0"/>
    <n v="4"/>
    <x v="1"/>
    <s v="technology/wearables"/>
    <n v="1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x v="719"/>
    <x v="0"/>
    <n v="10"/>
    <x v="1"/>
    <s v="technology/wearables"/>
    <n v="1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x v="720"/>
    <x v="0"/>
    <n v="41"/>
    <x v="0"/>
    <s v="publishing/nonfiction"/>
    <n v="144"/>
    <n v="66.709999999999994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x v="721"/>
    <x v="0"/>
    <n v="119"/>
    <x v="0"/>
    <s v="publishing/nonfiction"/>
    <n v="122"/>
    <n v="84.14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x v="722"/>
    <x v="0"/>
    <n v="153"/>
    <x v="0"/>
    <s v="publishing/nonfiction"/>
    <n v="132"/>
    <n v="215.7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x v="0"/>
    <x v="0"/>
    <n v="1438228740"/>
    <x v="723"/>
    <x v="0"/>
    <n v="100"/>
    <x v="0"/>
    <s v="publishing/nonfiction"/>
    <n v="109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x v="724"/>
    <x v="0"/>
    <n v="143"/>
    <x v="0"/>
    <s v="publishing/nonfiction"/>
    <n v="105"/>
    <n v="51.63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x v="725"/>
    <x v="0"/>
    <n v="140"/>
    <x v="0"/>
    <s v="publishing/nonfiction"/>
    <n v="100"/>
    <n v="143.36000000000001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x v="726"/>
    <x v="0"/>
    <n v="35"/>
    <x v="0"/>
    <s v="publishing/nonfiction"/>
    <n v="101"/>
    <n v="72.430000000000007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x v="727"/>
    <x v="0"/>
    <n v="149"/>
    <x v="0"/>
    <s v="publishing/nonfiction"/>
    <n v="156"/>
    <n v="36.53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x v="728"/>
    <x v="0"/>
    <n v="130"/>
    <x v="0"/>
    <s v="publishing/nonfiction"/>
    <n v="106"/>
    <n v="60.9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x v="729"/>
    <x v="0"/>
    <n v="120"/>
    <x v="0"/>
    <s v="publishing/nonfiction"/>
    <n v="131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x v="0"/>
    <x v="0"/>
    <n v="1323280391"/>
    <x v="730"/>
    <x v="0"/>
    <n v="265"/>
    <x v="0"/>
    <s v="publishing/nonfiction"/>
    <n v="132"/>
    <n v="99.77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x v="731"/>
    <x v="0"/>
    <n v="71"/>
    <x v="0"/>
    <s v="publishing/nonfiction"/>
    <n v="126"/>
    <n v="88.73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x v="732"/>
    <x v="0"/>
    <n v="13"/>
    <x v="0"/>
    <s v="publishing/nonfiction"/>
    <n v="160"/>
    <n v="4.92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x v="733"/>
    <x v="0"/>
    <n v="169"/>
    <x v="0"/>
    <s v="publishing/nonfiction"/>
    <n v="120"/>
    <n v="17.82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x v="5"/>
    <n v="1431147600"/>
    <x v="734"/>
    <x v="0"/>
    <n v="57"/>
    <x v="0"/>
    <s v="publishing/nonfiction"/>
    <n v="126"/>
    <n v="187.19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x v="735"/>
    <x v="0"/>
    <n v="229"/>
    <x v="0"/>
    <s v="publishing/nonfiction"/>
    <n v="114"/>
    <n v="234.81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x v="736"/>
    <x v="0"/>
    <n v="108"/>
    <x v="0"/>
    <s v="publishing/nonfiction"/>
    <n v="315"/>
    <n v="105.05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x v="737"/>
    <x v="0"/>
    <n v="108"/>
    <x v="0"/>
    <s v="publishing/nonfiction"/>
    <n v="122"/>
    <n v="56.67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x v="0"/>
    <x v="0"/>
    <n v="1417409940"/>
    <x v="738"/>
    <x v="0"/>
    <n v="41"/>
    <x v="0"/>
    <s v="publishing/nonfiction"/>
    <n v="107"/>
    <n v="39.049999999999997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x v="739"/>
    <x v="0"/>
    <n v="139"/>
    <x v="0"/>
    <s v="publishing/nonfiction"/>
    <n v="158"/>
    <n v="68.349999999999994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x v="740"/>
    <x v="0"/>
    <n v="19"/>
    <x v="0"/>
    <s v="publishing/nonfiction"/>
    <n v="107"/>
    <n v="169.58"/>
    <x v="3"/>
    <s v="nonfiction"/>
    <x v="740"/>
    <d v="2015-06-21T03:31:22"/>
  </r>
  <r>
    <n v="741"/>
    <x v="741"/>
    <s v="A revolutionary digital mapping project of the Vilna Ghetto"/>
    <n v="13000"/>
    <n v="13293.8"/>
    <x v="0"/>
    <x v="0"/>
    <x v="0"/>
    <n v="1370964806"/>
    <x v="741"/>
    <x v="0"/>
    <n v="94"/>
    <x v="0"/>
    <s v="publishing/nonfiction"/>
    <n v="102"/>
    <n v="141.41999999999999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x v="742"/>
    <x v="0"/>
    <n v="23"/>
    <x v="0"/>
    <s v="publishing/nonfiction"/>
    <n v="111"/>
    <n v="67.39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x v="743"/>
    <x v="0"/>
    <n v="15"/>
    <x v="0"/>
    <s v="publishing/nonfiction"/>
    <n v="148"/>
    <n v="54.27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x v="0"/>
    <n v="1355439503"/>
    <x v="744"/>
    <x v="0"/>
    <n v="62"/>
    <x v="0"/>
    <s v="publishing/nonfiction"/>
    <n v="102"/>
    <n v="82.52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x v="745"/>
    <x v="0"/>
    <n v="74"/>
    <x v="0"/>
    <s v="publishing/nonfiction"/>
    <n v="179"/>
    <n v="53.73"/>
    <x v="3"/>
    <s v="nonfiction"/>
    <x v="745"/>
    <d v="2013-05-03T13:44:05"/>
  </r>
  <r>
    <n v="746"/>
    <x v="746"/>
    <s v="This is a book of letters. Letters to our body parts."/>
    <n v="2987"/>
    <n v="3318"/>
    <x v="0"/>
    <x v="0"/>
    <x v="0"/>
    <n v="1348372740"/>
    <x v="746"/>
    <x v="0"/>
    <n v="97"/>
    <x v="0"/>
    <s v="publishing/nonfiction"/>
    <n v="111"/>
    <n v="34.21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x v="747"/>
    <x v="0"/>
    <n v="55"/>
    <x v="0"/>
    <s v="publishing/nonfiction"/>
    <n v="100"/>
    <n v="127.3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x v="748"/>
    <x v="0"/>
    <n v="44"/>
    <x v="0"/>
    <s v="publishing/nonfiction"/>
    <n v="100"/>
    <n v="45.57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x v="749"/>
    <x v="0"/>
    <n v="110"/>
    <x v="0"/>
    <s v="publishing/nonfiction"/>
    <n v="106"/>
    <n v="95.96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x v="750"/>
    <x v="0"/>
    <n v="59"/>
    <x v="0"/>
    <s v="publishing/nonfiction"/>
    <n v="103"/>
    <n v="77.27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x v="751"/>
    <x v="0"/>
    <n v="62"/>
    <x v="0"/>
    <s v="publishing/nonfiction"/>
    <n v="119"/>
    <n v="57.34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x v="752"/>
    <x v="0"/>
    <n v="105"/>
    <x v="0"/>
    <s v="publishing/nonfiction"/>
    <n v="112"/>
    <n v="53.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x v="753"/>
    <x v="0"/>
    <n v="26"/>
    <x v="0"/>
    <s v="publishing/nonfiction"/>
    <n v="128"/>
    <n v="492.31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x v="754"/>
    <x v="0"/>
    <n v="49"/>
    <x v="0"/>
    <s v="publishing/nonfiction"/>
    <n v="104"/>
    <n v="42.35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x v="755"/>
    <x v="0"/>
    <n v="68"/>
    <x v="0"/>
    <s v="publishing/nonfiction"/>
    <n v="102"/>
    <n v="37.47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x v="756"/>
    <x v="0"/>
    <n v="22"/>
    <x v="0"/>
    <s v="publishing/nonfiction"/>
    <n v="118"/>
    <n v="37.45000000000000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x v="757"/>
    <x v="0"/>
    <n v="18"/>
    <x v="0"/>
    <s v="publishing/nonfiction"/>
    <n v="238"/>
    <n v="33.06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x v="0"/>
    <x v="0"/>
    <n v="1286568268"/>
    <x v="758"/>
    <x v="0"/>
    <n v="19"/>
    <x v="0"/>
    <s v="publishing/nonfiction"/>
    <n v="102"/>
    <n v="134.21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x v="759"/>
    <x v="0"/>
    <n v="99"/>
    <x v="0"/>
    <s v="publishing/nonfiction"/>
    <n v="102"/>
    <n v="51.47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x v="760"/>
    <x v="0"/>
    <n v="0"/>
    <x v="1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x v="761"/>
    <x v="0"/>
    <n v="6"/>
    <x v="1"/>
    <s v="publishing/fiction"/>
    <n v="5"/>
    <n v="39.17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x v="762"/>
    <x v="0"/>
    <n v="0"/>
    <x v="1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x v="763"/>
    <x v="0"/>
    <n v="1"/>
    <x v="1"/>
    <s v="publishing/fiction"/>
    <n v="0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x v="764"/>
    <x v="0"/>
    <n v="0"/>
    <x v="1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x v="765"/>
    <x v="0"/>
    <n v="44"/>
    <x v="1"/>
    <s v="publishing/fiction"/>
    <n v="36"/>
    <n v="57.3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x v="766"/>
    <x v="0"/>
    <n v="0"/>
    <x v="1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x v="767"/>
    <x v="0"/>
    <n v="3"/>
    <x v="1"/>
    <s v="publishing/fiction"/>
    <n v="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x v="768"/>
    <x v="0"/>
    <n v="0"/>
    <x v="1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x v="769"/>
    <x v="0"/>
    <n v="52"/>
    <x v="1"/>
    <s v="publishing/fiction"/>
    <n v="41"/>
    <n v="31.85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x v="770"/>
    <x v="0"/>
    <n v="0"/>
    <x v="1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x v="771"/>
    <x v="0"/>
    <n v="1"/>
    <x v="1"/>
    <s v="publishing/fiction"/>
    <n v="0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x v="772"/>
    <x v="0"/>
    <n v="1"/>
    <x v="1"/>
    <s v="publishing/fiction"/>
    <n v="3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x v="773"/>
    <x v="0"/>
    <n v="2"/>
    <x v="1"/>
    <s v="publishing/fiction"/>
    <n v="1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x v="774"/>
    <x v="0"/>
    <n v="9"/>
    <x v="1"/>
    <s v="publishing/fiction"/>
    <n v="70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x v="775"/>
    <x v="0"/>
    <n v="5"/>
    <x v="1"/>
    <s v="publishing/fiction"/>
    <n v="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x v="776"/>
    <x v="0"/>
    <n v="57"/>
    <x v="1"/>
    <s v="publishing/fiction"/>
    <n v="51"/>
    <n v="63.12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x v="777"/>
    <x v="0"/>
    <n v="3"/>
    <x v="1"/>
    <s v="publishing/fiction"/>
    <n v="1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x v="0"/>
    <n v="1398876680"/>
    <x v="778"/>
    <x v="0"/>
    <n v="1"/>
    <x v="1"/>
    <s v="publishing/fiction"/>
    <n v="0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x v="779"/>
    <x v="0"/>
    <n v="6"/>
    <x v="1"/>
    <s v="publishing/fiction"/>
    <n v="3"/>
    <n v="66.67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x v="0"/>
    <n v="1304439025"/>
    <x v="780"/>
    <x v="0"/>
    <n v="27"/>
    <x v="0"/>
    <s v="music/rock"/>
    <n v="104"/>
    <n v="38.520000000000003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x v="781"/>
    <x v="0"/>
    <n v="25"/>
    <x v="0"/>
    <s v="music/rock"/>
    <n v="133"/>
    <n v="42.6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x v="782"/>
    <x v="0"/>
    <n v="14"/>
    <x v="0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x v="783"/>
    <x v="0"/>
    <n v="35"/>
    <x v="0"/>
    <s v="music/rock"/>
    <n v="148"/>
    <n v="63.49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x v="784"/>
    <x v="0"/>
    <n v="10"/>
    <x v="0"/>
    <s v="music/rock"/>
    <n v="103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x v="785"/>
    <x v="0"/>
    <n v="29"/>
    <x v="0"/>
    <s v="music/rock"/>
    <n v="181"/>
    <n v="31.14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x v="0"/>
    <n v="1336751220"/>
    <x v="786"/>
    <x v="0"/>
    <n v="44"/>
    <x v="0"/>
    <s v="music/rock"/>
    <n v="143"/>
    <n v="162.27000000000001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x v="787"/>
    <x v="0"/>
    <n v="17"/>
    <x v="0"/>
    <s v="music/rock"/>
    <n v="114"/>
    <n v="80.59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x v="788"/>
    <x v="0"/>
    <n v="34"/>
    <x v="0"/>
    <s v="music/rock"/>
    <n v="204"/>
    <n v="59.85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x v="789"/>
    <x v="0"/>
    <n v="14"/>
    <x v="0"/>
    <s v="music/rock"/>
    <n v="109"/>
    <n v="132.86000000000001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x v="790"/>
    <x v="0"/>
    <n v="156"/>
    <x v="0"/>
    <s v="music/rock"/>
    <n v="144"/>
    <n v="92.55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x v="791"/>
    <x v="0"/>
    <n v="128"/>
    <x v="0"/>
    <s v="music/rock"/>
    <n v="104"/>
    <n v="60.86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x v="0"/>
    <x v="0"/>
    <n v="1383861483"/>
    <x v="792"/>
    <x v="0"/>
    <n v="60"/>
    <x v="0"/>
    <s v="music/rock"/>
    <n v="100"/>
    <n v="41.85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x v="793"/>
    <x v="0"/>
    <n v="32"/>
    <x v="0"/>
    <s v="music/rock"/>
    <n v="103"/>
    <n v="88.33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x v="794"/>
    <x v="0"/>
    <n v="53"/>
    <x v="0"/>
    <s v="music/rock"/>
    <n v="105"/>
    <n v="158.96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x v="795"/>
    <x v="0"/>
    <n v="184"/>
    <x v="0"/>
    <s v="music/rock"/>
    <n v="112"/>
    <n v="85.05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x v="796"/>
    <x v="0"/>
    <n v="90"/>
    <x v="0"/>
    <s v="music/rock"/>
    <n v="101"/>
    <n v="112.6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x v="797"/>
    <x v="0"/>
    <n v="71"/>
    <x v="0"/>
    <s v="music/rock"/>
    <n v="108"/>
    <n v="45.44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x v="798"/>
    <x v="0"/>
    <n v="87"/>
    <x v="0"/>
    <s v="music/rock"/>
    <n v="115"/>
    <n v="46.22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x v="799"/>
    <x v="0"/>
    <n v="28"/>
    <x v="0"/>
    <s v="music/rock"/>
    <n v="100"/>
    <n v="178.61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x v="800"/>
    <x v="0"/>
    <n v="56"/>
    <x v="0"/>
    <s v="music/rock"/>
    <n v="152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x v="801"/>
    <x v="0"/>
    <n v="51"/>
    <x v="0"/>
    <s v="music/rock"/>
    <n v="112"/>
    <n v="43.73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x v="802"/>
    <x v="0"/>
    <n v="75"/>
    <x v="0"/>
    <s v="music/rock"/>
    <n v="101"/>
    <n v="81.06999999999999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x v="803"/>
    <x v="0"/>
    <n v="38"/>
    <x v="0"/>
    <s v="music/rock"/>
    <n v="123"/>
    <n v="74.61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x v="804"/>
    <x v="0"/>
    <n v="18"/>
    <x v="0"/>
    <s v="music/rock"/>
    <n v="100"/>
    <n v="305.56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x v="805"/>
    <x v="0"/>
    <n v="54"/>
    <x v="0"/>
    <s v="music/rock"/>
    <n v="105"/>
    <n v="58.33"/>
    <x v="4"/>
    <s v="rock"/>
    <x v="805"/>
    <d v="2011-07-16T23:00:00"/>
  </r>
  <r>
    <n v="806"/>
    <x v="806"/>
    <s v="Help Golden Animals finish their NEW Album!"/>
    <n v="8000"/>
    <n v="8355"/>
    <x v="0"/>
    <x v="0"/>
    <x v="0"/>
    <n v="1315413339"/>
    <x v="806"/>
    <x v="0"/>
    <n v="71"/>
    <x v="0"/>
    <s v="music/rock"/>
    <n v="104"/>
    <n v="117.68"/>
    <x v="4"/>
    <s v="rock"/>
    <x v="806"/>
    <d v="2011-09-07T16:35:39"/>
  </r>
  <r>
    <n v="807"/>
    <x v="807"/>
    <s v="Join the Sic Vita family and lend a hand as we create a new album!"/>
    <n v="4000"/>
    <n v="4205"/>
    <x v="0"/>
    <x v="0"/>
    <x v="0"/>
    <n v="1488333600"/>
    <x v="807"/>
    <x v="0"/>
    <n v="57"/>
    <x v="0"/>
    <s v="music/rock"/>
    <n v="105"/>
    <n v="73.7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x v="808"/>
    <x v="0"/>
    <n v="43"/>
    <x v="0"/>
    <s v="music/rock"/>
    <n v="100"/>
    <n v="104.65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x v="0"/>
    <x v="0"/>
    <n v="1390161630"/>
    <x v="809"/>
    <x v="0"/>
    <n v="52"/>
    <x v="0"/>
    <s v="music/rock"/>
    <n v="104"/>
    <n v="79.83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x v="810"/>
    <x v="0"/>
    <n v="27"/>
    <x v="0"/>
    <s v="music/rock"/>
    <n v="105"/>
    <n v="58.33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x v="0"/>
    <n v="1373475120"/>
    <x v="811"/>
    <x v="0"/>
    <n v="12"/>
    <x v="0"/>
    <s v="music/rock"/>
    <n v="104"/>
    <n v="86.67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x v="812"/>
    <x v="0"/>
    <n v="33"/>
    <x v="0"/>
    <s v="music/rock"/>
    <n v="152"/>
    <n v="27.61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x v="0"/>
    <x v="0"/>
    <n v="1342825365"/>
    <x v="813"/>
    <x v="0"/>
    <n v="96"/>
    <x v="0"/>
    <s v="music/rock"/>
    <n v="160"/>
    <n v="25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x v="814"/>
    <x v="0"/>
    <n v="28"/>
    <x v="0"/>
    <s v="music/rock"/>
    <n v="127"/>
    <n v="45.46"/>
    <x v="4"/>
    <s v="rock"/>
    <x v="814"/>
    <d v="2011-05-31T18:04:00"/>
  </r>
  <r>
    <n v="815"/>
    <x v="815"/>
    <s v="Be a part of helping The Early Reset finish their new 7 song EP."/>
    <n v="4000"/>
    <n v="4280"/>
    <x v="0"/>
    <x v="0"/>
    <x v="0"/>
    <n v="1414879303"/>
    <x v="815"/>
    <x v="0"/>
    <n v="43"/>
    <x v="0"/>
    <s v="music/rock"/>
    <n v="107"/>
    <n v="99.53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x v="0"/>
    <x v="0"/>
    <n v="1365489000"/>
    <x v="816"/>
    <x v="0"/>
    <n v="205"/>
    <x v="0"/>
    <s v="music/rock"/>
    <n v="115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x v="817"/>
    <x v="0"/>
    <n v="23"/>
    <x v="0"/>
    <s v="music/rock"/>
    <n v="137"/>
    <n v="89.42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x v="818"/>
    <x v="0"/>
    <n v="19"/>
    <x v="0"/>
    <s v="music/rock"/>
    <n v="156"/>
    <n v="28.68"/>
    <x v="4"/>
    <s v="rock"/>
    <x v="818"/>
    <d v="2012-08-07T17:01:00"/>
  </r>
  <r>
    <n v="819"/>
    <x v="819"/>
    <s v="We are touring the Southeast in support of our new EP"/>
    <n v="400"/>
    <n v="435"/>
    <x v="0"/>
    <x v="0"/>
    <x v="0"/>
    <n v="1387601040"/>
    <x v="819"/>
    <x v="0"/>
    <n v="14"/>
    <x v="0"/>
    <s v="music/rock"/>
    <n v="109"/>
    <n v="31.07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x v="820"/>
    <x v="0"/>
    <n v="38"/>
    <x v="0"/>
    <s v="music/rock"/>
    <n v="134"/>
    <n v="70.55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x v="821"/>
    <x v="0"/>
    <n v="78"/>
    <x v="0"/>
    <s v="music/rock"/>
    <n v="100"/>
    <n v="224.13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x v="0"/>
    <n v="1349477050"/>
    <x v="822"/>
    <x v="0"/>
    <n v="69"/>
    <x v="0"/>
    <s v="music/rock"/>
    <n v="119"/>
    <n v="51.81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x v="823"/>
    <x v="0"/>
    <n v="33"/>
    <x v="0"/>
    <s v="music/rock"/>
    <n v="180"/>
    <n v="43.52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x v="824"/>
    <x v="0"/>
    <n v="54"/>
    <x v="0"/>
    <s v="music/rock"/>
    <n v="134"/>
    <n v="39.82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x v="0"/>
    <x v="0"/>
    <n v="1351495284"/>
    <x v="825"/>
    <x v="0"/>
    <n v="99"/>
    <x v="0"/>
    <s v="music/rock"/>
    <n v="100"/>
    <n v="126.81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x v="826"/>
    <x v="0"/>
    <n v="49"/>
    <x v="0"/>
    <s v="music/rock"/>
    <n v="101"/>
    <n v="113.88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x v="827"/>
    <x v="0"/>
    <n v="11"/>
    <x v="0"/>
    <s v="music/rock"/>
    <n v="103"/>
    <n v="28.18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x v="828"/>
    <x v="0"/>
    <n v="38"/>
    <x v="0"/>
    <s v="music/rock"/>
    <n v="107"/>
    <n v="36.61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x v="829"/>
    <x v="0"/>
    <n v="16"/>
    <x v="0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x v="830"/>
    <x v="0"/>
    <n v="32"/>
    <x v="0"/>
    <s v="music/rock"/>
    <n v="108"/>
    <n v="60.66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x v="0"/>
    <x v="0"/>
    <n v="1335540694"/>
    <x v="831"/>
    <x v="0"/>
    <n v="20"/>
    <x v="0"/>
    <s v="music/rock"/>
    <n v="233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x v="832"/>
    <x v="0"/>
    <n v="154"/>
    <x v="0"/>
    <s v="music/rock"/>
    <n v="101"/>
    <n v="97.99"/>
    <x v="4"/>
    <s v="rock"/>
    <x v="832"/>
    <d v="2012-01-21T08:13:00"/>
  </r>
  <r>
    <n v="833"/>
    <x v="833"/>
    <s v="This is an American rock album."/>
    <n v="6000"/>
    <n v="6100"/>
    <x v="0"/>
    <x v="0"/>
    <x v="0"/>
    <n v="1397941475"/>
    <x v="833"/>
    <x v="0"/>
    <n v="41"/>
    <x v="0"/>
    <s v="music/rock"/>
    <n v="102"/>
    <n v="148.78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x v="834"/>
    <x v="0"/>
    <n v="75"/>
    <x v="0"/>
    <s v="music/rock"/>
    <n v="13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x v="835"/>
    <x v="0"/>
    <n v="40"/>
    <x v="0"/>
    <s v="music/rock"/>
    <n v="117"/>
    <n v="58.63"/>
    <x v="4"/>
    <s v="rock"/>
    <x v="835"/>
    <d v="2012-05-19T03:00:00"/>
  </r>
  <r>
    <n v="836"/>
    <x v="836"/>
    <s v="An album you can bring home to mom."/>
    <n v="5000"/>
    <n v="5046.5200000000004"/>
    <x v="0"/>
    <x v="0"/>
    <x v="0"/>
    <n v="1381108918"/>
    <x v="836"/>
    <x v="0"/>
    <n v="46"/>
    <x v="0"/>
    <s v="music/rock"/>
    <n v="101"/>
    <n v="109.71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x v="0"/>
    <n v="1398988662"/>
    <x v="837"/>
    <x v="0"/>
    <n v="62"/>
    <x v="0"/>
    <s v="music/rock"/>
    <n v="122"/>
    <n v="49.11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x v="838"/>
    <x v="0"/>
    <n v="61"/>
    <x v="0"/>
    <s v="music/rock"/>
    <n v="145"/>
    <n v="47.67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x v="839"/>
    <x v="0"/>
    <n v="96"/>
    <x v="0"/>
    <s v="music/rock"/>
    <n v="117"/>
    <n v="60.74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x v="840"/>
    <x v="0"/>
    <n v="190"/>
    <x v="0"/>
    <s v="music/metal"/>
    <n v="120"/>
    <n v="63.38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x v="841"/>
    <x v="1"/>
    <n v="94"/>
    <x v="0"/>
    <s v="music/metal"/>
    <n v="101"/>
    <n v="53.89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x v="842"/>
    <x v="1"/>
    <n v="39"/>
    <x v="0"/>
    <s v="music/metal"/>
    <n v="104"/>
    <n v="66.87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x v="843"/>
    <x v="0"/>
    <n v="127"/>
    <x v="0"/>
    <s v="music/metal"/>
    <n v="267"/>
    <n v="63.1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x v="844"/>
    <x v="1"/>
    <n v="159"/>
    <x v="0"/>
    <s v="music/metal"/>
    <n v="194"/>
    <n v="36.630000000000003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x v="845"/>
    <x v="0"/>
    <n v="177"/>
    <x v="0"/>
    <s v="music/metal"/>
    <n v="120"/>
    <n v="34.01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x v="1"/>
    <n v="1394460000"/>
    <x v="846"/>
    <x v="0"/>
    <n v="47"/>
    <x v="0"/>
    <s v="music/metal"/>
    <n v="122"/>
    <n v="28.55"/>
    <x v="4"/>
    <s v="metal"/>
    <x v="846"/>
    <d v="2014-03-10T14:00:00"/>
  </r>
  <r>
    <n v="847"/>
    <x v="847"/>
    <s v="MUSIC WITH MEANING!  MUSIC THAT MATTERS!!!"/>
    <n v="10"/>
    <n v="10"/>
    <x v="0"/>
    <x v="0"/>
    <x v="0"/>
    <n v="1436555376"/>
    <x v="847"/>
    <x v="0"/>
    <n v="1"/>
    <x v="0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x v="848"/>
    <x v="0"/>
    <n v="16"/>
    <x v="0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x v="849"/>
    <x v="0"/>
    <n v="115"/>
    <x v="0"/>
    <s v="music/metal"/>
    <n v="120"/>
    <n v="41.7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x v="0"/>
    <n v="1461560340"/>
    <x v="850"/>
    <x v="0"/>
    <n v="133"/>
    <x v="0"/>
    <s v="music/metal"/>
    <n v="155"/>
    <n v="46.67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x v="851"/>
    <x v="0"/>
    <n v="70"/>
    <x v="0"/>
    <s v="music/metal"/>
    <n v="130"/>
    <n v="37.270000000000003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x v="0"/>
    <n v="1477342800"/>
    <x v="852"/>
    <x v="0"/>
    <n v="62"/>
    <x v="0"/>
    <s v="music/metal"/>
    <n v="105"/>
    <n v="59.26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x v="853"/>
    <x v="0"/>
    <n v="10"/>
    <x v="0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x v="854"/>
    <x v="0"/>
    <n v="499"/>
    <x v="0"/>
    <s v="music/metal"/>
    <n v="118"/>
    <n v="65.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x v="0"/>
    <n v="1469329217"/>
    <x v="855"/>
    <x v="0"/>
    <n v="47"/>
    <x v="0"/>
    <s v="music/metal"/>
    <n v="103"/>
    <n v="31.91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x v="856"/>
    <x v="0"/>
    <n v="28"/>
    <x v="0"/>
    <s v="music/metal"/>
    <n v="218"/>
    <n v="19.46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x v="3"/>
    <x v="3"/>
    <n v="1448463431"/>
    <x v="857"/>
    <x v="0"/>
    <n v="24"/>
    <x v="0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x v="858"/>
    <x v="0"/>
    <n v="76"/>
    <x v="0"/>
    <s v="music/metal"/>
    <n v="144"/>
    <n v="22.74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x v="0"/>
    <n v="1433376000"/>
    <x v="859"/>
    <x v="0"/>
    <n v="98"/>
    <x v="0"/>
    <s v="music/metal"/>
    <n v="105"/>
    <n v="42.72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x v="860"/>
    <x v="0"/>
    <n v="48"/>
    <x v="1"/>
    <s v="music/jazz"/>
    <n v="18"/>
    <n v="52.92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x v="861"/>
    <x v="0"/>
    <n v="2"/>
    <x v="1"/>
    <s v="music/jazz"/>
    <n v="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x v="862"/>
    <x v="0"/>
    <n v="4"/>
    <x v="1"/>
    <s v="music/jazz"/>
    <n v="0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x v="0"/>
    <n v="1329014966"/>
    <x v="863"/>
    <x v="0"/>
    <n v="5"/>
    <x v="1"/>
    <s v="music/jazz"/>
    <n v="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x v="864"/>
    <x v="0"/>
    <n v="79"/>
    <x v="1"/>
    <s v="music/jazz"/>
    <n v="42"/>
    <n v="34.18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x v="865"/>
    <x v="0"/>
    <n v="2"/>
    <x v="1"/>
    <s v="music/jazz"/>
    <n v="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x v="866"/>
    <x v="0"/>
    <n v="11"/>
    <x v="1"/>
    <s v="music/jazz"/>
    <n v="18"/>
    <n v="58.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x v="867"/>
    <x v="0"/>
    <n v="11"/>
    <x v="1"/>
    <s v="music/jazz"/>
    <n v="24"/>
    <n v="109.18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x v="868"/>
    <x v="0"/>
    <n v="1"/>
    <x v="1"/>
    <s v="music/jazz"/>
    <n v="0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x v="869"/>
    <x v="0"/>
    <n v="3"/>
    <x v="1"/>
    <s v="music/jazz"/>
    <n v="12"/>
    <n v="346.67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x v="870"/>
    <x v="0"/>
    <n v="5"/>
    <x v="1"/>
    <s v="music/jazz"/>
    <n v="0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x v="871"/>
    <x v="0"/>
    <n v="12"/>
    <x v="1"/>
    <s v="music/jazz"/>
    <n v="5"/>
    <n v="27.08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x v="872"/>
    <x v="0"/>
    <n v="2"/>
    <x v="1"/>
    <s v="music/jazz"/>
    <n v="1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x v="0"/>
    <x v="0"/>
    <n v="1352610040"/>
    <x v="873"/>
    <x v="0"/>
    <n v="5"/>
    <x v="1"/>
    <s v="music/jazz"/>
    <n v="1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x v="874"/>
    <x v="0"/>
    <n v="21"/>
    <x v="1"/>
    <s v="music/jazz"/>
    <n v="24"/>
    <n v="34.76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x v="875"/>
    <x v="0"/>
    <n v="0"/>
    <x v="1"/>
    <s v="music/jazz"/>
    <n v="0"/>
    <n v="0"/>
    <x v="4"/>
    <s v="jazz"/>
    <x v="875"/>
    <d v="2015-09-21T17:22:11"/>
  </r>
  <r>
    <n v="876"/>
    <x v="876"/>
    <s v="What was the greatest record shop ever?  DOBELLS!"/>
    <n v="3152"/>
    <n v="1286"/>
    <x v="2"/>
    <x v="1"/>
    <x v="1"/>
    <n v="1359978927"/>
    <x v="876"/>
    <x v="0"/>
    <n v="45"/>
    <x v="1"/>
    <s v="music/jazz"/>
    <n v="41"/>
    <n v="28.58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x v="877"/>
    <x v="0"/>
    <n v="29"/>
    <x v="1"/>
    <s v="music/jazz"/>
    <n v="68"/>
    <n v="46.59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x v="878"/>
    <x v="0"/>
    <n v="2"/>
    <x v="1"/>
    <s v="music/jazz"/>
    <n v="1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x v="879"/>
    <x v="0"/>
    <n v="30"/>
    <x v="1"/>
    <s v="music/jazz"/>
    <n v="31"/>
    <n v="21.47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x v="880"/>
    <x v="0"/>
    <n v="8"/>
    <x v="1"/>
    <s v="music/indie rock"/>
    <n v="3"/>
    <n v="14.13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x v="881"/>
    <x v="0"/>
    <n v="1"/>
    <x v="1"/>
    <s v="music/indie rock"/>
    <n v="1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x v="882"/>
    <x v="0"/>
    <n v="14"/>
    <x v="1"/>
    <s v="music/indie rock"/>
    <n v="20"/>
    <n v="21.57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x v="883"/>
    <x v="0"/>
    <n v="24"/>
    <x v="1"/>
    <s v="music/indie rock"/>
    <n v="40"/>
    <n v="83.38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x v="0"/>
    <n v="1336789860"/>
    <x v="884"/>
    <x v="0"/>
    <n v="2"/>
    <x v="1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x v="885"/>
    <x v="0"/>
    <n v="21"/>
    <x v="1"/>
    <s v="music/indie rock"/>
    <n v="75"/>
    <n v="35.71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x v="886"/>
    <x v="0"/>
    <n v="7"/>
    <x v="1"/>
    <s v="music/indie rock"/>
    <n v="41"/>
    <n v="29.29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x v="887"/>
    <x v="0"/>
    <n v="0"/>
    <x v="1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x v="888"/>
    <x v="0"/>
    <n v="4"/>
    <x v="1"/>
    <s v="music/indie rock"/>
    <n v="7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x v="889"/>
    <x v="0"/>
    <n v="32"/>
    <x v="1"/>
    <s v="music/indie rock"/>
    <n v="9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x v="890"/>
    <x v="0"/>
    <n v="4"/>
    <x v="1"/>
    <s v="music/indie rock"/>
    <n v="4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x v="891"/>
    <x v="0"/>
    <n v="9"/>
    <x v="1"/>
    <s v="music/indie rock"/>
    <n v="3"/>
    <n v="28.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x v="892"/>
    <x v="0"/>
    <n v="17"/>
    <x v="1"/>
    <s v="music/indie rock"/>
    <n v="41"/>
    <n v="143.82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x v="893"/>
    <x v="0"/>
    <n v="5"/>
    <x v="1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x v="894"/>
    <x v="0"/>
    <n v="53"/>
    <x v="1"/>
    <s v="music/indie rock"/>
    <n v="39"/>
    <n v="147.81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x v="895"/>
    <x v="0"/>
    <n v="7"/>
    <x v="1"/>
    <s v="music/indie rock"/>
    <n v="2"/>
    <n v="27.86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x v="896"/>
    <x v="0"/>
    <n v="72"/>
    <x v="1"/>
    <s v="music/indie rock"/>
    <n v="40"/>
    <n v="44.44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x v="897"/>
    <x v="0"/>
    <n v="0"/>
    <x v="1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x v="898"/>
    <x v="0"/>
    <n v="2"/>
    <x v="1"/>
    <s v="music/indie rock"/>
    <n v="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x v="0"/>
    <n v="1306549362"/>
    <x v="899"/>
    <x v="0"/>
    <n v="8"/>
    <x v="1"/>
    <s v="music/indie rock"/>
    <n v="37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x v="0"/>
    <x v="0"/>
    <n v="1459365802"/>
    <x v="900"/>
    <x v="0"/>
    <n v="2"/>
    <x v="1"/>
    <s v="music/jazz"/>
    <n v="0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x v="901"/>
    <x v="0"/>
    <n v="0"/>
    <x v="1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x v="902"/>
    <x v="0"/>
    <n v="3"/>
    <x v="1"/>
    <s v="music/jazz"/>
    <n v="0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x v="903"/>
    <x v="0"/>
    <n v="4"/>
    <x v="1"/>
    <s v="music/jazz"/>
    <n v="3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x v="904"/>
    <x v="0"/>
    <n v="3"/>
    <x v="1"/>
    <s v="music/jazz"/>
    <n v="0"/>
    <n v="50.33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x v="905"/>
    <x v="0"/>
    <n v="6"/>
    <x v="1"/>
    <s v="music/jazz"/>
    <n v="3"/>
    <n v="32.67"/>
    <x v="4"/>
    <s v="jazz"/>
    <x v="905"/>
    <d v="2011-01-24T05:45:26"/>
  </r>
  <r>
    <n v="906"/>
    <x v="906"/>
    <s v="The DMV's most respected saxophonist pay tribute to Motown."/>
    <n v="15000"/>
    <n v="0"/>
    <x v="2"/>
    <x v="0"/>
    <x v="0"/>
    <n v="1394681590"/>
    <x v="906"/>
    <x v="0"/>
    <n v="0"/>
    <x v="1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x v="0"/>
    <x v="0"/>
    <n v="1315715823"/>
    <x v="907"/>
    <x v="0"/>
    <n v="0"/>
    <x v="1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x v="0"/>
    <n v="1280206740"/>
    <x v="908"/>
    <x v="0"/>
    <n v="0"/>
    <x v="1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x v="909"/>
    <x v="0"/>
    <n v="8"/>
    <x v="1"/>
    <s v="music/jazz"/>
    <n v="3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x v="910"/>
    <x v="0"/>
    <n v="5"/>
    <x v="1"/>
    <s v="music/jazz"/>
    <n v="22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x v="911"/>
    <x v="0"/>
    <n v="0"/>
    <x v="1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x v="0"/>
    <n v="1355197047"/>
    <x v="912"/>
    <x v="0"/>
    <n v="2"/>
    <x v="1"/>
    <s v="music/jazz"/>
    <n v="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x v="913"/>
    <x v="0"/>
    <n v="24"/>
    <x v="1"/>
    <s v="music/jazz"/>
    <n v="7"/>
    <n v="82.58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x v="914"/>
    <x v="0"/>
    <n v="0"/>
    <x v="1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x v="915"/>
    <x v="0"/>
    <n v="9"/>
    <x v="1"/>
    <s v="music/jazz"/>
    <n v="6"/>
    <n v="41.67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x v="0"/>
    <n v="1287723600"/>
    <x v="916"/>
    <x v="0"/>
    <n v="0"/>
    <x v="1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x v="917"/>
    <x v="0"/>
    <n v="1"/>
    <x v="1"/>
    <s v="music/jazz"/>
    <n v="1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x v="918"/>
    <x v="0"/>
    <n v="10"/>
    <x v="1"/>
    <s v="music/jazz"/>
    <n v="5"/>
    <n v="19.600000000000001"/>
    <x v="4"/>
    <s v="jazz"/>
    <x v="918"/>
    <d v="2014-12-01T22:59:21"/>
  </r>
  <r>
    <n v="919"/>
    <x v="919"/>
    <s v="Cool jazz with a New Orleans flavor."/>
    <n v="20000"/>
    <n v="100"/>
    <x v="2"/>
    <x v="0"/>
    <x v="0"/>
    <n v="1355930645"/>
    <x v="919"/>
    <x v="0"/>
    <n v="1"/>
    <x v="1"/>
    <s v="music/jazz"/>
    <n v="1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x v="920"/>
    <x v="0"/>
    <n v="0"/>
    <x v="1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x v="921"/>
    <x v="0"/>
    <n v="20"/>
    <x v="1"/>
    <s v="music/jazz"/>
    <n v="31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x v="922"/>
    <x v="0"/>
    <n v="30"/>
    <x v="1"/>
    <s v="music/jazz"/>
    <n v="21"/>
    <n v="189.33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x v="923"/>
    <x v="0"/>
    <n v="6"/>
    <x v="1"/>
    <s v="music/jazz"/>
    <n v="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x v="924"/>
    <x v="0"/>
    <n v="15"/>
    <x v="1"/>
    <s v="music/jazz"/>
    <n v="11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x v="925"/>
    <x v="0"/>
    <n v="5"/>
    <x v="1"/>
    <s v="music/jazz"/>
    <n v="3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x v="926"/>
    <x v="0"/>
    <n v="0"/>
    <x v="1"/>
    <s v="music/jazz"/>
    <n v="0"/>
    <n v="0"/>
    <x v="4"/>
    <s v="jazz"/>
    <x v="926"/>
    <d v="2010-07-08T22:40:00"/>
  </r>
  <r>
    <n v="927"/>
    <x v="927"/>
    <s v="Studio CD/DVD Solo project of Pianist &amp; Keyboardist Jetro da Silva"/>
    <n v="20000"/>
    <n v="0"/>
    <x v="2"/>
    <x v="0"/>
    <x v="0"/>
    <n v="1337024695"/>
    <x v="927"/>
    <x v="0"/>
    <n v="0"/>
    <x v="1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x v="0"/>
    <n v="1353196800"/>
    <x v="928"/>
    <x v="0"/>
    <n v="28"/>
    <x v="1"/>
    <s v="music/jazz"/>
    <n v="1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x v="929"/>
    <x v="0"/>
    <n v="0"/>
    <x v="1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x v="930"/>
    <x v="0"/>
    <n v="5"/>
    <x v="1"/>
    <s v="music/jazz"/>
    <n v="38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x v="931"/>
    <x v="0"/>
    <n v="7"/>
    <x v="1"/>
    <s v="music/jazz"/>
    <n v="7"/>
    <n v="18.71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x v="0"/>
    <x v="0"/>
    <n v="1363990545"/>
    <x v="932"/>
    <x v="0"/>
    <n v="30"/>
    <x v="1"/>
    <s v="music/jazz"/>
    <n v="15"/>
    <n v="46.03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x v="933"/>
    <x v="0"/>
    <n v="2"/>
    <x v="1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x v="934"/>
    <x v="0"/>
    <n v="30"/>
    <x v="1"/>
    <s v="music/jazz"/>
    <n v="30"/>
    <n v="50.67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x v="935"/>
    <x v="0"/>
    <n v="2"/>
    <x v="1"/>
    <s v="music/jazz"/>
    <n v="1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x v="0"/>
    <n v="1326916800"/>
    <x v="936"/>
    <x v="0"/>
    <n v="0"/>
    <x v="1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x v="937"/>
    <x v="0"/>
    <n v="2"/>
    <x v="1"/>
    <s v="music/jazz"/>
    <n v="1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x v="0"/>
    <n v="1346585448"/>
    <x v="938"/>
    <x v="0"/>
    <n v="1"/>
    <x v="1"/>
    <s v="music/jazz"/>
    <n v="0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x v="939"/>
    <x v="0"/>
    <n v="2"/>
    <x v="1"/>
    <s v="music/jazz"/>
    <n v="1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x v="940"/>
    <x v="0"/>
    <n v="14"/>
    <x v="1"/>
    <s v="technology/wearables"/>
    <n v="17"/>
    <n v="110.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x v="941"/>
    <x v="0"/>
    <n v="31"/>
    <x v="1"/>
    <s v="technology/wearables"/>
    <n v="2"/>
    <n v="37.450000000000003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x v="942"/>
    <x v="0"/>
    <n v="16"/>
    <x v="1"/>
    <s v="technology/wearables"/>
    <n v="9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x v="0"/>
    <x v="0"/>
    <n v="1480438905"/>
    <x v="943"/>
    <x v="0"/>
    <n v="12"/>
    <x v="1"/>
    <s v="technology/wearables"/>
    <n v="10"/>
    <n v="24.08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x v="944"/>
    <x v="0"/>
    <n v="96"/>
    <x v="1"/>
    <s v="technology/wearables"/>
    <n v="13"/>
    <n v="69.41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x v="945"/>
    <x v="0"/>
    <n v="16"/>
    <x v="1"/>
    <s v="technology/wearables"/>
    <n v="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x v="0"/>
    <n v="1473444048"/>
    <x v="946"/>
    <x v="0"/>
    <n v="5"/>
    <x v="1"/>
    <s v="technology/wearables"/>
    <n v="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x v="947"/>
    <x v="0"/>
    <n v="0"/>
    <x v="1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x v="948"/>
    <x v="0"/>
    <n v="8"/>
    <x v="1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x v="949"/>
    <x v="0"/>
    <n v="7"/>
    <x v="1"/>
    <s v="technology/wearables"/>
    <n v="1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x v="950"/>
    <x v="0"/>
    <n v="24"/>
    <x v="1"/>
    <s v="technology/wearables"/>
    <n v="28"/>
    <n v="58.42"/>
    <x v="2"/>
    <s v="wearables"/>
    <x v="950"/>
    <d v="2016-01-17T18:01:01"/>
  </r>
  <r>
    <n v="951"/>
    <x v="951"/>
    <s v="Revolutionizing the way we walk our dogs!"/>
    <n v="50000"/>
    <n v="19195"/>
    <x v="2"/>
    <x v="0"/>
    <x v="0"/>
    <n v="1465054872"/>
    <x v="951"/>
    <x v="0"/>
    <n v="121"/>
    <x v="1"/>
    <s v="technology/wearables"/>
    <n v="38"/>
    <n v="158.63999999999999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x v="0"/>
    <x v="0"/>
    <n v="1479483812"/>
    <x v="952"/>
    <x v="0"/>
    <n v="196"/>
    <x v="1"/>
    <s v="technology/wearables"/>
    <n v="40"/>
    <n v="99.86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x v="953"/>
    <x v="0"/>
    <n v="5"/>
    <x v="1"/>
    <s v="technology/wearables"/>
    <n v="1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x v="954"/>
    <x v="0"/>
    <n v="73"/>
    <x v="1"/>
    <s v="technology/wearables"/>
    <n v="43"/>
    <n v="89.19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x v="955"/>
    <x v="0"/>
    <n v="93"/>
    <x v="1"/>
    <s v="technology/wearables"/>
    <n v="6"/>
    <n v="182.62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x v="956"/>
    <x v="0"/>
    <n v="17"/>
    <x v="1"/>
    <s v="technology/wearables"/>
    <n v="2"/>
    <n v="50.65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x v="0"/>
    <x v="0"/>
    <n v="1479392133"/>
    <x v="957"/>
    <x v="0"/>
    <n v="7"/>
    <x v="1"/>
    <s v="technology/wearables"/>
    <n v="2"/>
    <n v="33.29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x v="958"/>
    <x v="0"/>
    <n v="17"/>
    <x v="1"/>
    <s v="technology/wearables"/>
    <n v="11"/>
    <n v="51.82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x v="959"/>
    <x v="0"/>
    <n v="171"/>
    <x v="1"/>
    <s v="technology/wearables"/>
    <n v="39"/>
    <n v="113.63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x v="960"/>
    <x v="0"/>
    <n v="188"/>
    <x v="1"/>
    <s v="technology/wearables"/>
    <n v="46"/>
    <n v="136.46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x v="0"/>
    <n v="1487617200"/>
    <x v="961"/>
    <x v="0"/>
    <n v="110"/>
    <x v="1"/>
    <s v="technology/wearables"/>
    <n v="42"/>
    <n v="364.35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x v="962"/>
    <x v="0"/>
    <n v="37"/>
    <x v="1"/>
    <s v="technology/wearables"/>
    <n v="28"/>
    <n v="19.239999999999998"/>
    <x v="2"/>
    <s v="wearables"/>
    <x v="962"/>
    <d v="2016-02-11T17:05:53"/>
  </r>
  <r>
    <n v="963"/>
    <x v="963"/>
    <s v="WE are molding an educated, motivated, non violent GENERATION!"/>
    <n v="35000"/>
    <n v="377"/>
    <x v="2"/>
    <x v="0"/>
    <x v="0"/>
    <n v="1476717319"/>
    <x v="963"/>
    <x v="0"/>
    <n v="9"/>
    <x v="1"/>
    <s v="technology/wearables"/>
    <n v="1"/>
    <n v="41.89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x v="964"/>
    <x v="0"/>
    <n v="29"/>
    <x v="1"/>
    <s v="technology/wearables"/>
    <n v="1"/>
    <n v="30.31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x v="965"/>
    <x v="0"/>
    <n v="6"/>
    <x v="1"/>
    <s v="technology/wearables"/>
    <n v="1"/>
    <n v="49.67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x v="966"/>
    <x v="0"/>
    <n v="30"/>
    <x v="1"/>
    <s v="technology/wearables"/>
    <n v="15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x v="0"/>
    <n v="1461301574"/>
    <x v="967"/>
    <x v="0"/>
    <n v="81"/>
    <x v="1"/>
    <s v="technology/wearables"/>
    <n v="18"/>
    <n v="43.98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x v="968"/>
    <x v="0"/>
    <n v="4"/>
    <x v="1"/>
    <s v="technology/wearables"/>
    <n v="1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x v="14"/>
    <x v="10"/>
    <n v="1486624607"/>
    <x v="969"/>
    <x v="0"/>
    <n v="11"/>
    <x v="1"/>
    <s v="technology/wearables"/>
    <n v="47"/>
    <n v="1272.73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x v="970"/>
    <x v="0"/>
    <n v="14"/>
    <x v="1"/>
    <s v="technology/wearables"/>
    <n v="46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x v="971"/>
    <x v="0"/>
    <n v="5"/>
    <x v="1"/>
    <s v="technology/wearables"/>
    <n v="0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x v="972"/>
    <x v="0"/>
    <n v="45"/>
    <x v="1"/>
    <s v="technology/wearables"/>
    <n v="35"/>
    <n v="153.8899999999999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x v="973"/>
    <x v="0"/>
    <n v="8"/>
    <x v="1"/>
    <s v="technology/wearables"/>
    <n v="2"/>
    <n v="51.38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x v="974"/>
    <x v="0"/>
    <n v="3"/>
    <x v="1"/>
    <s v="technology/wearables"/>
    <n v="1"/>
    <n v="93.33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x v="975"/>
    <x v="0"/>
    <n v="24"/>
    <x v="1"/>
    <s v="technology/wearables"/>
    <n v="3"/>
    <n v="108.63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x v="976"/>
    <x v="0"/>
    <n v="18"/>
    <x v="1"/>
    <s v="technology/wearables"/>
    <n v="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x v="977"/>
    <x v="0"/>
    <n v="12"/>
    <x v="1"/>
    <s v="technology/wearables"/>
    <n v="3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x v="978"/>
    <x v="0"/>
    <n v="123"/>
    <x v="1"/>
    <s v="technology/wearables"/>
    <n v="56"/>
    <n v="790.84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x v="979"/>
    <x v="0"/>
    <n v="96"/>
    <x v="1"/>
    <s v="technology/wearables"/>
    <n v="83"/>
    <n v="301.94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x v="980"/>
    <x v="0"/>
    <n v="31"/>
    <x v="1"/>
    <s v="technology/wearables"/>
    <n v="15"/>
    <n v="47.9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x v="981"/>
    <x v="0"/>
    <n v="4"/>
    <x v="1"/>
    <s v="technology/wearables"/>
    <n v="0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x v="0"/>
    <x v="0"/>
    <n v="1475431486"/>
    <x v="982"/>
    <x v="0"/>
    <n v="3"/>
    <x v="1"/>
    <s v="technology/wearables"/>
    <n v="0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x v="983"/>
    <x v="0"/>
    <n v="179"/>
    <x v="1"/>
    <s v="technology/wearables"/>
    <n v="30"/>
    <n v="171.79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x v="984"/>
    <x v="0"/>
    <n v="3"/>
    <x v="1"/>
    <s v="technology/wearables"/>
    <n v="1"/>
    <n v="35.33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x v="985"/>
    <x v="0"/>
    <n v="23"/>
    <x v="1"/>
    <s v="technology/wearables"/>
    <n v="6"/>
    <n v="82.09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x v="986"/>
    <x v="0"/>
    <n v="23"/>
    <x v="1"/>
    <s v="technology/wearables"/>
    <n v="13"/>
    <n v="110.87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x v="987"/>
    <x v="0"/>
    <n v="41"/>
    <x v="1"/>
    <s v="technology/wearables"/>
    <n v="13"/>
    <n v="161.22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x v="988"/>
    <x v="0"/>
    <n v="0"/>
    <x v="1"/>
    <s v="technology/wearables"/>
    <n v="0"/>
    <n v="0"/>
    <x v="2"/>
    <s v="wearables"/>
    <x v="988"/>
    <d v="2016-10-01T08:33:45"/>
  </r>
  <r>
    <n v="989"/>
    <x v="989"/>
    <s v="The most useful phone charger you will ever buy"/>
    <n v="10000"/>
    <n v="1677"/>
    <x v="2"/>
    <x v="0"/>
    <x v="0"/>
    <n v="1475101495"/>
    <x v="989"/>
    <x v="0"/>
    <n v="32"/>
    <x v="1"/>
    <s v="technology/wearables"/>
    <n v="17"/>
    <n v="52.41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x v="990"/>
    <x v="0"/>
    <n v="2"/>
    <x v="1"/>
    <s v="technology/wearables"/>
    <n v="0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x v="991"/>
    <x v="0"/>
    <n v="7"/>
    <x v="1"/>
    <s v="technology/wearables"/>
    <n v="4"/>
    <n v="30.29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x v="0"/>
    <n v="1462655519"/>
    <x v="992"/>
    <x v="0"/>
    <n v="4"/>
    <x v="1"/>
    <s v="technology/wearables"/>
    <n v="0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x v="993"/>
    <x v="0"/>
    <n v="196"/>
    <x v="1"/>
    <s v="technology/wearables"/>
    <n v="25"/>
    <n v="89.6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x v="994"/>
    <x v="0"/>
    <n v="11"/>
    <x v="1"/>
    <s v="technology/wearables"/>
    <n v="2"/>
    <n v="424.45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x v="995"/>
    <x v="0"/>
    <n v="9"/>
    <x v="1"/>
    <s v="technology/wearables"/>
    <n v="7"/>
    <n v="80.67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x v="0"/>
    <x v="0"/>
    <n v="1406474820"/>
    <x v="996"/>
    <x v="0"/>
    <n v="5"/>
    <x v="1"/>
    <s v="technology/wearables"/>
    <n v="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x v="0"/>
    <x v="0"/>
    <n v="1417145297"/>
    <x v="997"/>
    <x v="0"/>
    <n v="8"/>
    <x v="1"/>
    <s v="technology/wearables"/>
    <n v="1"/>
    <n v="8.1300000000000008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x v="998"/>
    <x v="0"/>
    <n v="229"/>
    <x v="1"/>
    <s v="technology/wearables"/>
    <n v="59"/>
    <n v="153.43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x v="999"/>
    <x v="0"/>
    <n v="40"/>
    <x v="1"/>
    <s v="technology/wearables"/>
    <n v="8"/>
    <n v="292.08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x v="1000"/>
    <x v="0"/>
    <n v="6"/>
    <x v="1"/>
    <s v="technology/wearables"/>
    <n v="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x v="1001"/>
    <x v="0"/>
    <n v="4"/>
    <x v="1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x v="1002"/>
    <x v="0"/>
    <n v="22"/>
    <x v="1"/>
    <s v="technology/wearables"/>
    <n v="30"/>
    <n v="134.55000000000001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x v="3"/>
    <n v="1489680061"/>
    <x v="1003"/>
    <x v="0"/>
    <n v="15"/>
    <x v="1"/>
    <s v="technology/wearables"/>
    <n v="16"/>
    <n v="214.07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x v="0"/>
    <x v="0"/>
    <n v="1455814827"/>
    <x v="1004"/>
    <x v="0"/>
    <n v="95"/>
    <x v="1"/>
    <s v="technology/wearables"/>
    <n v="82"/>
    <n v="216.3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x v="0"/>
    <n v="1446217183"/>
    <x v="1005"/>
    <x v="0"/>
    <n v="161"/>
    <x v="1"/>
    <s v="technology/wearables"/>
    <n v="75"/>
    <n v="932.31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x v="1006"/>
    <x v="0"/>
    <n v="8"/>
    <x v="1"/>
    <s v="technology/wearables"/>
    <n v="6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x v="1007"/>
    <x v="0"/>
    <n v="76"/>
    <x v="1"/>
    <s v="technology/wearables"/>
    <n v="44"/>
    <n v="174.95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x v="1008"/>
    <x v="0"/>
    <n v="1"/>
    <x v="1"/>
    <s v="technology/wearables"/>
    <n v="0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x v="1009"/>
    <x v="0"/>
    <n v="101"/>
    <x v="1"/>
    <s v="technology/wearables"/>
    <n v="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x v="1010"/>
    <x v="0"/>
    <n v="4"/>
    <x v="1"/>
    <s v="technology/wearables"/>
    <n v="0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x v="1011"/>
    <x v="0"/>
    <n v="1"/>
    <x v="1"/>
    <s v="technology/wearables"/>
    <n v="0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x v="1012"/>
    <x v="0"/>
    <n v="775"/>
    <x v="1"/>
    <s v="technology/wearables"/>
    <n v="21535"/>
    <n v="1389.36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x v="1013"/>
    <x v="0"/>
    <n v="90"/>
    <x v="1"/>
    <s v="technology/wearables"/>
    <n v="35"/>
    <n v="95.9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x v="0"/>
    <x v="0"/>
    <n v="1420070615"/>
    <x v="1014"/>
    <x v="0"/>
    <n v="16"/>
    <x v="1"/>
    <s v="technology/wearables"/>
    <n v="31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x v="16"/>
    <x v="11"/>
    <n v="1448489095"/>
    <x v="1015"/>
    <x v="0"/>
    <n v="6"/>
    <x v="1"/>
    <s v="technology/wearables"/>
    <n v="3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x v="1016"/>
    <x v="0"/>
    <n v="38"/>
    <x v="1"/>
    <s v="technology/wearables"/>
    <n v="3"/>
    <n v="74.790000000000006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x v="1017"/>
    <x v="0"/>
    <n v="355"/>
    <x v="1"/>
    <s v="technology/wearables"/>
    <n v="23"/>
    <n v="161.1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x v="1018"/>
    <x v="0"/>
    <n v="7"/>
    <x v="1"/>
    <s v="technology/wearables"/>
    <n v="3"/>
    <n v="88.71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x v="0"/>
    <n v="1423092149"/>
    <x v="1019"/>
    <x v="0"/>
    <n v="400"/>
    <x v="1"/>
    <s v="technology/wearables"/>
    <n v="47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x v="1020"/>
    <x v="0"/>
    <n v="30"/>
    <x v="0"/>
    <s v="music/electronic music"/>
    <n v="206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x v="0"/>
    <n v="1445054400"/>
    <x v="1021"/>
    <x v="1"/>
    <n v="478"/>
    <x v="0"/>
    <s v="music/electronic music"/>
    <n v="352"/>
    <n v="22.08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x v="0"/>
    <x v="0"/>
    <n v="1431876677"/>
    <x v="1022"/>
    <x v="1"/>
    <n v="74"/>
    <x v="0"/>
    <s v="music/electronic music"/>
    <n v="115"/>
    <n v="31.05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x v="1023"/>
    <x v="0"/>
    <n v="131"/>
    <x v="0"/>
    <s v="music/electronic music"/>
    <n v="237"/>
    <n v="36.21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x v="1024"/>
    <x v="1"/>
    <n v="61"/>
    <x v="0"/>
    <s v="music/electronic music"/>
    <n v="119"/>
    <n v="388.98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x v="0"/>
    <n v="1426532437"/>
    <x v="1025"/>
    <x v="1"/>
    <n v="1071"/>
    <x v="0"/>
    <s v="music/electronic music"/>
    <n v="110"/>
    <n v="71.849999999999994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x v="1026"/>
    <x v="1"/>
    <n v="122"/>
    <x v="0"/>
    <s v="music/electronic music"/>
    <n v="100"/>
    <n v="57.38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x v="1027"/>
    <x v="1"/>
    <n v="111"/>
    <x v="0"/>
    <s v="music/electronic music"/>
    <n v="103"/>
    <n v="69.67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x v="1028"/>
    <x v="1"/>
    <n v="255"/>
    <x v="0"/>
    <s v="music/electronic music"/>
    <n v="117"/>
    <n v="45.99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x v="11"/>
    <x v="9"/>
    <n v="1428184740"/>
    <x v="1029"/>
    <x v="0"/>
    <n v="141"/>
    <x v="0"/>
    <s v="music/electronic music"/>
    <n v="112"/>
    <n v="79.260000000000005"/>
    <x v="4"/>
    <s v="electronic music"/>
    <x v="1029"/>
    <d v="2015-04-04T21:59:00"/>
  </r>
  <r>
    <n v="1030"/>
    <x v="1030"/>
    <s v="Help fund the latest Gothsicles mega-album, I FEEL SICLE!"/>
    <n v="2000"/>
    <n v="6842"/>
    <x v="0"/>
    <x v="0"/>
    <x v="0"/>
    <n v="1473680149"/>
    <x v="1030"/>
    <x v="0"/>
    <n v="159"/>
    <x v="0"/>
    <s v="music/electronic music"/>
    <n v="342"/>
    <n v="43.03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x v="1031"/>
    <x v="0"/>
    <n v="99"/>
    <x v="0"/>
    <s v="music/electronic music"/>
    <n v="107"/>
    <n v="108.48"/>
    <x v="4"/>
    <s v="electronic music"/>
    <x v="1031"/>
    <d v="2015-12-16T18:20:10"/>
  </r>
  <r>
    <n v="1032"/>
    <x v="1032"/>
    <s v="Ideal for living rooms and open spaces."/>
    <n v="5400"/>
    <n v="5858.84"/>
    <x v="0"/>
    <x v="0"/>
    <x v="0"/>
    <n v="1466697625"/>
    <x v="1032"/>
    <x v="0"/>
    <n v="96"/>
    <x v="0"/>
    <s v="music/electronic music"/>
    <n v="108"/>
    <n v="61.03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x v="1033"/>
    <x v="0"/>
    <n v="27"/>
    <x v="0"/>
    <s v="music/electronic music"/>
    <n v="103"/>
    <n v="50.59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x v="1034"/>
    <x v="0"/>
    <n v="166"/>
    <x v="0"/>
    <s v="music/electronic music"/>
    <n v="130"/>
    <n v="39.159999999999997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x v="1035"/>
    <x v="0"/>
    <n v="76"/>
    <x v="0"/>
    <s v="music/electronic music"/>
    <n v="108"/>
    <n v="65.16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x v="1036"/>
    <x v="0"/>
    <n v="211"/>
    <x v="0"/>
    <s v="music/electronic music"/>
    <n v="112"/>
    <n v="23.96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x v="1037"/>
    <x v="0"/>
    <n v="21"/>
    <x v="0"/>
    <s v="music/electronic music"/>
    <n v="102"/>
    <n v="48.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x v="1038"/>
    <x v="0"/>
    <n v="61"/>
    <x v="0"/>
    <s v="music/electronic music"/>
    <n v="145"/>
    <n v="35.74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x v="1039"/>
    <x v="0"/>
    <n v="30"/>
    <x v="0"/>
    <s v="music/electronic music"/>
    <n v="128"/>
    <n v="21.3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x v="1040"/>
    <x v="0"/>
    <n v="1"/>
    <x v="1"/>
    <s v="journalism/audio"/>
    <n v="0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x v="0"/>
    <n v="1406769992"/>
    <x v="1041"/>
    <x v="0"/>
    <n v="0"/>
    <x v="1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x v="1042"/>
    <x v="0"/>
    <n v="1"/>
    <x v="1"/>
    <s v="journalism/audio"/>
    <n v="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x v="1043"/>
    <x v="0"/>
    <n v="292"/>
    <x v="1"/>
    <s v="journalism/audio"/>
    <n v="9"/>
    <n v="29.2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x v="1044"/>
    <x v="0"/>
    <n v="2"/>
    <x v="1"/>
    <s v="journalism/audio"/>
    <n v="0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x v="1045"/>
    <x v="0"/>
    <n v="8"/>
    <x v="1"/>
    <s v="journalism/audio"/>
    <n v="3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x v="1046"/>
    <x v="0"/>
    <n v="0"/>
    <x v="1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x v="1047"/>
    <x v="0"/>
    <n v="1"/>
    <x v="1"/>
    <s v="journalism/audio"/>
    <n v="0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x v="1048"/>
    <x v="0"/>
    <n v="4"/>
    <x v="1"/>
    <s v="journalism/audio"/>
    <n v="1"/>
    <n v="53"/>
    <x v="5"/>
    <s v="audio"/>
    <x v="1048"/>
    <d v="2016-09-25T01:16:29"/>
  </r>
  <r>
    <n v="1049"/>
    <x v="1049"/>
    <s v="------"/>
    <n v="12000"/>
    <n v="0"/>
    <x v="1"/>
    <x v="0"/>
    <x v="0"/>
    <n v="1455272445"/>
    <x v="1049"/>
    <x v="0"/>
    <n v="0"/>
    <x v="1"/>
    <s v="journalism/audio"/>
    <n v="0"/>
    <n v="0"/>
    <x v="5"/>
    <s v="audio"/>
    <x v="1049"/>
    <d v="2016-02-12T10:20:45"/>
  </r>
  <r>
    <n v="1050"/>
    <x v="1050"/>
    <s v="Secularism is on the rise and I hear you.Talk to me."/>
    <n v="2500"/>
    <n v="0"/>
    <x v="1"/>
    <x v="0"/>
    <x v="0"/>
    <n v="1442257677"/>
    <x v="1050"/>
    <x v="0"/>
    <n v="0"/>
    <x v="1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x v="1051"/>
    <x v="0"/>
    <n v="0"/>
    <x v="1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x v="1052"/>
    <x v="0"/>
    <n v="0"/>
    <x v="1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x v="1053"/>
    <x v="0"/>
    <n v="1"/>
    <x v="1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x v="1054"/>
    <x v="0"/>
    <n v="0"/>
    <x v="1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x v="1055"/>
    <x v="0"/>
    <n v="0"/>
    <x v="1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x v="1056"/>
    <x v="0"/>
    <n v="0"/>
    <x v="1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x v="0"/>
    <n v="1480888483"/>
    <x v="1057"/>
    <x v="0"/>
    <n v="0"/>
    <x v="1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x v="1058"/>
    <x v="0"/>
    <n v="0"/>
    <x v="1"/>
    <s v="journalism/audio"/>
    <n v="0"/>
    <n v="0"/>
    <x v="5"/>
    <s v="audio"/>
    <x v="1058"/>
    <d v="2015-03-26T00:00:00"/>
  </r>
  <r>
    <n v="1059"/>
    <x v="1059"/>
    <s v="Turning myself into a vocal artist."/>
    <n v="1100"/>
    <n v="0"/>
    <x v="1"/>
    <x v="0"/>
    <x v="0"/>
    <n v="1426269456"/>
    <x v="1059"/>
    <x v="0"/>
    <n v="0"/>
    <x v="1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x v="1060"/>
    <x v="0"/>
    <n v="1"/>
    <x v="1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x v="0"/>
    <n v="1462150800"/>
    <x v="1061"/>
    <x v="0"/>
    <n v="0"/>
    <x v="1"/>
    <s v="journalism/audio"/>
    <n v="0"/>
    <n v="0"/>
    <x v="5"/>
    <s v="audio"/>
    <x v="1061"/>
    <d v="2016-05-02T01:00:00"/>
  </r>
  <r>
    <n v="1062"/>
    <x v="1062"/>
    <s v="SEE US ON PATREON www.badgirlartwork.com"/>
    <n v="199"/>
    <n v="190"/>
    <x v="1"/>
    <x v="0"/>
    <x v="0"/>
    <n v="1468351341"/>
    <x v="1062"/>
    <x v="0"/>
    <n v="4"/>
    <x v="1"/>
    <s v="journalism/audio"/>
    <n v="95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x v="1063"/>
    <x v="0"/>
    <n v="0"/>
    <x v="1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x v="1064"/>
    <x v="0"/>
    <n v="123"/>
    <x v="1"/>
    <s v="games/video games"/>
    <n v="9"/>
    <n v="65.67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x v="1065"/>
    <x v="0"/>
    <n v="5"/>
    <x v="1"/>
    <s v="games/video games"/>
    <n v="3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x v="1066"/>
    <x v="0"/>
    <n v="148"/>
    <x v="1"/>
    <s v="games/video games"/>
    <n v="3"/>
    <n v="34.130000000000003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x v="1067"/>
    <x v="0"/>
    <n v="10"/>
    <x v="1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x v="1068"/>
    <x v="0"/>
    <n v="4"/>
    <x v="1"/>
    <s v="games/video games"/>
    <n v="0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x v="0"/>
    <n v="1385447459"/>
    <x v="1069"/>
    <x v="0"/>
    <n v="21"/>
    <x v="1"/>
    <s v="games/video games"/>
    <n v="39"/>
    <n v="40.479999999999997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x v="1070"/>
    <x v="0"/>
    <n v="2"/>
    <x v="1"/>
    <s v="games/video games"/>
    <n v="1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x v="1071"/>
    <x v="0"/>
    <n v="0"/>
    <x v="1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x v="1072"/>
    <x v="0"/>
    <n v="4"/>
    <x v="1"/>
    <s v="games/video games"/>
    <n v="0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x v="0"/>
    <x v="0"/>
    <n v="1318806541"/>
    <x v="1073"/>
    <x v="0"/>
    <n v="1"/>
    <x v="1"/>
    <s v="games/video games"/>
    <n v="1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x v="1074"/>
    <x v="0"/>
    <n v="30"/>
    <x v="1"/>
    <s v="games/video games"/>
    <n v="6"/>
    <n v="113.57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x v="0"/>
    <x v="0"/>
    <n v="1336340516"/>
    <x v="1075"/>
    <x v="0"/>
    <n v="3"/>
    <x v="1"/>
    <s v="games/video games"/>
    <n v="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x v="1076"/>
    <x v="0"/>
    <n v="975"/>
    <x v="1"/>
    <s v="games/video games"/>
    <n v="63"/>
    <n v="48.28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x v="1077"/>
    <x v="0"/>
    <n v="167"/>
    <x v="1"/>
    <s v="games/video games"/>
    <n v="29"/>
    <n v="43.98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x v="1078"/>
    <x v="0"/>
    <n v="5"/>
    <x v="1"/>
    <s v="games/video games"/>
    <n v="8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x v="1079"/>
    <x v="0"/>
    <n v="18"/>
    <x v="1"/>
    <s v="games/video games"/>
    <n v="3"/>
    <n v="37.67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x v="1080"/>
    <x v="0"/>
    <n v="98"/>
    <x v="1"/>
    <s v="games/video games"/>
    <n v="9"/>
    <n v="18.579999999999998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x v="1081"/>
    <x v="0"/>
    <n v="4"/>
    <x v="1"/>
    <s v="games/video games"/>
    <n v="0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x v="0"/>
    <n v="1344635088"/>
    <x v="1082"/>
    <x v="0"/>
    <n v="3"/>
    <x v="1"/>
    <s v="games/video games"/>
    <n v="1"/>
    <n v="18.670000000000002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x v="1083"/>
    <x v="0"/>
    <n v="1"/>
    <x v="1"/>
    <s v="games/video games"/>
    <n v="1"/>
    <n v="410"/>
    <x v="6"/>
    <s v="video games"/>
    <x v="1083"/>
    <d v="2014-08-02T15:49:43"/>
  </r>
  <r>
    <n v="1084"/>
    <x v="1084"/>
    <s v="I want to start my own channel for gaming"/>
    <n v="550"/>
    <n v="0"/>
    <x v="2"/>
    <x v="0"/>
    <x v="0"/>
    <n v="1407534804"/>
    <x v="1084"/>
    <x v="0"/>
    <n v="0"/>
    <x v="1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x v="5"/>
    <n v="1457967975"/>
    <x v="1085"/>
    <x v="0"/>
    <n v="9"/>
    <x v="1"/>
    <s v="games/video games"/>
    <n v="3"/>
    <n v="114"/>
    <x v="6"/>
    <s v="video games"/>
    <x v="1085"/>
    <d v="2016-03-14T15:06:15"/>
  </r>
  <r>
    <n v="1086"/>
    <x v="1086"/>
    <s v="Humanity's future in the Galaxy"/>
    <n v="18000"/>
    <n v="15"/>
    <x v="2"/>
    <x v="0"/>
    <x v="0"/>
    <n v="1408913291"/>
    <x v="1086"/>
    <x v="0"/>
    <n v="2"/>
    <x v="1"/>
    <s v="games/video games"/>
    <n v="0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x v="1087"/>
    <x v="0"/>
    <n v="0"/>
    <x v="1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x v="0"/>
    <n v="1398366667"/>
    <x v="1088"/>
    <x v="0"/>
    <n v="147"/>
    <x v="1"/>
    <s v="games/video games"/>
    <n v="14"/>
    <n v="43.42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x v="6"/>
    <x v="3"/>
    <n v="1435293175"/>
    <x v="1089"/>
    <x v="0"/>
    <n v="49"/>
    <x v="1"/>
    <s v="games/video games"/>
    <n v="8"/>
    <n v="23.9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x v="1090"/>
    <x v="0"/>
    <n v="1"/>
    <x v="1"/>
    <s v="games/video games"/>
    <n v="0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x v="1091"/>
    <x v="0"/>
    <n v="2"/>
    <x v="1"/>
    <s v="games/video games"/>
    <n v="13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x v="1092"/>
    <x v="0"/>
    <n v="7"/>
    <x v="1"/>
    <s v="games/video games"/>
    <n v="1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x v="1093"/>
    <x v="0"/>
    <n v="4"/>
    <x v="1"/>
    <s v="games/video games"/>
    <n v="14"/>
    <n v="10.56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x v="1094"/>
    <x v="0"/>
    <n v="27"/>
    <x v="1"/>
    <s v="games/video games"/>
    <n v="18"/>
    <n v="122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x v="1095"/>
    <x v="0"/>
    <n v="94"/>
    <x v="1"/>
    <s v="games/video games"/>
    <n v="5"/>
    <n v="267.81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x v="1096"/>
    <x v="0"/>
    <n v="29"/>
    <x v="1"/>
    <s v="games/video games"/>
    <n v="18"/>
    <n v="74.209999999999994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x v="1097"/>
    <x v="0"/>
    <n v="7"/>
    <x v="1"/>
    <s v="games/video games"/>
    <n v="0"/>
    <n v="6.71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x v="0"/>
    <x v="0"/>
    <n v="1397413095"/>
    <x v="1098"/>
    <x v="0"/>
    <n v="22"/>
    <x v="1"/>
    <s v="games/video games"/>
    <n v="7"/>
    <n v="81.95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x v="1099"/>
    <x v="0"/>
    <n v="1"/>
    <x v="1"/>
    <s v="games/video games"/>
    <n v="1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x v="1100"/>
    <x v="0"/>
    <n v="10"/>
    <x v="1"/>
    <s v="games/video games"/>
    <n v="3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x v="0"/>
    <n v="1468519920"/>
    <x v="1101"/>
    <x v="0"/>
    <n v="6"/>
    <x v="1"/>
    <s v="games/video games"/>
    <n v="0"/>
    <n v="6.8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x v="1102"/>
    <x v="0"/>
    <n v="24"/>
    <x v="1"/>
    <s v="games/video games"/>
    <n v="5"/>
    <n v="17.71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x v="1103"/>
    <x v="0"/>
    <n v="15"/>
    <x v="1"/>
    <s v="games/video games"/>
    <n v="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x v="1104"/>
    <x v="0"/>
    <n v="37"/>
    <x v="1"/>
    <s v="games/video games"/>
    <n v="5"/>
    <n v="80.3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x v="1105"/>
    <x v="0"/>
    <n v="20"/>
    <x v="1"/>
    <s v="games/video games"/>
    <n v="0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x v="1106"/>
    <x v="0"/>
    <n v="7"/>
    <x v="1"/>
    <s v="games/video games"/>
    <n v="41"/>
    <n v="23.57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x v="1107"/>
    <x v="0"/>
    <n v="0"/>
    <x v="1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x v="1108"/>
    <x v="0"/>
    <n v="21"/>
    <x v="1"/>
    <s v="games/video games"/>
    <n v="3"/>
    <n v="34.880000000000003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x v="1109"/>
    <x v="0"/>
    <n v="3"/>
    <x v="1"/>
    <s v="games/video games"/>
    <n v="0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x v="1110"/>
    <x v="0"/>
    <n v="11"/>
    <x v="1"/>
    <s v="games/video games"/>
    <n v="1"/>
    <n v="23.18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x v="1111"/>
    <x v="0"/>
    <n v="1"/>
    <x v="1"/>
    <s v="games/video games"/>
    <n v="0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x v="1112"/>
    <x v="0"/>
    <n v="312"/>
    <x v="1"/>
    <s v="games/video games"/>
    <n v="36"/>
    <n v="100.23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x v="1113"/>
    <x v="0"/>
    <n v="1"/>
    <x v="1"/>
    <s v="games/video games"/>
    <n v="1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x v="1114"/>
    <x v="0"/>
    <n v="3"/>
    <x v="1"/>
    <s v="games/video games"/>
    <n v="0"/>
    <n v="3.33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x v="1115"/>
    <x v="0"/>
    <n v="4"/>
    <x v="1"/>
    <s v="games/video games"/>
    <n v="0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x v="0"/>
    <n v="1339273208"/>
    <x v="1116"/>
    <x v="0"/>
    <n v="10"/>
    <x v="1"/>
    <s v="games/video games"/>
    <n v="0"/>
    <n v="17.850000000000001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x v="1117"/>
    <x v="0"/>
    <n v="8"/>
    <x v="1"/>
    <s v="games/video games"/>
    <n v="8"/>
    <n v="10.38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x v="1118"/>
    <x v="0"/>
    <n v="3"/>
    <x v="1"/>
    <s v="games/video games"/>
    <n v="2"/>
    <n v="36.33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x v="1119"/>
    <x v="0"/>
    <n v="1"/>
    <x v="1"/>
    <s v="games/video games"/>
    <n v="0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x v="0"/>
    <n v="1319835400"/>
    <x v="1120"/>
    <x v="0"/>
    <n v="0"/>
    <x v="1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x v="1121"/>
    <x v="0"/>
    <n v="5"/>
    <x v="1"/>
    <s v="games/video games"/>
    <n v="0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x v="1122"/>
    <x v="0"/>
    <n v="0"/>
    <x v="1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x v="1123"/>
    <x v="0"/>
    <n v="3"/>
    <x v="1"/>
    <s v="games/video games"/>
    <n v="0"/>
    <n v="3.67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x v="1124"/>
    <x v="0"/>
    <n v="7"/>
    <x v="1"/>
    <s v="games/mobile games"/>
    <n v="0"/>
    <n v="60.71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x v="1125"/>
    <x v="0"/>
    <n v="0"/>
    <x v="1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x v="1126"/>
    <x v="0"/>
    <n v="2"/>
    <x v="1"/>
    <s v="games/mobile games"/>
    <n v="1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x v="1127"/>
    <x v="0"/>
    <n v="23"/>
    <x v="1"/>
    <s v="games/mobile games"/>
    <n v="2"/>
    <n v="25.43"/>
    <x v="6"/>
    <s v="mobile games"/>
    <x v="1127"/>
    <d v="2014-11-14T21:30:00"/>
  </r>
  <r>
    <n v="1128"/>
    <x v="1128"/>
    <s v="#havingfunFTW"/>
    <n v="1000"/>
    <n v="1"/>
    <x v="2"/>
    <x v="1"/>
    <x v="1"/>
    <n v="1407425717"/>
    <x v="1128"/>
    <x v="0"/>
    <n v="1"/>
    <x v="1"/>
    <s v="games/mobile games"/>
    <n v="0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x v="1129"/>
    <x v="0"/>
    <n v="2"/>
    <x v="1"/>
    <s v="games/mobile games"/>
    <n v="0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x v="1130"/>
    <x v="0"/>
    <n v="3"/>
    <x v="1"/>
    <s v="games/mobile games"/>
    <n v="0"/>
    <n v="3.67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x v="1131"/>
    <x v="0"/>
    <n v="0"/>
    <x v="1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x v="1132"/>
    <x v="0"/>
    <n v="13"/>
    <x v="1"/>
    <s v="games/mobile games"/>
    <n v="14"/>
    <n v="110.62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x v="1133"/>
    <x v="0"/>
    <n v="1"/>
    <x v="1"/>
    <s v="games/mobile games"/>
    <n v="1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x v="1134"/>
    <x v="0"/>
    <n v="1"/>
    <x v="1"/>
    <s v="games/mobile games"/>
    <n v="0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x v="1135"/>
    <x v="0"/>
    <n v="1"/>
    <x v="1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x v="1136"/>
    <x v="0"/>
    <n v="6"/>
    <x v="1"/>
    <s v="games/mobile games"/>
    <n v="6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x v="1137"/>
    <x v="0"/>
    <n v="39"/>
    <x v="1"/>
    <s v="games/mobile games"/>
    <n v="40"/>
    <n v="253.21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x v="1138"/>
    <x v="0"/>
    <n v="4"/>
    <x v="1"/>
    <s v="games/mobile games"/>
    <n v="0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x v="1139"/>
    <x v="0"/>
    <n v="1"/>
    <x v="1"/>
    <s v="games/mobile games"/>
    <n v="0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x v="1140"/>
    <x v="0"/>
    <n v="0"/>
    <x v="1"/>
    <s v="games/mobile games"/>
    <n v="0"/>
    <n v="0"/>
    <x v="6"/>
    <s v="mobile games"/>
    <x v="1140"/>
    <d v="2015-08-06T11:05:21"/>
  </r>
  <r>
    <n v="1141"/>
    <x v="1141"/>
    <s v="I think this will be a great game!"/>
    <n v="500"/>
    <n v="0"/>
    <x v="2"/>
    <x v="12"/>
    <x v="3"/>
    <n v="1436460450"/>
    <x v="1141"/>
    <x v="0"/>
    <n v="0"/>
    <x v="1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x v="1142"/>
    <x v="0"/>
    <n v="0"/>
    <x v="1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x v="1143"/>
    <x v="0"/>
    <n v="8"/>
    <x v="1"/>
    <s v="games/mobile games"/>
    <n v="0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x v="1144"/>
    <x v="0"/>
    <n v="0"/>
    <x v="1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x v="0"/>
    <n v="1412272592"/>
    <x v="1145"/>
    <x v="0"/>
    <n v="1"/>
    <x v="1"/>
    <s v="food/food trucks"/>
    <n v="0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x v="0"/>
    <n v="1399071173"/>
    <x v="1146"/>
    <x v="0"/>
    <n v="12"/>
    <x v="1"/>
    <s v="food/food trucks"/>
    <n v="9"/>
    <n v="44.17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x v="1147"/>
    <x v="0"/>
    <n v="0"/>
    <x v="1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x v="0"/>
    <x v="0"/>
    <n v="1480568781"/>
    <x v="1148"/>
    <x v="0"/>
    <n v="3"/>
    <x v="1"/>
    <s v="food/food trucks"/>
    <n v="0"/>
    <n v="24.33"/>
    <x v="7"/>
    <s v="food trucks"/>
    <x v="1148"/>
    <d v="2016-12-01T05:06:21"/>
  </r>
  <r>
    <n v="1149"/>
    <x v="1149"/>
    <s v="Bringing culturally diverse Floridian cuisine to the people!"/>
    <n v="50000"/>
    <n v="75"/>
    <x v="2"/>
    <x v="0"/>
    <x v="0"/>
    <n v="1466096566"/>
    <x v="1149"/>
    <x v="0"/>
    <n v="2"/>
    <x v="1"/>
    <s v="food/food trucks"/>
    <n v="0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x v="0"/>
    <x v="0"/>
    <n v="1452293675"/>
    <x v="1150"/>
    <x v="0"/>
    <n v="6"/>
    <x v="1"/>
    <s v="food/food trucks"/>
    <n v="10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x v="1151"/>
    <x v="0"/>
    <n v="0"/>
    <x v="1"/>
    <s v="food/food trucks"/>
    <n v="0"/>
    <n v="0"/>
    <x v="7"/>
    <s v="food trucks"/>
    <x v="1151"/>
    <d v="2015-09-07T02:27:43"/>
  </r>
  <r>
    <n v="1152"/>
    <x v="1152"/>
    <s v="Peruvian food truck with an LA twist."/>
    <n v="16000"/>
    <n v="911"/>
    <x v="2"/>
    <x v="0"/>
    <x v="0"/>
    <n v="1431709312"/>
    <x v="1152"/>
    <x v="0"/>
    <n v="15"/>
    <x v="1"/>
    <s v="food/food trucks"/>
    <n v="6"/>
    <n v="60.73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x v="0"/>
    <x v="0"/>
    <n v="1434647305"/>
    <x v="1153"/>
    <x v="0"/>
    <n v="1"/>
    <x v="1"/>
    <s v="food/food trucks"/>
    <n v="1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x v="1154"/>
    <x v="0"/>
    <n v="3"/>
    <x v="1"/>
    <s v="food/food trucks"/>
    <n v="7"/>
    <n v="108.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x v="1155"/>
    <x v="0"/>
    <n v="8"/>
    <x v="1"/>
    <s v="food/food trucks"/>
    <n v="1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x v="1156"/>
    <x v="0"/>
    <n v="0"/>
    <x v="1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x v="1157"/>
    <x v="0"/>
    <n v="3"/>
    <x v="1"/>
    <s v="food/food trucks"/>
    <n v="2"/>
    <n v="50.33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x v="1158"/>
    <x v="0"/>
    <n v="3"/>
    <x v="1"/>
    <s v="food/food trucks"/>
    <n v="0"/>
    <n v="11.67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x v="1159"/>
    <x v="0"/>
    <n v="0"/>
    <x v="1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x v="1160"/>
    <x v="0"/>
    <n v="19"/>
    <x v="1"/>
    <s v="food/food trucks"/>
    <n v="4"/>
    <n v="60.79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x v="1161"/>
    <x v="0"/>
    <n v="0"/>
    <x v="1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x v="1162"/>
    <x v="0"/>
    <n v="2"/>
    <x v="1"/>
    <s v="food/food trucks"/>
    <n v="0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x v="1163"/>
    <x v="0"/>
    <n v="0"/>
    <x v="1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x v="1164"/>
    <x v="0"/>
    <n v="0"/>
    <x v="1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x v="1165"/>
    <x v="0"/>
    <n v="25"/>
    <x v="1"/>
    <s v="food/food trucks"/>
    <n v="2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x v="1166"/>
    <x v="0"/>
    <n v="8"/>
    <x v="1"/>
    <s v="food/food trucks"/>
    <n v="19"/>
    <n v="358.88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x v="1167"/>
    <x v="0"/>
    <n v="16"/>
    <x v="1"/>
    <s v="food/food trucks"/>
    <n v="2"/>
    <n v="61.19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x v="1168"/>
    <x v="0"/>
    <n v="3"/>
    <x v="1"/>
    <s v="food/food trucks"/>
    <n v="6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x v="1169"/>
    <x v="0"/>
    <n v="3"/>
    <x v="1"/>
    <s v="food/food trucks"/>
    <n v="0"/>
    <n v="5.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x v="1170"/>
    <x v="0"/>
    <n v="2"/>
    <x v="1"/>
    <s v="food/food trucks"/>
    <n v="0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x v="0"/>
    <n v="1415909927"/>
    <x v="1171"/>
    <x v="0"/>
    <n v="1"/>
    <x v="1"/>
    <s v="food/food trucks"/>
    <n v="0"/>
    <n v="25"/>
    <x v="7"/>
    <s v="food trucks"/>
    <x v="1171"/>
    <d v="2014-11-13T20:18:47"/>
  </r>
  <r>
    <n v="1172"/>
    <x v="1172"/>
    <s v="Bringing YOUR favorite dog recipes to the streets."/>
    <n v="9000"/>
    <n v="0"/>
    <x v="2"/>
    <x v="0"/>
    <x v="0"/>
    <n v="1408551752"/>
    <x v="1172"/>
    <x v="0"/>
    <n v="0"/>
    <x v="1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x v="1173"/>
    <x v="0"/>
    <n v="1"/>
    <x v="1"/>
    <s v="food/food trucks"/>
    <n v="0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x v="0"/>
    <n v="1462738327"/>
    <x v="1174"/>
    <x v="0"/>
    <n v="19"/>
    <x v="1"/>
    <s v="food/food trucks"/>
    <n v="6"/>
    <n v="46.63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x v="1175"/>
    <x v="0"/>
    <n v="9"/>
    <x v="1"/>
    <s v="food/food trucks"/>
    <n v="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x v="1176"/>
    <x v="0"/>
    <n v="1"/>
    <x v="1"/>
    <s v="food/food trucks"/>
    <n v="0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x v="1177"/>
    <x v="0"/>
    <n v="0"/>
    <x v="1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x v="1178"/>
    <x v="0"/>
    <n v="1"/>
    <x v="1"/>
    <s v="food/food trucks"/>
    <n v="0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x v="1179"/>
    <x v="0"/>
    <n v="5"/>
    <x v="1"/>
    <s v="food/food trucks"/>
    <n v="5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x v="0"/>
    <n v="1403983314"/>
    <x v="1180"/>
    <x v="0"/>
    <n v="85"/>
    <x v="1"/>
    <s v="food/food trucks"/>
    <n v="12"/>
    <n v="69.12"/>
    <x v="7"/>
    <s v="food trucks"/>
    <x v="1180"/>
    <d v="2014-06-28T19:21:54"/>
  </r>
  <r>
    <n v="1181"/>
    <x v="1181"/>
    <s v="Bringing the best tacos to the streets of Chicago!"/>
    <n v="50000"/>
    <n v="4"/>
    <x v="2"/>
    <x v="0"/>
    <x v="0"/>
    <n v="1425197321"/>
    <x v="1181"/>
    <x v="0"/>
    <n v="3"/>
    <x v="1"/>
    <s v="food/food trucks"/>
    <n v="0"/>
    <n v="1.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x v="1182"/>
    <x v="0"/>
    <n v="4"/>
    <x v="1"/>
    <s v="food/food trucks"/>
    <n v="4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x v="1183"/>
    <x v="0"/>
    <n v="3"/>
    <x v="1"/>
    <s v="food/food trucks"/>
    <n v="4"/>
    <n v="33.33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x v="1184"/>
    <x v="0"/>
    <n v="375"/>
    <x v="0"/>
    <s v="photography/photobooks"/>
    <n v="105"/>
    <n v="61.56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x v="1185"/>
    <x v="0"/>
    <n v="111"/>
    <x v="0"/>
    <s v="photography/photobooks"/>
    <n v="105"/>
    <n v="118.74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x v="1186"/>
    <x v="0"/>
    <n v="123"/>
    <x v="0"/>
    <s v="photography/photobooks"/>
    <n v="107"/>
    <n v="65.08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x v="1187"/>
    <x v="0"/>
    <n v="70"/>
    <x v="0"/>
    <s v="photography/photobooks"/>
    <n v="104"/>
    <n v="130.16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x v="1188"/>
    <x v="0"/>
    <n v="85"/>
    <x v="0"/>
    <s v="photography/photobooks"/>
    <n v="161"/>
    <n v="37.78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x v="1189"/>
    <x v="0"/>
    <n v="86"/>
    <x v="0"/>
    <s v="photography/photobooks"/>
    <n v="108"/>
    <n v="112.79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x v="0"/>
    <n v="1409500725"/>
    <x v="1190"/>
    <x v="0"/>
    <n v="13"/>
    <x v="0"/>
    <s v="photography/photobooks"/>
    <n v="135"/>
    <n v="51.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x v="1191"/>
    <x v="0"/>
    <n v="33"/>
    <x v="0"/>
    <s v="photography/photobooks"/>
    <n v="109"/>
    <n v="89.24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x v="1"/>
    <x v="1"/>
    <n v="1486814978"/>
    <x v="1192"/>
    <x v="0"/>
    <n v="15"/>
    <x v="0"/>
    <s v="photography/photobooks"/>
    <n v="290"/>
    <n v="19.329999999999998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x v="1193"/>
    <x v="0"/>
    <n v="273"/>
    <x v="0"/>
    <s v="photography/photobooks"/>
    <n v="104"/>
    <n v="79.97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x v="1194"/>
    <x v="0"/>
    <n v="714"/>
    <x v="0"/>
    <s v="photography/photobooks"/>
    <n v="322"/>
    <n v="56.4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x v="1195"/>
    <x v="0"/>
    <n v="170"/>
    <x v="0"/>
    <s v="photography/photobooks"/>
    <n v="135"/>
    <n v="79.41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x v="1"/>
    <x v="1"/>
    <n v="1450467539"/>
    <x v="1196"/>
    <x v="0"/>
    <n v="512"/>
    <x v="0"/>
    <s v="photography/photobooks"/>
    <n v="270"/>
    <n v="76.44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x v="1197"/>
    <x v="0"/>
    <n v="314"/>
    <x v="0"/>
    <s v="photography/photobooks"/>
    <n v="25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x v="1198"/>
    <x v="0"/>
    <n v="167"/>
    <x v="0"/>
    <s v="photography/photobooks"/>
    <n v="261"/>
    <n v="54.62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x v="1199"/>
    <x v="0"/>
    <n v="9"/>
    <x v="0"/>
    <s v="photography/photobooks"/>
    <n v="101"/>
    <n v="299.2200000000000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x v="1200"/>
    <x v="0"/>
    <n v="103"/>
    <x v="0"/>
    <s v="photography/photobooks"/>
    <n v="126"/>
    <n v="58.53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x v="1201"/>
    <x v="0"/>
    <n v="111"/>
    <x v="0"/>
    <s v="photography/photobooks"/>
    <n v="102"/>
    <n v="55.37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x v="1202"/>
    <x v="0"/>
    <n v="271"/>
    <x v="0"/>
    <s v="photography/photobooks"/>
    <n v="199"/>
    <n v="183.8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x v="1203"/>
    <x v="0"/>
    <n v="101"/>
    <x v="0"/>
    <s v="photography/photobooks"/>
    <n v="102"/>
    <n v="165.35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x v="1204"/>
    <x v="0"/>
    <n v="57"/>
    <x v="0"/>
    <s v="photography/photobooks"/>
    <n v="103"/>
    <n v="234.79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x v="1205"/>
    <x v="0"/>
    <n v="62"/>
    <x v="0"/>
    <s v="photography/photobooks"/>
    <n v="101"/>
    <n v="211.48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x v="1206"/>
    <x v="0"/>
    <n v="32"/>
    <x v="0"/>
    <s v="photography/photobooks"/>
    <n v="115"/>
    <n v="32.340000000000003"/>
    <x v="8"/>
    <s v="photobooks"/>
    <x v="1206"/>
    <d v="2017-03-11T13:29:00"/>
  </r>
  <r>
    <n v="1207"/>
    <x v="1207"/>
    <s v="A humanistic photo book about ancestral &amp; post-modern Italy."/>
    <n v="16700"/>
    <n v="17396"/>
    <x v="0"/>
    <x v="13"/>
    <x v="3"/>
    <n v="1459418400"/>
    <x v="1207"/>
    <x v="0"/>
    <n v="141"/>
    <x v="0"/>
    <s v="photography/photobooks"/>
    <n v="104"/>
    <n v="123.38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x v="1208"/>
    <x v="0"/>
    <n v="75"/>
    <x v="0"/>
    <s v="photography/photobooks"/>
    <n v="155"/>
    <n v="207.07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x v="1209"/>
    <x v="0"/>
    <n v="46"/>
    <x v="0"/>
    <s v="photography/photobooks"/>
    <n v="106"/>
    <n v="138.26"/>
    <x v="8"/>
    <s v="photobooks"/>
    <x v="1209"/>
    <d v="2017-02-25T20:18:25"/>
  </r>
  <r>
    <n v="1210"/>
    <x v="1210"/>
    <s v="En fotobok om livet i det enda andra GÃ¶teborg i vÃ¤rlden"/>
    <n v="20000"/>
    <n v="50863"/>
    <x v="0"/>
    <x v="11"/>
    <x v="9"/>
    <n v="1433106000"/>
    <x v="1210"/>
    <x v="0"/>
    <n v="103"/>
    <x v="0"/>
    <s v="photography/photobooks"/>
    <n v="254"/>
    <n v="493.82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x v="1211"/>
    <x v="0"/>
    <n v="6"/>
    <x v="0"/>
    <s v="photography/photobooks"/>
    <n v="10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x v="1212"/>
    <x v="0"/>
    <n v="83"/>
    <x v="0"/>
    <s v="photography/photobooks"/>
    <n v="129"/>
    <n v="38.869999999999997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x v="1213"/>
    <x v="0"/>
    <n v="108"/>
    <x v="0"/>
    <s v="photography/photobooks"/>
    <n v="102"/>
    <n v="61.53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x v="1214"/>
    <x v="0"/>
    <n v="25"/>
    <x v="0"/>
    <s v="photography/photobooks"/>
    <n v="132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x v="1215"/>
    <x v="0"/>
    <n v="549"/>
    <x v="0"/>
    <s v="photography/photobooks"/>
    <n v="786"/>
    <n v="71.59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x v="0"/>
    <x v="0"/>
    <n v="1443826980"/>
    <x v="1216"/>
    <x v="0"/>
    <n v="222"/>
    <x v="0"/>
    <s v="photography/photobooks"/>
    <n v="146"/>
    <n v="91.88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x v="1217"/>
    <x v="0"/>
    <n v="183"/>
    <x v="0"/>
    <s v="photography/photobooks"/>
    <n v="103"/>
    <n v="148.57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x v="1218"/>
    <x v="0"/>
    <n v="89"/>
    <x v="0"/>
    <s v="photography/photobooks"/>
    <n v="172"/>
    <n v="174.21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x v="0"/>
    <x v="0"/>
    <n v="1476961513"/>
    <x v="1219"/>
    <x v="0"/>
    <n v="253"/>
    <x v="0"/>
    <s v="photography/photobooks"/>
    <n v="159"/>
    <n v="102.86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x v="1220"/>
    <x v="0"/>
    <n v="140"/>
    <x v="0"/>
    <s v="photography/photobooks"/>
    <n v="104"/>
    <n v="111.18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x v="1221"/>
    <x v="0"/>
    <n v="103"/>
    <x v="0"/>
    <s v="photography/photobooks"/>
    <n v="111"/>
    <n v="23.8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x v="5"/>
    <x v="5"/>
    <n v="1459483200"/>
    <x v="1222"/>
    <x v="0"/>
    <n v="138"/>
    <x v="0"/>
    <s v="photography/photobooks"/>
    <n v="280"/>
    <n v="81.27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x v="0"/>
    <n v="1478754909"/>
    <x v="1223"/>
    <x v="0"/>
    <n v="191"/>
    <x v="0"/>
    <s v="photography/photobooks"/>
    <n v="112"/>
    <n v="116.21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x v="0"/>
    <x v="0"/>
    <n v="1402060302"/>
    <x v="1224"/>
    <x v="0"/>
    <n v="18"/>
    <x v="1"/>
    <s v="music/world music"/>
    <n v="7"/>
    <n v="58.89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x v="1225"/>
    <x v="0"/>
    <n v="3"/>
    <x v="1"/>
    <s v="music/world music"/>
    <n v="4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x v="1226"/>
    <x v="0"/>
    <n v="40"/>
    <x v="1"/>
    <s v="music/world music"/>
    <n v="4"/>
    <n v="48.43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x v="1227"/>
    <x v="0"/>
    <n v="0"/>
    <x v="1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x v="1228"/>
    <x v="0"/>
    <n v="24"/>
    <x v="1"/>
    <s v="music/world music"/>
    <n v="29"/>
    <n v="61.0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x v="1229"/>
    <x v="0"/>
    <n v="1"/>
    <x v="1"/>
    <s v="music/world music"/>
    <n v="1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x v="1230"/>
    <x v="0"/>
    <n v="0"/>
    <x v="1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x v="1231"/>
    <x v="0"/>
    <n v="0"/>
    <x v="1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x v="1232"/>
    <x v="0"/>
    <n v="1"/>
    <x v="1"/>
    <s v="music/world music"/>
    <n v="1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x v="1233"/>
    <x v="0"/>
    <n v="6"/>
    <x v="1"/>
    <s v="music/world music"/>
    <n v="12"/>
    <n v="19.329999999999998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x v="1234"/>
    <x v="0"/>
    <n v="0"/>
    <x v="1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x v="1235"/>
    <x v="0"/>
    <n v="6"/>
    <x v="1"/>
    <s v="music/world music"/>
    <n v="3"/>
    <n v="35"/>
    <x v="4"/>
    <s v="world music"/>
    <x v="1235"/>
    <d v="2013-12-15T03:14:59"/>
  </r>
  <r>
    <n v="1236"/>
    <x v="1236"/>
    <s v="Raising money to give the musicians their due."/>
    <n v="2500"/>
    <n v="0"/>
    <x v="1"/>
    <x v="0"/>
    <x v="0"/>
    <n v="1343491200"/>
    <x v="1236"/>
    <x v="0"/>
    <n v="0"/>
    <x v="1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x v="1237"/>
    <x v="0"/>
    <n v="0"/>
    <x v="1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x v="1238"/>
    <x v="0"/>
    <n v="3"/>
    <x v="1"/>
    <s v="music/world music"/>
    <n v="18"/>
    <n v="59.33"/>
    <x v="4"/>
    <s v="world music"/>
    <x v="1238"/>
    <d v="2011-08-06T14:38:56"/>
  </r>
  <r>
    <n v="1239"/>
    <x v="1239"/>
    <s v="Please consider helping us with our new CD and Riverdance Tour"/>
    <n v="2500"/>
    <n v="0"/>
    <x v="1"/>
    <x v="0"/>
    <x v="0"/>
    <n v="1325804767"/>
    <x v="1239"/>
    <x v="0"/>
    <n v="0"/>
    <x v="1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x v="0"/>
    <n v="1373665860"/>
    <x v="1240"/>
    <x v="0"/>
    <n v="8"/>
    <x v="1"/>
    <s v="music/world music"/>
    <n v="3"/>
    <n v="30.13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x v="1241"/>
    <x v="0"/>
    <n v="34"/>
    <x v="1"/>
    <s v="music/world music"/>
    <n v="51"/>
    <n v="74.62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x v="1242"/>
    <x v="0"/>
    <n v="1"/>
    <x v="1"/>
    <s v="music/world music"/>
    <n v="1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x v="1243"/>
    <x v="0"/>
    <n v="38"/>
    <x v="1"/>
    <s v="music/world music"/>
    <n v="14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x v="1244"/>
    <x v="1"/>
    <n v="45"/>
    <x v="0"/>
    <s v="music/rock"/>
    <n v="104"/>
    <n v="46.1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x v="1245"/>
    <x v="1"/>
    <n v="17"/>
    <x v="0"/>
    <s v="music/rock"/>
    <n v="120"/>
    <n v="141.47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x v="1246"/>
    <x v="1"/>
    <n v="31"/>
    <x v="0"/>
    <s v="music/rock"/>
    <n v="117"/>
    <n v="75.48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x v="0"/>
    <x v="0"/>
    <n v="1367823655"/>
    <x v="1247"/>
    <x v="1"/>
    <n v="50"/>
    <x v="0"/>
    <s v="music/rock"/>
    <n v="122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x v="0"/>
    <n v="1402642740"/>
    <x v="1248"/>
    <x v="1"/>
    <n v="59"/>
    <x v="0"/>
    <s v="music/rock"/>
    <n v="152"/>
    <n v="64.25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x v="1249"/>
    <x v="1"/>
    <n v="81"/>
    <x v="0"/>
    <s v="music/rock"/>
    <n v="104"/>
    <n v="64.47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x v="1250"/>
    <x v="1"/>
    <n v="508"/>
    <x v="0"/>
    <s v="music/rock"/>
    <n v="200"/>
    <n v="118.2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x v="0"/>
    <x v="0"/>
    <n v="1316979167"/>
    <x v="1251"/>
    <x v="1"/>
    <n v="74"/>
    <x v="0"/>
    <s v="music/rock"/>
    <n v="102"/>
    <n v="82.54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x v="1252"/>
    <x v="1"/>
    <n v="141"/>
    <x v="0"/>
    <s v="music/rock"/>
    <n v="138"/>
    <n v="34.17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x v="1253"/>
    <x v="1"/>
    <n v="711"/>
    <x v="0"/>
    <s v="music/rock"/>
    <n v="303833"/>
    <n v="42.73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x v="1254"/>
    <x v="1"/>
    <n v="141"/>
    <x v="0"/>
    <s v="music/rock"/>
    <n v="199"/>
    <n v="94.49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x v="1255"/>
    <x v="1"/>
    <n v="109"/>
    <x v="0"/>
    <s v="music/rock"/>
    <n v="202"/>
    <n v="55.7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x v="1256"/>
    <x v="1"/>
    <n v="361"/>
    <x v="0"/>
    <s v="music/rock"/>
    <n v="118"/>
    <n v="98.03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x v="1257"/>
    <x v="1"/>
    <n v="176"/>
    <x v="0"/>
    <s v="music/rock"/>
    <n v="295"/>
    <n v="92.1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x v="1258"/>
    <x v="1"/>
    <n v="670"/>
    <x v="0"/>
    <s v="music/rock"/>
    <n v="213"/>
    <n v="38.18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x v="0"/>
    <n v="1402286340"/>
    <x v="1259"/>
    <x v="1"/>
    <n v="96"/>
    <x v="0"/>
    <s v="music/rock"/>
    <n v="104"/>
    <n v="27.15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x v="1260"/>
    <x v="1"/>
    <n v="74"/>
    <x v="0"/>
    <s v="music/rock"/>
    <n v="114"/>
    <n v="50.69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x v="0"/>
    <n v="1390983227"/>
    <x v="1261"/>
    <x v="1"/>
    <n v="52"/>
    <x v="0"/>
    <s v="music/rock"/>
    <n v="101"/>
    <n v="38.94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x v="1262"/>
    <x v="1"/>
    <n v="105"/>
    <x v="0"/>
    <s v="music/rock"/>
    <n v="125"/>
    <n v="77.64"/>
    <x v="4"/>
    <s v="rock"/>
    <x v="1262"/>
    <d v="2014-02-16T18:18:12"/>
  </r>
  <r>
    <n v="1263"/>
    <x v="1263"/>
    <s v="A fresh batch of chaos from Toledo, Ohio's reggae-rockers, Tropic Bombs!"/>
    <n v="1500"/>
    <n v="1785"/>
    <x v="0"/>
    <x v="0"/>
    <x v="0"/>
    <n v="1396054800"/>
    <x v="1263"/>
    <x v="1"/>
    <n v="41"/>
    <x v="0"/>
    <s v="music/rock"/>
    <n v="119"/>
    <n v="43.54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x v="1264"/>
    <x v="1"/>
    <n v="34"/>
    <x v="0"/>
    <s v="music/rock"/>
    <n v="166"/>
    <n v="31.82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x v="1265"/>
    <x v="1"/>
    <n v="66"/>
    <x v="0"/>
    <s v="music/rock"/>
    <n v="119"/>
    <n v="63.18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x v="0"/>
    <n v="1389474145"/>
    <x v="1266"/>
    <x v="1"/>
    <n v="50"/>
    <x v="0"/>
    <s v="music/rock"/>
    <n v="100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x v="1267"/>
    <x v="1"/>
    <n v="159"/>
    <x v="0"/>
    <s v="music/rock"/>
    <n v="102"/>
    <n v="140.86000000000001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x v="0"/>
    <n v="1379708247"/>
    <x v="1268"/>
    <x v="1"/>
    <n v="182"/>
    <x v="0"/>
    <s v="music/rock"/>
    <n v="117"/>
    <n v="76.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x v="1269"/>
    <x v="1"/>
    <n v="206"/>
    <x v="0"/>
    <s v="music/rock"/>
    <n v="109"/>
    <n v="99.16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x v="0"/>
    <n v="1332704042"/>
    <x v="1270"/>
    <x v="1"/>
    <n v="169"/>
    <x v="0"/>
    <s v="music/rock"/>
    <n v="115"/>
    <n v="67.88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x v="1271"/>
    <x v="1"/>
    <n v="31"/>
    <x v="0"/>
    <s v="music/rock"/>
    <n v="102"/>
    <n v="246.29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x v="1272"/>
    <x v="1"/>
    <n v="28"/>
    <x v="0"/>
    <s v="music/rock"/>
    <n v="106"/>
    <n v="189.29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x v="1273"/>
    <x v="1"/>
    <n v="54"/>
    <x v="0"/>
    <s v="music/rock"/>
    <n v="104"/>
    <n v="76.67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x v="1274"/>
    <x v="1"/>
    <n v="467"/>
    <x v="0"/>
    <s v="music/rock"/>
    <n v="155"/>
    <n v="82.96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x v="1275"/>
    <x v="1"/>
    <n v="389"/>
    <x v="0"/>
    <s v="music/rock"/>
    <n v="162"/>
    <n v="62.52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x v="0"/>
    <x v="0"/>
    <n v="1251777600"/>
    <x v="1276"/>
    <x v="1"/>
    <n v="68"/>
    <x v="0"/>
    <s v="music/rock"/>
    <n v="104"/>
    <n v="46.07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x v="1277"/>
    <x v="1"/>
    <n v="413"/>
    <x v="0"/>
    <s v="music/rock"/>
    <n v="106"/>
    <n v="38.54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x v="1278"/>
    <x v="1"/>
    <n v="190"/>
    <x v="0"/>
    <s v="music/rock"/>
    <n v="155"/>
    <n v="53.01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x v="1279"/>
    <x v="1"/>
    <n v="189"/>
    <x v="0"/>
    <s v="music/rock"/>
    <n v="111"/>
    <n v="73.36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x v="1280"/>
    <x v="1"/>
    <n v="130"/>
    <x v="0"/>
    <s v="music/rock"/>
    <n v="111"/>
    <n v="127.98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x v="1281"/>
    <x v="1"/>
    <n v="74"/>
    <x v="0"/>
    <s v="music/rock"/>
    <n v="111"/>
    <n v="104.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x v="1282"/>
    <x v="1"/>
    <n v="274"/>
    <x v="0"/>
    <s v="music/rock"/>
    <n v="124"/>
    <n v="67.67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x v="1283"/>
    <x v="1"/>
    <n v="22"/>
    <x v="0"/>
    <s v="music/rock"/>
    <n v="211"/>
    <n v="95.93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x v="1284"/>
    <x v="0"/>
    <n v="31"/>
    <x v="0"/>
    <s v="theater/plays"/>
    <n v="101"/>
    <n v="65.16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x v="1285"/>
    <x v="0"/>
    <n v="63"/>
    <x v="0"/>
    <s v="theater/plays"/>
    <n v="102"/>
    <n v="32.270000000000003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x v="1286"/>
    <x v="0"/>
    <n v="20"/>
    <x v="0"/>
    <s v="theater/plays"/>
    <n v="108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x v="1287"/>
    <x v="0"/>
    <n v="25"/>
    <x v="0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x v="1288"/>
    <x v="0"/>
    <n v="61"/>
    <x v="0"/>
    <s v="theater/plays"/>
    <n v="100"/>
    <n v="65.87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x v="1289"/>
    <x v="0"/>
    <n v="52"/>
    <x v="0"/>
    <s v="theater/plays"/>
    <n v="125"/>
    <n v="36.08"/>
    <x v="1"/>
    <s v="plays"/>
    <x v="1289"/>
    <d v="2017-01-04T03:14:05"/>
  </r>
  <r>
    <n v="1290"/>
    <x v="1290"/>
    <s v="Sometimes your Heart has to STOP for your Life to START."/>
    <n v="3500"/>
    <n v="3800"/>
    <x v="0"/>
    <x v="0"/>
    <x v="0"/>
    <n v="1429772340"/>
    <x v="1290"/>
    <x v="0"/>
    <n v="86"/>
    <x v="0"/>
    <s v="theater/plays"/>
    <n v="109"/>
    <n v="44.19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x v="1291"/>
    <x v="0"/>
    <n v="42"/>
    <x v="0"/>
    <s v="theater/plays"/>
    <n v="146"/>
    <n v="104.0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x v="1292"/>
    <x v="0"/>
    <n v="52"/>
    <x v="0"/>
    <s v="theater/plays"/>
    <n v="110"/>
    <n v="35.9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x v="1293"/>
    <x v="0"/>
    <n v="120"/>
    <x v="0"/>
    <s v="theater/plays"/>
    <n v="102"/>
    <n v="127.79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x v="1294"/>
    <x v="0"/>
    <n v="22"/>
    <x v="0"/>
    <s v="theater/plays"/>
    <n v="122"/>
    <n v="27.73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x v="1295"/>
    <x v="0"/>
    <n v="64"/>
    <x v="0"/>
    <s v="theater/plays"/>
    <n v="102"/>
    <n v="39.83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x v="1296"/>
    <x v="0"/>
    <n v="23"/>
    <x v="0"/>
    <s v="theater/plays"/>
    <n v="141"/>
    <n v="52.17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x v="1297"/>
    <x v="0"/>
    <n v="238"/>
    <x v="0"/>
    <s v="theater/plays"/>
    <n v="110"/>
    <n v="92.04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x v="1298"/>
    <x v="0"/>
    <n v="33"/>
    <x v="0"/>
    <s v="theater/plays"/>
    <n v="105"/>
    <n v="63.4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x v="1299"/>
    <x v="0"/>
    <n v="32"/>
    <x v="0"/>
    <s v="theater/plays"/>
    <n v="124"/>
    <n v="135.63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x v="1300"/>
    <x v="0"/>
    <n v="24"/>
    <x v="0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x v="1301"/>
    <x v="0"/>
    <n v="29"/>
    <x v="0"/>
    <s v="theater/plays"/>
    <n v="103"/>
    <n v="70.86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x v="1302"/>
    <x v="0"/>
    <n v="50"/>
    <x v="0"/>
    <s v="theater/plays"/>
    <n v="100"/>
    <n v="50"/>
    <x v="1"/>
    <s v="plays"/>
    <x v="1302"/>
    <d v="2016-12-01T02:23:31"/>
  </r>
  <r>
    <n v="1303"/>
    <x v="1303"/>
    <s v="Groundbreaking queer theatre."/>
    <n v="3500"/>
    <n v="4559.13"/>
    <x v="0"/>
    <x v="1"/>
    <x v="1"/>
    <n v="1469962800"/>
    <x v="1303"/>
    <x v="0"/>
    <n v="108"/>
    <x v="0"/>
    <s v="theater/plays"/>
    <n v="130"/>
    <n v="42.2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x v="1304"/>
    <x v="0"/>
    <n v="104"/>
    <x v="1"/>
    <s v="technology/wearables"/>
    <n v="40"/>
    <n v="152.41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x v="1305"/>
    <x v="0"/>
    <n v="86"/>
    <x v="1"/>
    <s v="technology/wearables"/>
    <n v="26"/>
    <n v="90.62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x v="1306"/>
    <x v="0"/>
    <n v="356"/>
    <x v="1"/>
    <s v="technology/wearables"/>
    <n v="65"/>
    <n v="201.6"/>
    <x v="2"/>
    <s v="wearables"/>
    <x v="1306"/>
    <d v="2014-12-04T10:58:54"/>
  </r>
  <r>
    <n v="1307"/>
    <x v="1307"/>
    <s v="Get VR to Everyone with Mailable, Ready to Use Viewers"/>
    <n v="50000"/>
    <n v="5757"/>
    <x v="1"/>
    <x v="0"/>
    <x v="0"/>
    <n v="1455710679"/>
    <x v="1307"/>
    <x v="0"/>
    <n v="45"/>
    <x v="1"/>
    <s v="technology/wearables"/>
    <n v="12"/>
    <n v="127.93"/>
    <x v="2"/>
    <s v="wearables"/>
    <x v="1307"/>
    <d v="2016-02-17T12:04:39"/>
  </r>
  <r>
    <n v="1308"/>
    <x v="1308"/>
    <s v="Boost Band, a wristband that charges any device"/>
    <n v="10000"/>
    <n v="1136"/>
    <x v="1"/>
    <x v="0"/>
    <x v="0"/>
    <n v="1475937812"/>
    <x v="1308"/>
    <x v="0"/>
    <n v="38"/>
    <x v="1"/>
    <s v="technology/wearables"/>
    <n v="11"/>
    <n v="29.89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x v="0"/>
    <n v="1444943468"/>
    <x v="1309"/>
    <x v="0"/>
    <n v="35"/>
    <x v="1"/>
    <s v="technology/wearables"/>
    <n v="112"/>
    <n v="367.97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x v="0"/>
    <n v="1471622450"/>
    <x v="1310"/>
    <x v="0"/>
    <n v="24"/>
    <x v="1"/>
    <s v="technology/wearables"/>
    <n v="16"/>
    <n v="129.16999999999999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x v="1311"/>
    <x v="0"/>
    <n v="100"/>
    <x v="1"/>
    <s v="technology/wearables"/>
    <n v="32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x v="1312"/>
    <x v="0"/>
    <n v="1"/>
    <x v="1"/>
    <s v="technology/wearables"/>
    <n v="1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x v="1313"/>
    <x v="0"/>
    <n v="122"/>
    <x v="1"/>
    <s v="technology/wearables"/>
    <n v="31"/>
    <n v="102.02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x v="1314"/>
    <x v="0"/>
    <n v="11"/>
    <x v="1"/>
    <s v="technology/wearables"/>
    <n v="1"/>
    <n v="184.36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x v="0"/>
    <x v="0"/>
    <n v="1446771600"/>
    <x v="1315"/>
    <x v="0"/>
    <n v="248"/>
    <x v="1"/>
    <s v="technology/wearables"/>
    <n v="40"/>
    <n v="162.91999999999999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x v="1316"/>
    <x v="0"/>
    <n v="1"/>
    <x v="1"/>
    <s v="technology/wearables"/>
    <n v="0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x v="1317"/>
    <x v="0"/>
    <n v="19"/>
    <x v="1"/>
    <s v="technology/wearables"/>
    <n v="6"/>
    <n v="603.53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x v="1318"/>
    <x v="0"/>
    <n v="135"/>
    <x v="1"/>
    <s v="technology/wearables"/>
    <n v="15"/>
    <n v="45.41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x v="1319"/>
    <x v="0"/>
    <n v="9"/>
    <x v="1"/>
    <s v="technology/wearables"/>
    <n v="15"/>
    <n v="97.33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x v="1320"/>
    <x v="0"/>
    <n v="3"/>
    <x v="1"/>
    <s v="technology/wearables"/>
    <n v="1"/>
    <n v="167.67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x v="1321"/>
    <x v="0"/>
    <n v="7"/>
    <x v="1"/>
    <s v="technology/wearables"/>
    <n v="1"/>
    <n v="859.86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x v="1322"/>
    <x v="0"/>
    <n v="4"/>
    <x v="1"/>
    <s v="technology/wearables"/>
    <n v="0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x v="1323"/>
    <x v="0"/>
    <n v="44"/>
    <x v="1"/>
    <s v="technology/wearables"/>
    <n v="9"/>
    <n v="30.27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x v="1324"/>
    <x v="0"/>
    <n v="90"/>
    <x v="1"/>
    <s v="technology/wearables"/>
    <n v="10"/>
    <n v="54.67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x v="1325"/>
    <x v="0"/>
    <n v="8"/>
    <x v="1"/>
    <s v="technology/wearables"/>
    <n v="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x v="1326"/>
    <x v="0"/>
    <n v="11"/>
    <x v="1"/>
    <s v="technology/wearables"/>
    <n v="1"/>
    <n v="102.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x v="1327"/>
    <x v="0"/>
    <n v="41"/>
    <x v="1"/>
    <s v="technology/wearables"/>
    <n v="4"/>
    <n v="41.59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x v="1328"/>
    <x v="0"/>
    <n v="15"/>
    <x v="1"/>
    <s v="technology/wearables"/>
    <n v="2"/>
    <n v="116.5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x v="1329"/>
    <x v="0"/>
    <n v="9"/>
    <x v="1"/>
    <s v="technology/wearables"/>
    <n v="1"/>
    <n v="45.33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x v="1330"/>
    <x v="0"/>
    <n v="50"/>
    <x v="1"/>
    <s v="technology/wearables"/>
    <n v="22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x v="1331"/>
    <x v="0"/>
    <n v="34"/>
    <x v="1"/>
    <s v="technology/wearables"/>
    <n v="1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x v="1332"/>
    <x v="0"/>
    <n v="0"/>
    <x v="1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x v="1333"/>
    <x v="0"/>
    <n v="0"/>
    <x v="1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x v="1334"/>
    <x v="0"/>
    <n v="276"/>
    <x v="1"/>
    <s v="technology/wearables"/>
    <n v="11"/>
    <n v="51.82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x v="1335"/>
    <x v="0"/>
    <n v="16"/>
    <x v="1"/>
    <s v="technology/wearables"/>
    <n v="20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x v="1336"/>
    <x v="0"/>
    <n v="224"/>
    <x v="1"/>
    <s v="technology/wearables"/>
    <n v="85"/>
    <n v="379.23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x v="1337"/>
    <x v="0"/>
    <n v="140"/>
    <x v="1"/>
    <s v="technology/wearables"/>
    <n v="49"/>
    <n v="176.36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x v="1338"/>
    <x v="0"/>
    <n v="15"/>
    <x v="1"/>
    <s v="technology/wearables"/>
    <n v="3"/>
    <n v="66.069999999999993"/>
    <x v="2"/>
    <s v="wearables"/>
    <x v="1338"/>
    <d v="2015-08-02T19:17:13"/>
  </r>
  <r>
    <n v="1339"/>
    <x v="1339"/>
    <s v="World's Smallest customizable Phone &amp; GPS Watch for kids !"/>
    <n v="50000"/>
    <n v="3317"/>
    <x v="1"/>
    <x v="0"/>
    <x v="0"/>
    <n v="1418056315"/>
    <x v="1339"/>
    <x v="0"/>
    <n v="37"/>
    <x v="1"/>
    <s v="technology/wearables"/>
    <n v="7"/>
    <n v="89.65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x v="1340"/>
    <x v="0"/>
    <n v="0"/>
    <x v="1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x v="1341"/>
    <x v="0"/>
    <n v="46"/>
    <x v="1"/>
    <s v="technology/wearables"/>
    <n v="70"/>
    <n v="382.39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x v="1342"/>
    <x v="0"/>
    <n v="1"/>
    <x v="1"/>
    <s v="technology/wearables"/>
    <n v="0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x v="1343"/>
    <x v="0"/>
    <n v="323"/>
    <x v="1"/>
    <s v="technology/wearables"/>
    <n v="102"/>
    <n v="158.36000000000001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x v="1344"/>
    <x v="0"/>
    <n v="139"/>
    <x v="0"/>
    <s v="publishing/nonfiction"/>
    <n v="378"/>
    <n v="40.76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x v="1345"/>
    <x v="0"/>
    <n v="7"/>
    <x v="0"/>
    <s v="publishing/nonfiction"/>
    <n v="125"/>
    <n v="53.57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x v="1346"/>
    <x v="0"/>
    <n v="149"/>
    <x v="0"/>
    <s v="publishing/nonfiction"/>
    <n v="147"/>
    <n v="48.45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x v="1347"/>
    <x v="0"/>
    <n v="31"/>
    <x v="0"/>
    <s v="publishing/nonfiction"/>
    <n v="102"/>
    <n v="82.42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x v="1348"/>
    <x v="0"/>
    <n v="26"/>
    <x v="0"/>
    <s v="publishing/nonfiction"/>
    <n v="102"/>
    <n v="230.19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x v="1349"/>
    <x v="0"/>
    <n v="172"/>
    <x v="0"/>
    <s v="publishing/nonfiction"/>
    <n v="204"/>
    <n v="59.36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x v="1350"/>
    <x v="0"/>
    <n v="78"/>
    <x v="0"/>
    <s v="publishing/nonfiction"/>
    <n v="104"/>
    <n v="66.7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x v="0"/>
    <n v="1455299144"/>
    <x v="1351"/>
    <x v="0"/>
    <n v="120"/>
    <x v="0"/>
    <s v="publishing/nonfiction"/>
    <n v="101"/>
    <n v="168.78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x v="1352"/>
    <x v="0"/>
    <n v="227"/>
    <x v="0"/>
    <s v="publishing/nonfiction"/>
    <n v="136"/>
    <n v="59.9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x v="0"/>
    <n v="1362960000"/>
    <x v="1353"/>
    <x v="0"/>
    <n v="42"/>
    <x v="0"/>
    <s v="publishing/nonfiction"/>
    <n v="134"/>
    <n v="31.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x v="1354"/>
    <x v="0"/>
    <n v="64"/>
    <x v="0"/>
    <s v="publishing/nonfiction"/>
    <n v="130"/>
    <n v="24.42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x v="1355"/>
    <x v="0"/>
    <n v="121"/>
    <x v="0"/>
    <s v="publishing/nonfiction"/>
    <n v="123"/>
    <n v="25.35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x v="1356"/>
    <x v="0"/>
    <n v="87"/>
    <x v="0"/>
    <s v="publishing/nonfiction"/>
    <n v="183"/>
    <n v="71.44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x v="1357"/>
    <x v="0"/>
    <n v="65"/>
    <x v="0"/>
    <s v="publishing/nonfiction"/>
    <n v="125"/>
    <n v="38.549999999999997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x v="1358"/>
    <x v="0"/>
    <n v="49"/>
    <x v="0"/>
    <s v="publishing/nonfiction"/>
    <n v="112"/>
    <n v="68.37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x v="1359"/>
    <x v="0"/>
    <n v="19"/>
    <x v="0"/>
    <s v="publishing/nonfiction"/>
    <n v="116"/>
    <n v="40.21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x v="0"/>
    <x v="0"/>
    <n v="1343943420"/>
    <x v="1360"/>
    <x v="0"/>
    <n v="81"/>
    <x v="0"/>
    <s v="publishing/nonfiction"/>
    <n v="173"/>
    <n v="32.07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x v="1361"/>
    <x v="0"/>
    <n v="264"/>
    <x v="0"/>
    <s v="publishing/nonfiction"/>
    <n v="126"/>
    <n v="28.63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x v="0"/>
    <n v="1378592731"/>
    <x v="1362"/>
    <x v="0"/>
    <n v="25"/>
    <x v="0"/>
    <s v="publishing/nonfiction"/>
    <n v="109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x v="1363"/>
    <x v="0"/>
    <n v="5"/>
    <x v="0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x v="1364"/>
    <x v="0"/>
    <n v="144"/>
    <x v="0"/>
    <s v="music/rock"/>
    <n v="119"/>
    <n v="346.04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x v="1365"/>
    <x v="0"/>
    <n v="92"/>
    <x v="0"/>
    <s v="music/rock"/>
    <n v="100"/>
    <n v="81.739999999999995"/>
    <x v="4"/>
    <s v="rock"/>
    <x v="1365"/>
    <d v="2015-03-16T16:35:52"/>
  </r>
  <r>
    <n v="1366"/>
    <x v="1366"/>
    <s v="A musical memorial for Alexi Petersen."/>
    <n v="7500"/>
    <n v="9486.69"/>
    <x v="0"/>
    <x v="0"/>
    <x v="0"/>
    <n v="1417049663"/>
    <x v="1366"/>
    <x v="0"/>
    <n v="147"/>
    <x v="0"/>
    <s v="music/rock"/>
    <n v="126"/>
    <n v="64.54000000000000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x v="1367"/>
    <x v="0"/>
    <n v="90"/>
    <x v="0"/>
    <s v="music/rock"/>
    <n v="114"/>
    <n v="63.48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x v="1368"/>
    <x v="0"/>
    <n v="87"/>
    <x v="0"/>
    <s v="music/rock"/>
    <n v="111"/>
    <n v="63.62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x v="1369"/>
    <x v="0"/>
    <n v="406"/>
    <x v="0"/>
    <s v="music/rock"/>
    <n v="105"/>
    <n v="83.97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x v="0"/>
    <x v="0"/>
    <n v="1381881890"/>
    <x v="1370"/>
    <x v="0"/>
    <n v="20"/>
    <x v="0"/>
    <s v="music/rock"/>
    <n v="104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x v="1371"/>
    <x v="0"/>
    <n v="70"/>
    <x v="0"/>
    <s v="music/rock"/>
    <n v="107"/>
    <n v="107.07"/>
    <x v="4"/>
    <s v="rock"/>
    <x v="1371"/>
    <d v="2015-05-07T18:12:22"/>
  </r>
  <r>
    <n v="1372"/>
    <x v="1372"/>
    <s v="Please help us raise funds to press our new CD!"/>
    <n v="500"/>
    <n v="620"/>
    <x v="0"/>
    <x v="0"/>
    <x v="0"/>
    <n v="1342115132"/>
    <x v="1372"/>
    <x v="0"/>
    <n v="16"/>
    <x v="0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x v="0"/>
    <x v="0"/>
    <n v="1483138233"/>
    <x v="1373"/>
    <x v="0"/>
    <n v="52"/>
    <x v="0"/>
    <s v="music/rock"/>
    <n v="105"/>
    <n v="201.94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x v="1374"/>
    <x v="0"/>
    <n v="66"/>
    <x v="0"/>
    <s v="music/rock"/>
    <n v="189"/>
    <n v="43.06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x v="1375"/>
    <x v="0"/>
    <n v="109"/>
    <x v="0"/>
    <s v="music/rock"/>
    <n v="171"/>
    <n v="62.87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x v="1"/>
    <x v="1"/>
    <n v="1480784606"/>
    <x v="1376"/>
    <x v="0"/>
    <n v="168"/>
    <x v="0"/>
    <s v="music/rock"/>
    <n v="252"/>
    <n v="55.61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x v="1377"/>
    <x v="0"/>
    <n v="31"/>
    <x v="0"/>
    <s v="music/rock"/>
    <n v="116"/>
    <n v="48.71"/>
    <x v="4"/>
    <s v="rock"/>
    <x v="1377"/>
    <d v="2017-02-03T04:11:00"/>
  </r>
  <r>
    <n v="1378"/>
    <x v="1378"/>
    <s v="A psychedelic post rock masterpiece!"/>
    <n v="2000"/>
    <n v="4067"/>
    <x v="0"/>
    <x v="1"/>
    <x v="1"/>
    <n v="1470075210"/>
    <x v="1378"/>
    <x v="0"/>
    <n v="133"/>
    <x v="0"/>
    <s v="music/rock"/>
    <n v="203"/>
    <n v="30.58"/>
    <x v="4"/>
    <s v="rock"/>
    <x v="1378"/>
    <d v="2016-08-01T18:13:30"/>
  </r>
  <r>
    <n v="1379"/>
    <x v="1379"/>
    <s v="---------The long-awaited debut full-length from Justin Ruddy--------"/>
    <n v="10000"/>
    <n v="11160"/>
    <x v="0"/>
    <x v="0"/>
    <x v="0"/>
    <n v="1433504876"/>
    <x v="1379"/>
    <x v="0"/>
    <n v="151"/>
    <x v="0"/>
    <s v="music/rock"/>
    <n v="112"/>
    <n v="73.91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x v="0"/>
    <x v="0"/>
    <n v="1433815200"/>
    <x v="1380"/>
    <x v="0"/>
    <n v="5"/>
    <x v="0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x v="1381"/>
    <x v="0"/>
    <n v="73"/>
    <x v="0"/>
    <s v="music/rock"/>
    <n v="107"/>
    <n v="73.36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x v="1382"/>
    <x v="0"/>
    <n v="148"/>
    <x v="0"/>
    <s v="music/rock"/>
    <n v="104"/>
    <n v="56.4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x v="1383"/>
    <x v="0"/>
    <n v="93"/>
    <x v="0"/>
    <s v="music/rock"/>
    <n v="212"/>
    <n v="50.25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x v="1384"/>
    <x v="0"/>
    <n v="63"/>
    <x v="0"/>
    <s v="music/rock"/>
    <n v="124"/>
    <n v="68.94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x v="1385"/>
    <x v="0"/>
    <n v="134"/>
    <x v="0"/>
    <s v="music/rock"/>
    <n v="110"/>
    <n v="65.91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x v="0"/>
    <x v="0"/>
    <n v="1438183889"/>
    <x v="1386"/>
    <x v="0"/>
    <n v="14"/>
    <x v="0"/>
    <s v="music/rock"/>
    <n v="219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x v="1387"/>
    <x v="0"/>
    <n v="78"/>
    <x v="0"/>
    <s v="music/rock"/>
    <n v="137"/>
    <n v="70.06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x v="1388"/>
    <x v="0"/>
    <n v="112"/>
    <x v="0"/>
    <s v="music/rock"/>
    <n v="135"/>
    <n v="60.1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x v="1"/>
    <x v="1"/>
    <n v="1471087957"/>
    <x v="1389"/>
    <x v="0"/>
    <n v="34"/>
    <x v="0"/>
    <s v="music/rock"/>
    <n v="145"/>
    <n v="21.38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x v="0"/>
    <n v="1430154720"/>
    <x v="1390"/>
    <x v="0"/>
    <n v="19"/>
    <x v="0"/>
    <s v="music/rock"/>
    <n v="109"/>
    <n v="160.79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x v="0"/>
    <n v="1440219540"/>
    <x v="1391"/>
    <x v="0"/>
    <n v="13"/>
    <x v="0"/>
    <s v="music/rock"/>
    <n v="110"/>
    <n v="42.38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x v="0"/>
    <n v="1456976586"/>
    <x v="1392"/>
    <x v="0"/>
    <n v="104"/>
    <x v="0"/>
    <s v="music/rock"/>
    <n v="114"/>
    <n v="27.32"/>
    <x v="4"/>
    <s v="rock"/>
    <x v="1392"/>
    <d v="2016-03-03T03:43:06"/>
  </r>
  <r>
    <n v="1393"/>
    <x v="1393"/>
    <s v="Rock n' Roll tales of our times"/>
    <n v="10000"/>
    <n v="10235"/>
    <x v="0"/>
    <x v="0"/>
    <x v="0"/>
    <n v="1470068523"/>
    <x v="1393"/>
    <x v="0"/>
    <n v="52"/>
    <x v="0"/>
    <s v="music/rock"/>
    <n v="102"/>
    <n v="196.83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x v="1394"/>
    <x v="0"/>
    <n v="17"/>
    <x v="0"/>
    <s v="music/rock"/>
    <n v="122"/>
    <n v="53.88"/>
    <x v="4"/>
    <s v="rock"/>
    <x v="1394"/>
    <d v="2017-03-01T03:00:00"/>
  </r>
  <r>
    <n v="1395"/>
    <x v="1395"/>
    <s v="Help Quiet Oaks record their debut album!!!"/>
    <n v="3500"/>
    <n v="3916"/>
    <x v="0"/>
    <x v="0"/>
    <x v="0"/>
    <n v="1484430481"/>
    <x v="1395"/>
    <x v="0"/>
    <n v="82"/>
    <x v="0"/>
    <s v="music/rock"/>
    <n v="112"/>
    <n v="47.76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x v="1396"/>
    <x v="0"/>
    <n v="73"/>
    <x v="0"/>
    <s v="music/rock"/>
    <n v="107"/>
    <n v="88.19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x v="1397"/>
    <x v="0"/>
    <n v="158"/>
    <x v="0"/>
    <s v="music/rock"/>
    <n v="114"/>
    <n v="72.06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x v="1398"/>
    <x v="0"/>
    <n v="65"/>
    <x v="0"/>
    <s v="music/rock"/>
    <n v="110"/>
    <n v="74.2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x v="1399"/>
    <x v="0"/>
    <n v="184"/>
    <x v="0"/>
    <s v="music/rock"/>
    <n v="126"/>
    <n v="61.7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x v="1400"/>
    <x v="0"/>
    <n v="34"/>
    <x v="0"/>
    <s v="music/rock"/>
    <n v="167"/>
    <n v="17.23999999999999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x v="1401"/>
    <x v="0"/>
    <n v="240"/>
    <x v="0"/>
    <s v="music/rock"/>
    <n v="497"/>
    <n v="51.72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x v="1402"/>
    <x v="0"/>
    <n v="113"/>
    <x v="0"/>
    <s v="music/rock"/>
    <n v="109"/>
    <n v="24.1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x v="1403"/>
    <x v="0"/>
    <n v="66"/>
    <x v="0"/>
    <s v="music/rock"/>
    <n v="103"/>
    <n v="62.17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x v="1404"/>
    <x v="1"/>
    <n v="5"/>
    <x v="1"/>
    <s v="publishing/translations"/>
    <n v="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x v="0"/>
    <x v="0"/>
    <n v="1417195201"/>
    <x v="1405"/>
    <x v="1"/>
    <n v="17"/>
    <x v="1"/>
    <s v="publishing/translations"/>
    <n v="0"/>
    <n v="6.18"/>
    <x v="3"/>
    <s v="translations"/>
    <x v="1405"/>
    <d v="2014-11-28T17:20:01"/>
  </r>
  <r>
    <n v="1406"/>
    <x v="1406"/>
    <s v="The White coat and the battle dress uniform"/>
    <n v="12000"/>
    <n v="15"/>
    <x v="2"/>
    <x v="13"/>
    <x v="3"/>
    <n v="1449914400"/>
    <x v="1406"/>
    <x v="0"/>
    <n v="3"/>
    <x v="1"/>
    <s v="publishing/translations"/>
    <n v="0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x v="1407"/>
    <x v="0"/>
    <n v="2"/>
    <x v="1"/>
    <s v="publishing/translations"/>
    <n v="1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x v="1408"/>
    <x v="0"/>
    <n v="6"/>
    <x v="1"/>
    <s v="publishing/translations"/>
    <n v="7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x v="1409"/>
    <x v="0"/>
    <n v="0"/>
    <x v="1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x v="1410"/>
    <x v="0"/>
    <n v="1"/>
    <x v="1"/>
    <s v="publishing/translations"/>
    <n v="0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x v="1411"/>
    <x v="0"/>
    <n v="3"/>
    <x v="1"/>
    <s v="publishing/translations"/>
    <n v="0"/>
    <n v="2.33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x v="0"/>
    <x v="0"/>
    <n v="1417656699"/>
    <x v="1412"/>
    <x v="0"/>
    <n v="13"/>
    <x v="1"/>
    <s v="publishing/translations"/>
    <n v="5"/>
    <n v="24.62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x v="1413"/>
    <x v="0"/>
    <n v="1"/>
    <x v="1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x v="1414"/>
    <x v="0"/>
    <n v="1"/>
    <x v="1"/>
    <s v="publishing/translations"/>
    <n v="0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x v="1415"/>
    <x v="0"/>
    <n v="9"/>
    <x v="1"/>
    <s v="publishing/translations"/>
    <n v="18"/>
    <n v="88.89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x v="1416"/>
    <x v="0"/>
    <n v="0"/>
    <x v="1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x v="1417"/>
    <x v="0"/>
    <n v="2"/>
    <x v="1"/>
    <s v="publishing/translations"/>
    <n v="1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x v="1418"/>
    <x v="0"/>
    <n v="1"/>
    <x v="1"/>
    <s v="publishing/translations"/>
    <n v="0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x v="1419"/>
    <x v="0"/>
    <n v="10"/>
    <x v="1"/>
    <s v="publishing/translations"/>
    <n v="7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x v="0"/>
    <x v="0"/>
    <n v="1467129686"/>
    <x v="1420"/>
    <x v="0"/>
    <n v="3"/>
    <x v="1"/>
    <s v="publishing/translations"/>
    <n v="3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x v="1421"/>
    <x v="0"/>
    <n v="2"/>
    <x v="1"/>
    <s v="publishing/translations"/>
    <n v="0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x v="1422"/>
    <x v="0"/>
    <n v="2"/>
    <x v="1"/>
    <s v="publishing/translations"/>
    <n v="0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x v="1423"/>
    <x v="0"/>
    <n v="1"/>
    <x v="1"/>
    <s v="publishing/translations"/>
    <n v="0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x v="1424"/>
    <x v="0"/>
    <n v="14"/>
    <x v="1"/>
    <s v="publishing/translations"/>
    <n v="20"/>
    <n v="109.0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x v="1425"/>
    <x v="0"/>
    <n v="0"/>
    <x v="1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x v="1426"/>
    <x v="0"/>
    <n v="0"/>
    <x v="1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x v="1427"/>
    <x v="0"/>
    <n v="4"/>
    <x v="1"/>
    <s v="publishing/translations"/>
    <n v="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x v="1428"/>
    <x v="0"/>
    <n v="3"/>
    <x v="1"/>
    <s v="publishing/translations"/>
    <n v="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x v="1429"/>
    <x v="0"/>
    <n v="0"/>
    <x v="1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x v="1430"/>
    <x v="0"/>
    <n v="5"/>
    <x v="1"/>
    <s v="publishing/translations"/>
    <n v="8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x v="1431"/>
    <x v="0"/>
    <n v="47"/>
    <x v="1"/>
    <s v="publishing/translations"/>
    <n v="32"/>
    <n v="115.55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x v="1432"/>
    <x v="0"/>
    <n v="0"/>
    <x v="1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x v="1433"/>
    <x v="0"/>
    <n v="10"/>
    <x v="1"/>
    <s v="publishing/translations"/>
    <n v="7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x v="1434"/>
    <x v="0"/>
    <n v="11"/>
    <x v="1"/>
    <s v="publishing/translations"/>
    <n v="10"/>
    <n v="744.5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x v="3"/>
    <n v="1444589020"/>
    <x v="1435"/>
    <x v="0"/>
    <n v="2"/>
    <x v="1"/>
    <s v="publishing/translations"/>
    <n v="0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x v="1436"/>
    <x v="0"/>
    <n v="2"/>
    <x v="1"/>
    <s v="publishing/translations"/>
    <n v="1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x v="1437"/>
    <x v="0"/>
    <n v="22"/>
    <x v="1"/>
    <s v="publishing/translations"/>
    <n v="27"/>
    <n v="36.6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x v="1438"/>
    <x v="0"/>
    <n v="8"/>
    <x v="1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x v="1439"/>
    <x v="0"/>
    <n v="6"/>
    <x v="1"/>
    <s v="publishing/translations"/>
    <n v="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x v="1440"/>
    <x v="0"/>
    <n v="1"/>
    <x v="1"/>
    <s v="publishing/translations"/>
    <n v="0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x v="1441"/>
    <x v="0"/>
    <n v="3"/>
    <x v="1"/>
    <s v="publishing/translations"/>
    <n v="1"/>
    <n v="673.33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x v="1442"/>
    <x v="0"/>
    <n v="0"/>
    <x v="1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x v="1443"/>
    <x v="0"/>
    <n v="0"/>
    <x v="1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x v="12"/>
    <x v="3"/>
    <n v="1442091462"/>
    <x v="1444"/>
    <x v="0"/>
    <n v="0"/>
    <x v="1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x v="1445"/>
    <x v="0"/>
    <n v="0"/>
    <x v="1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x v="1446"/>
    <x v="0"/>
    <n v="0"/>
    <x v="1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n v="500000"/>
    <n v="75"/>
    <x v="2"/>
    <x v="0"/>
    <x v="0"/>
    <n v="1467999134"/>
    <x v="1447"/>
    <x v="0"/>
    <n v="3"/>
    <x v="1"/>
    <s v="publishing/translations"/>
    <n v="0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x v="1448"/>
    <x v="0"/>
    <n v="0"/>
    <x v="1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x v="1449"/>
    <x v="0"/>
    <n v="0"/>
    <x v="1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x v="1450"/>
    <x v="0"/>
    <n v="1"/>
    <x v="1"/>
    <s v="publishing/translations"/>
    <n v="0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x v="0"/>
    <n v="1416355259"/>
    <x v="1451"/>
    <x v="0"/>
    <n v="2"/>
    <x v="1"/>
    <s v="publishing/translations"/>
    <n v="0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x v="0"/>
    <x v="0"/>
    <n v="1406566363"/>
    <x v="1452"/>
    <x v="0"/>
    <n v="0"/>
    <x v="1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x v="1453"/>
    <x v="0"/>
    <n v="0"/>
    <x v="1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x v="1454"/>
    <x v="0"/>
    <n v="1"/>
    <x v="1"/>
    <s v="publishing/translations"/>
    <n v="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x v="1455"/>
    <x v="0"/>
    <n v="7"/>
    <x v="1"/>
    <s v="publishing/translations"/>
    <n v="11"/>
    <n v="225"/>
    <x v="3"/>
    <s v="translations"/>
    <x v="1455"/>
    <d v="2014-09-05T13:39:00"/>
  </r>
  <r>
    <n v="1456"/>
    <x v="1456"/>
    <s v="English Version of my auto-published novel"/>
    <n v="5000"/>
    <n v="145"/>
    <x v="1"/>
    <x v="13"/>
    <x v="3"/>
    <n v="1483459365"/>
    <x v="1456"/>
    <x v="0"/>
    <n v="3"/>
    <x v="1"/>
    <s v="publishing/translations"/>
    <n v="3"/>
    <n v="48.33"/>
    <x v="3"/>
    <s v="translations"/>
    <x v="1456"/>
    <d v="2017-01-03T16:02:45"/>
  </r>
  <r>
    <n v="1457"/>
    <x v="1457"/>
    <s v="Age is more than just a number, I hope your younger than you feel."/>
    <n v="6000"/>
    <n v="0"/>
    <x v="1"/>
    <x v="0"/>
    <x v="0"/>
    <n v="1447281044"/>
    <x v="1457"/>
    <x v="0"/>
    <n v="0"/>
    <x v="1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x v="1458"/>
    <x v="0"/>
    <n v="0"/>
    <x v="1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x v="1459"/>
    <x v="0"/>
    <n v="0"/>
    <x v="1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x v="1460"/>
    <x v="0"/>
    <n v="0"/>
    <x v="1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x v="0"/>
    <x v="0"/>
    <n v="1413849600"/>
    <x v="1461"/>
    <x v="1"/>
    <n v="340"/>
    <x v="0"/>
    <s v="publishing/radio &amp; podcasts"/>
    <n v="101"/>
    <n v="44.67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x v="0"/>
    <x v="0"/>
    <n v="1365609271"/>
    <x v="1462"/>
    <x v="1"/>
    <n v="150"/>
    <x v="0"/>
    <s v="publishing/radio &amp; podcasts"/>
    <n v="109"/>
    <n v="28.94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x v="1463"/>
    <x v="1"/>
    <n v="25"/>
    <x v="0"/>
    <s v="publishing/radio &amp; podcasts"/>
    <n v="148"/>
    <n v="35.44"/>
    <x v="3"/>
    <s v="radio &amp; podcasts"/>
    <x v="1463"/>
    <d v="2013-04-07T20:52:18"/>
  </r>
  <r>
    <n v="1464"/>
    <x v="1464"/>
    <s v="The Best Science Media on the Web"/>
    <n v="5000"/>
    <n v="8160"/>
    <x v="0"/>
    <x v="0"/>
    <x v="0"/>
    <n v="1361029958"/>
    <x v="1464"/>
    <x v="1"/>
    <n v="234"/>
    <x v="0"/>
    <s v="publishing/radio &amp; podcasts"/>
    <n v="163"/>
    <n v="34.869999999999997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x v="1465"/>
    <x v="1"/>
    <n v="2602"/>
    <x v="0"/>
    <s v="publishing/radio &amp; podcasts"/>
    <n v="456"/>
    <n v="52.62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x v="1466"/>
    <x v="1"/>
    <n v="248"/>
    <x v="0"/>
    <s v="publishing/radio &amp; podcasts"/>
    <n v="108"/>
    <n v="69.59999999999999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x v="0"/>
    <x v="0"/>
    <n v="1332699285"/>
    <x v="1467"/>
    <x v="1"/>
    <n v="600"/>
    <x v="0"/>
    <s v="publishing/radio &amp; podcasts"/>
    <n v="115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x v="1468"/>
    <x v="1"/>
    <n v="293"/>
    <x v="0"/>
    <s v="publishing/radio &amp; podcasts"/>
    <n v="102"/>
    <n v="33.19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x v="0"/>
    <n v="1360938109"/>
    <x v="1469"/>
    <x v="1"/>
    <n v="321"/>
    <x v="0"/>
    <s v="publishing/radio &amp; podcasts"/>
    <n v="108"/>
    <n v="149.46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x v="1470"/>
    <x v="1"/>
    <n v="81"/>
    <x v="0"/>
    <s v="publishing/radio &amp; podcasts"/>
    <n v="125"/>
    <n v="23.17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x v="1471"/>
    <x v="1"/>
    <n v="343"/>
    <x v="0"/>
    <s v="publishing/radio &amp; podcasts"/>
    <n v="104"/>
    <n v="96.88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x v="1472"/>
    <x v="1"/>
    <n v="336"/>
    <x v="0"/>
    <s v="publishing/radio &amp; podcasts"/>
    <n v="139"/>
    <n v="103.2"/>
    <x v="3"/>
    <s v="radio &amp; podcasts"/>
    <x v="1472"/>
    <d v="2013-10-16T13:01:43"/>
  </r>
  <r>
    <n v="1473"/>
    <x v="1473"/>
    <s v="Public Radio Project"/>
    <n v="1500"/>
    <n v="1807.74"/>
    <x v="0"/>
    <x v="0"/>
    <x v="0"/>
    <n v="1330644639"/>
    <x v="1473"/>
    <x v="1"/>
    <n v="47"/>
    <x v="0"/>
    <s v="publishing/radio &amp; podcasts"/>
    <n v="121"/>
    <n v="38.46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x v="1474"/>
    <x v="1"/>
    <n v="76"/>
    <x v="0"/>
    <s v="publishing/radio &amp; podcasts"/>
    <n v="112"/>
    <n v="44.3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x v="1475"/>
    <x v="1"/>
    <n v="441"/>
    <x v="0"/>
    <s v="publishing/radio &amp; podcasts"/>
    <n v="189"/>
    <n v="64.17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x v="0"/>
    <n v="1315616422"/>
    <x v="1476"/>
    <x v="1"/>
    <n v="916"/>
    <x v="0"/>
    <s v="publishing/radio &amp; podcasts"/>
    <n v="662"/>
    <n v="43.33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x v="1477"/>
    <x v="1"/>
    <n v="369"/>
    <x v="0"/>
    <s v="publishing/radio &amp; podcasts"/>
    <n v="111"/>
    <n v="90.5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x v="1478"/>
    <x v="1"/>
    <n v="20242"/>
    <x v="0"/>
    <s v="publishing/radio &amp; podcasts"/>
    <n v="1182"/>
    <n v="29.19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x v="1479"/>
    <x v="1"/>
    <n v="71"/>
    <x v="0"/>
    <s v="publishing/radio &amp; podcasts"/>
    <n v="137"/>
    <n v="30.96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x v="1480"/>
    <x v="1"/>
    <n v="635"/>
    <x v="0"/>
    <s v="publishing/radio &amp; podcasts"/>
    <n v="117"/>
    <n v="92.16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x v="1481"/>
    <x v="0"/>
    <n v="6"/>
    <x v="1"/>
    <s v="publishing/fiction"/>
    <n v="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x v="1482"/>
    <x v="0"/>
    <n v="1"/>
    <x v="1"/>
    <s v="publishing/fiction"/>
    <n v="0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x v="1483"/>
    <x v="0"/>
    <n v="2"/>
    <x v="1"/>
    <s v="publishing/fiction"/>
    <n v="1"/>
    <n v="25"/>
    <x v="3"/>
    <s v="fiction"/>
    <x v="1483"/>
    <d v="2016-07-22T04:37:55"/>
  </r>
  <r>
    <n v="1484"/>
    <x v="1484"/>
    <s v="The mussings of an old wizard"/>
    <n v="2000"/>
    <n v="0"/>
    <x v="2"/>
    <x v="0"/>
    <x v="0"/>
    <n v="1342882260"/>
    <x v="1484"/>
    <x v="0"/>
    <n v="0"/>
    <x v="1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x v="1485"/>
    <x v="0"/>
    <n v="3"/>
    <x v="1"/>
    <s v="publishing/fiction"/>
    <n v="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x v="1486"/>
    <x v="0"/>
    <n v="3"/>
    <x v="1"/>
    <s v="publishing/fiction"/>
    <n v="0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x v="1487"/>
    <x v="0"/>
    <n v="0"/>
    <x v="1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x v="1488"/>
    <x v="0"/>
    <n v="6"/>
    <x v="1"/>
    <s v="publishing/fiction"/>
    <n v="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x v="1489"/>
    <x v="0"/>
    <n v="0"/>
    <x v="1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x v="1490"/>
    <x v="0"/>
    <n v="19"/>
    <x v="1"/>
    <s v="publishing/fiction"/>
    <n v="31"/>
    <n v="47.11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x v="0"/>
    <n v="1424014680"/>
    <x v="1491"/>
    <x v="0"/>
    <n v="1"/>
    <x v="1"/>
    <s v="publishing/fiction"/>
    <n v="8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x v="1492"/>
    <x v="0"/>
    <n v="2"/>
    <x v="1"/>
    <s v="publishing/fiction"/>
    <n v="1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x v="0"/>
    <n v="1371415675"/>
    <x v="1493"/>
    <x v="0"/>
    <n v="0"/>
    <x v="1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x v="1494"/>
    <x v="0"/>
    <n v="11"/>
    <x v="1"/>
    <s v="publishing/fiction"/>
    <n v="9"/>
    <n v="40.45000000000000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x v="0"/>
    <x v="0"/>
    <n v="1314471431"/>
    <x v="1495"/>
    <x v="0"/>
    <n v="0"/>
    <x v="1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x v="1496"/>
    <x v="0"/>
    <n v="0"/>
    <x v="1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x v="1497"/>
    <x v="0"/>
    <n v="1"/>
    <x v="1"/>
    <s v="publishing/fiction"/>
    <n v="0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x v="1498"/>
    <x v="0"/>
    <n v="3"/>
    <x v="1"/>
    <s v="publishing/fiction"/>
    <n v="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x v="1499"/>
    <x v="0"/>
    <n v="1"/>
    <x v="1"/>
    <s v="publishing/fiction"/>
    <n v="0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x v="1500"/>
    <x v="0"/>
    <n v="15"/>
    <x v="1"/>
    <s v="publishing/fiction"/>
    <n v="25"/>
    <n v="46.73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x v="5"/>
    <x v="5"/>
    <n v="1436364023"/>
    <x v="1501"/>
    <x v="1"/>
    <n v="885"/>
    <x v="0"/>
    <s v="photography/photobooks"/>
    <n v="166"/>
    <n v="97.73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x v="1502"/>
    <x v="1"/>
    <n v="329"/>
    <x v="0"/>
    <s v="photography/photobooks"/>
    <n v="101"/>
    <n v="67.84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x v="1503"/>
    <x v="1"/>
    <n v="71"/>
    <x v="0"/>
    <s v="photography/photobooks"/>
    <n v="108"/>
    <n v="56.98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x v="1"/>
    <n v="1402389180"/>
    <x v="1504"/>
    <x v="1"/>
    <n v="269"/>
    <x v="0"/>
    <s v="photography/photobooks"/>
    <n v="278"/>
    <n v="67.16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x v="1505"/>
    <x v="1"/>
    <n v="345"/>
    <x v="0"/>
    <s v="photography/photobooks"/>
    <n v="104"/>
    <n v="48.04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x v="1506"/>
    <x v="1"/>
    <n v="43"/>
    <x v="0"/>
    <s v="photography/photobooks"/>
    <n v="111"/>
    <n v="38.86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x v="1507"/>
    <x v="1"/>
    <n v="33"/>
    <x v="0"/>
    <s v="photography/photobooks"/>
    <n v="215"/>
    <n v="78.18000000000000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x v="1508"/>
    <x v="1"/>
    <n v="211"/>
    <x v="0"/>
    <s v="photography/photobooks"/>
    <n v="111"/>
    <n v="97.11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x v="1509"/>
    <x v="1"/>
    <n v="196"/>
    <x v="0"/>
    <s v="photography/photobooks"/>
    <n v="124"/>
    <n v="110.39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x v="1510"/>
    <x v="1"/>
    <n v="405"/>
    <x v="0"/>
    <s v="photography/photobooks"/>
    <n v="101"/>
    <n v="39.92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x v="1511"/>
    <x v="1"/>
    <n v="206"/>
    <x v="0"/>
    <s v="photography/photobooks"/>
    <n v="112"/>
    <n v="75.98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x v="1512"/>
    <x v="1"/>
    <n v="335"/>
    <x v="0"/>
    <s v="photography/photobooks"/>
    <n v="559"/>
    <n v="58.38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x v="1513"/>
    <x v="1"/>
    <n v="215"/>
    <x v="0"/>
    <s v="photography/photobooks"/>
    <n v="150"/>
    <n v="55.82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x v="1514"/>
    <x v="1"/>
    <n v="176"/>
    <x v="0"/>
    <s v="photography/photobooks"/>
    <n v="106"/>
    <n v="151.24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x v="1515"/>
    <x v="1"/>
    <n v="555"/>
    <x v="0"/>
    <s v="photography/photobooks"/>
    <n v="157"/>
    <n v="849.67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x v="1516"/>
    <x v="1"/>
    <n v="116"/>
    <x v="0"/>
    <s v="photography/photobooks"/>
    <n v="109"/>
    <n v="159.24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x v="1517"/>
    <x v="1"/>
    <n v="615"/>
    <x v="0"/>
    <s v="photography/photobooks"/>
    <n v="162"/>
    <n v="39.51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x v="0"/>
    <x v="0"/>
    <n v="1401565252"/>
    <x v="1518"/>
    <x v="1"/>
    <n v="236"/>
    <x v="0"/>
    <s v="photography/photobooks"/>
    <n v="205"/>
    <n v="130.53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x v="1519"/>
    <x v="1"/>
    <n v="145"/>
    <x v="0"/>
    <s v="photography/photobooks"/>
    <n v="103"/>
    <n v="64.16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x v="0"/>
    <x v="0"/>
    <n v="1418961600"/>
    <x v="1520"/>
    <x v="1"/>
    <n v="167"/>
    <x v="0"/>
    <s v="photography/photobooks"/>
    <n v="103"/>
    <n v="111.5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x v="1521"/>
    <x v="1"/>
    <n v="235"/>
    <x v="0"/>
    <s v="photography/photobooks"/>
    <n v="107"/>
    <n v="170.45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x v="1522"/>
    <x v="1"/>
    <n v="452"/>
    <x v="0"/>
    <s v="photography/photobooks"/>
    <n v="139"/>
    <n v="133.7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x v="1523"/>
    <x v="1"/>
    <n v="241"/>
    <x v="0"/>
    <s v="photography/photobooks"/>
    <n v="125"/>
    <n v="95.83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x v="9"/>
    <n v="1487592090"/>
    <x v="1524"/>
    <x v="1"/>
    <n v="28"/>
    <x v="0"/>
    <s v="photography/photobooks"/>
    <n v="207"/>
    <n v="221.79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x v="1525"/>
    <x v="1"/>
    <n v="140"/>
    <x v="0"/>
    <s v="photography/photobooks"/>
    <n v="174"/>
    <n v="32.32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x v="1526"/>
    <x v="1"/>
    <n v="280"/>
    <x v="0"/>
    <s v="photography/photobooks"/>
    <n v="120"/>
    <n v="98.84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x v="1527"/>
    <x v="1"/>
    <n v="70"/>
    <x v="0"/>
    <s v="photography/photobooks"/>
    <n v="110"/>
    <n v="55.22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x v="0"/>
    <x v="0"/>
    <n v="1485907200"/>
    <x v="1528"/>
    <x v="1"/>
    <n v="160"/>
    <x v="0"/>
    <s v="photography/photobooks"/>
    <n v="282"/>
    <n v="52.79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x v="0"/>
    <n v="1426773920"/>
    <x v="1529"/>
    <x v="1"/>
    <n v="141"/>
    <x v="0"/>
    <s v="photography/photobooks"/>
    <n v="101"/>
    <n v="135.66999999999999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x v="1530"/>
    <x v="1"/>
    <n v="874"/>
    <x v="0"/>
    <s v="photography/photobooks"/>
    <n v="135"/>
    <n v="53.99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x v="1531"/>
    <x v="1"/>
    <n v="73"/>
    <x v="0"/>
    <s v="photography/photobooks"/>
    <n v="176"/>
    <n v="56.64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x v="1532"/>
    <x v="1"/>
    <n v="294"/>
    <x v="0"/>
    <s v="photography/photobooks"/>
    <n v="484"/>
    <n v="82.32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x v="1533"/>
    <x v="1"/>
    <n v="740"/>
    <x v="0"/>
    <s v="photography/photobooks"/>
    <n v="145"/>
    <n v="88.26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x v="1534"/>
    <x v="1"/>
    <n v="369"/>
    <x v="0"/>
    <s v="photography/photobooks"/>
    <n v="418"/>
    <n v="84.9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x v="1535"/>
    <x v="1"/>
    <n v="110"/>
    <x v="0"/>
    <s v="photography/photobooks"/>
    <n v="132"/>
    <n v="48.15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x v="1536"/>
    <x v="1"/>
    <n v="455"/>
    <x v="0"/>
    <s v="photography/photobooks"/>
    <n v="250"/>
    <n v="66.02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x v="1537"/>
    <x v="1"/>
    <n v="224"/>
    <x v="0"/>
    <s v="photography/photobooks"/>
    <n v="180"/>
    <n v="96.38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x v="1538"/>
    <x v="1"/>
    <n v="46"/>
    <x v="0"/>
    <s v="photography/photobooks"/>
    <n v="103"/>
    <n v="156.16999999999999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x v="1539"/>
    <x v="0"/>
    <n v="284"/>
    <x v="0"/>
    <s v="photography/photobooks"/>
    <n v="136"/>
    <n v="95.76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x v="1540"/>
    <x v="1"/>
    <n v="98"/>
    <x v="0"/>
    <s v="photography/photobooks"/>
    <n v="118"/>
    <n v="180.4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x v="1541"/>
    <x v="0"/>
    <n v="2"/>
    <x v="1"/>
    <s v="photography/nature"/>
    <n v="0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x v="1542"/>
    <x v="0"/>
    <n v="1"/>
    <x v="1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x v="1543"/>
    <x v="0"/>
    <n v="1"/>
    <x v="1"/>
    <s v="photography/nature"/>
    <n v="0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x v="1544"/>
    <x v="0"/>
    <n v="0"/>
    <x v="1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x v="1545"/>
    <x v="0"/>
    <n v="1"/>
    <x v="1"/>
    <s v="photography/nature"/>
    <n v="0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x v="1546"/>
    <x v="0"/>
    <n v="11"/>
    <x v="1"/>
    <s v="photography/nature"/>
    <n v="29"/>
    <n v="26.27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x v="1547"/>
    <x v="0"/>
    <n v="0"/>
    <x v="1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x v="0"/>
    <x v="0"/>
    <n v="1447020620"/>
    <x v="1548"/>
    <x v="0"/>
    <n v="1"/>
    <x v="1"/>
    <s v="photography/nature"/>
    <n v="9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x v="1549"/>
    <x v="0"/>
    <n v="6"/>
    <x v="1"/>
    <s v="photography/nature"/>
    <n v="34"/>
    <n v="28.33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x v="1550"/>
    <x v="0"/>
    <n v="7"/>
    <x v="1"/>
    <s v="photography/nature"/>
    <n v="13"/>
    <n v="14.43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x v="1551"/>
    <x v="0"/>
    <n v="0"/>
    <x v="1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x v="1552"/>
    <x v="0"/>
    <n v="16"/>
    <x v="1"/>
    <s v="photography/nature"/>
    <n v="49"/>
    <n v="132.19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x v="1553"/>
    <x v="0"/>
    <n v="0"/>
    <x v="1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x v="1554"/>
    <x v="0"/>
    <n v="0"/>
    <x v="1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x v="1555"/>
    <x v="0"/>
    <n v="0"/>
    <x v="1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x v="1556"/>
    <x v="0"/>
    <n v="12"/>
    <x v="1"/>
    <s v="photography/nature"/>
    <n v="45"/>
    <n v="56.42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x v="1557"/>
    <x v="0"/>
    <n v="1"/>
    <x v="1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x v="1"/>
    <x v="1"/>
    <n v="1440763920"/>
    <x v="1558"/>
    <x v="0"/>
    <n v="3"/>
    <x v="1"/>
    <s v="photography/nature"/>
    <n v="5"/>
    <n v="11.67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x v="0"/>
    <n v="1430270199"/>
    <x v="1559"/>
    <x v="0"/>
    <n v="1"/>
    <x v="1"/>
    <s v="photography/nature"/>
    <n v="0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x v="1560"/>
    <x v="0"/>
    <n v="4"/>
    <x v="1"/>
    <s v="photography/nature"/>
    <n v="4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x v="1561"/>
    <x v="0"/>
    <n v="1"/>
    <x v="1"/>
    <s v="publishing/art books"/>
    <n v="1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x v="1562"/>
    <x v="0"/>
    <n v="0"/>
    <x v="1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x v="1563"/>
    <x v="0"/>
    <n v="2"/>
    <x v="1"/>
    <s v="publishing/art books"/>
    <n v="1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x v="1564"/>
    <x v="0"/>
    <n v="1"/>
    <x v="1"/>
    <s v="publishing/art books"/>
    <n v="0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x v="1565"/>
    <x v="0"/>
    <n v="1"/>
    <x v="1"/>
    <s v="publishing/art books"/>
    <n v="3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x v="1566"/>
    <x v="0"/>
    <n v="59"/>
    <x v="1"/>
    <s v="publishing/art books"/>
    <n v="21"/>
    <n v="108.05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x v="1567"/>
    <x v="0"/>
    <n v="13"/>
    <x v="1"/>
    <s v="publishing/art books"/>
    <n v="4"/>
    <n v="26.92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x v="1568"/>
    <x v="0"/>
    <n v="22"/>
    <x v="1"/>
    <s v="publishing/art books"/>
    <n v="14"/>
    <n v="155"/>
    <x v="3"/>
    <s v="art books"/>
    <x v="1568"/>
    <d v="2014-12-24T01:29:45"/>
  </r>
  <r>
    <n v="1569"/>
    <x v="1569"/>
    <s v="to be removed"/>
    <n v="30000"/>
    <n v="0"/>
    <x v="1"/>
    <x v="0"/>
    <x v="0"/>
    <n v="1369498714"/>
    <x v="1569"/>
    <x v="0"/>
    <n v="0"/>
    <x v="1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x v="0"/>
    <x v="0"/>
    <n v="1460140282"/>
    <x v="1570"/>
    <x v="0"/>
    <n v="52"/>
    <x v="1"/>
    <s v="publishing/art books"/>
    <n v="41"/>
    <n v="47.77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x v="1571"/>
    <x v="0"/>
    <n v="4"/>
    <x v="1"/>
    <s v="publishing/art books"/>
    <n v="1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x v="1572"/>
    <x v="0"/>
    <n v="3"/>
    <x v="1"/>
    <s v="publishing/art books"/>
    <n v="5"/>
    <n v="41.67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x v="1573"/>
    <x v="0"/>
    <n v="3"/>
    <x v="1"/>
    <s v="publishing/art books"/>
    <n v="2"/>
    <n v="74.33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x v="1574"/>
    <x v="0"/>
    <n v="6"/>
    <x v="1"/>
    <s v="publishing/art books"/>
    <n v="5"/>
    <n v="84.33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x v="1575"/>
    <x v="0"/>
    <n v="35"/>
    <x v="1"/>
    <s v="publishing/art books"/>
    <n v="23"/>
    <n v="65.459999999999994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x v="0"/>
    <x v="0"/>
    <n v="1435698368"/>
    <x v="1576"/>
    <x v="0"/>
    <n v="10"/>
    <x v="1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x v="1577"/>
    <x v="0"/>
    <n v="2"/>
    <x v="1"/>
    <s v="publishing/art books"/>
    <n v="1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x v="1578"/>
    <x v="0"/>
    <n v="4"/>
    <x v="1"/>
    <s v="publishing/art books"/>
    <n v="11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x v="0"/>
    <n v="1377734091"/>
    <x v="1579"/>
    <x v="0"/>
    <n v="2"/>
    <x v="1"/>
    <s v="publishing/art books"/>
    <n v="1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x v="1580"/>
    <x v="0"/>
    <n v="0"/>
    <x v="1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x v="1581"/>
    <x v="0"/>
    <n v="1"/>
    <x v="1"/>
    <s v="photography/places"/>
    <n v="1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x v="0"/>
    <x v="0"/>
    <n v="1445894400"/>
    <x v="1582"/>
    <x v="0"/>
    <n v="3"/>
    <x v="1"/>
    <s v="photography/places"/>
    <n v="9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x v="1583"/>
    <x v="0"/>
    <n v="1"/>
    <x v="1"/>
    <s v="photography/places"/>
    <n v="0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x v="1584"/>
    <x v="0"/>
    <n v="0"/>
    <x v="1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x v="1585"/>
    <x v="0"/>
    <n v="12"/>
    <x v="1"/>
    <s v="photography/places"/>
    <n v="79"/>
    <n v="131.66999999999999"/>
    <x v="8"/>
    <s v="places"/>
    <x v="1585"/>
    <d v="2016-12-25T11:00:00"/>
  </r>
  <r>
    <n v="1586"/>
    <x v="1586"/>
    <s v="Show the world the beauty that is in all of our back yards!"/>
    <n v="1500"/>
    <n v="0"/>
    <x v="2"/>
    <x v="0"/>
    <x v="0"/>
    <n v="1428197422"/>
    <x v="1586"/>
    <x v="0"/>
    <n v="0"/>
    <x v="1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x v="1587"/>
    <x v="0"/>
    <n v="1"/>
    <x v="1"/>
    <s v="photography/places"/>
    <n v="0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x v="0"/>
    <x v="0"/>
    <n v="1422735120"/>
    <x v="1588"/>
    <x v="0"/>
    <n v="0"/>
    <x v="1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x v="0"/>
    <n v="1444433886"/>
    <x v="1589"/>
    <x v="0"/>
    <n v="0"/>
    <x v="1"/>
    <s v="photography/places"/>
    <n v="0"/>
    <n v="0"/>
    <x v="8"/>
    <s v="places"/>
    <x v="1589"/>
    <d v="2015-10-09T23:38:06"/>
  </r>
  <r>
    <n v="1590"/>
    <x v="1590"/>
    <s v="Discover Italy through photography."/>
    <n v="60000"/>
    <n v="1020"/>
    <x v="2"/>
    <x v="13"/>
    <x v="3"/>
    <n v="1443040464"/>
    <x v="1590"/>
    <x v="0"/>
    <n v="2"/>
    <x v="1"/>
    <s v="photography/places"/>
    <n v="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x v="1591"/>
    <x v="0"/>
    <n v="92"/>
    <x v="1"/>
    <s v="photography/places"/>
    <n v="29"/>
    <n v="44.48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x v="0"/>
    <x v="0"/>
    <n v="1427503485"/>
    <x v="1592"/>
    <x v="0"/>
    <n v="0"/>
    <x v="1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x v="0"/>
    <x v="0"/>
    <n v="1425154655"/>
    <x v="1593"/>
    <x v="0"/>
    <n v="3"/>
    <x v="1"/>
    <s v="photography/places"/>
    <n v="0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x v="0"/>
    <x v="0"/>
    <n v="1463329260"/>
    <x v="1594"/>
    <x v="0"/>
    <n v="10"/>
    <x v="1"/>
    <s v="photography/places"/>
    <n v="21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x v="1595"/>
    <x v="0"/>
    <n v="7"/>
    <x v="1"/>
    <s v="photography/places"/>
    <n v="0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x v="1"/>
    <n v="1418469569"/>
    <x v="1596"/>
    <x v="0"/>
    <n v="3"/>
    <x v="1"/>
    <s v="photography/places"/>
    <n v="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x v="1597"/>
    <x v="0"/>
    <n v="0"/>
    <x v="1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x v="1598"/>
    <x v="0"/>
    <n v="1"/>
    <x v="1"/>
    <s v="photography/places"/>
    <n v="0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x v="1"/>
    <n v="1460116576"/>
    <x v="1599"/>
    <x v="0"/>
    <n v="0"/>
    <x v="1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x v="1600"/>
    <x v="0"/>
    <n v="9"/>
    <x v="1"/>
    <s v="photography/places"/>
    <n v="7"/>
    <n v="40.78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x v="1601"/>
    <x v="0"/>
    <n v="56"/>
    <x v="0"/>
    <s v="music/rock"/>
    <n v="108"/>
    <n v="48.33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x v="1602"/>
    <x v="0"/>
    <n v="32"/>
    <x v="0"/>
    <s v="music/rock"/>
    <n v="100"/>
    <n v="46.9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x v="0"/>
    <n v="1327723459"/>
    <x v="1603"/>
    <x v="0"/>
    <n v="30"/>
    <x v="0"/>
    <s v="music/rock"/>
    <n v="100"/>
    <n v="66.69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x v="1604"/>
    <x v="0"/>
    <n v="70"/>
    <x v="0"/>
    <s v="music/rock"/>
    <n v="122"/>
    <n v="48.84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x v="1605"/>
    <x v="0"/>
    <n v="44"/>
    <x v="0"/>
    <s v="music/rock"/>
    <n v="101"/>
    <n v="137.3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x v="1606"/>
    <x v="0"/>
    <n v="92"/>
    <x v="0"/>
    <s v="music/rock"/>
    <n v="101"/>
    <n v="87.83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x v="1607"/>
    <x v="0"/>
    <n v="205"/>
    <x v="0"/>
    <s v="music/rock"/>
    <n v="145"/>
    <n v="70.790000000000006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x v="1608"/>
    <x v="0"/>
    <n v="23"/>
    <x v="0"/>
    <s v="music/rock"/>
    <n v="101"/>
    <n v="52.83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x v="1609"/>
    <x v="0"/>
    <n v="4"/>
    <x v="0"/>
    <s v="music/rock"/>
    <n v="118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x v="0"/>
    <x v="0"/>
    <n v="1355609510"/>
    <x v="1610"/>
    <x v="0"/>
    <n v="112"/>
    <x v="0"/>
    <s v="music/rock"/>
    <n v="272"/>
    <n v="48.54"/>
    <x v="4"/>
    <s v="rock"/>
    <x v="1610"/>
    <d v="2012-12-15T22:11:50"/>
  </r>
  <r>
    <n v="1611"/>
    <x v="1611"/>
    <s v="Skelton-Luns CD/7&quot; No Big Deal."/>
    <n v="800"/>
    <n v="1001"/>
    <x v="0"/>
    <x v="0"/>
    <x v="0"/>
    <n v="1370390432"/>
    <x v="1611"/>
    <x v="0"/>
    <n v="27"/>
    <x v="0"/>
    <s v="music/rock"/>
    <n v="125"/>
    <n v="37.07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x v="0"/>
    <n v="1357160384"/>
    <x v="1612"/>
    <x v="0"/>
    <n v="11"/>
    <x v="0"/>
    <s v="music/rock"/>
    <n v="110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x v="1613"/>
    <x v="0"/>
    <n v="26"/>
    <x v="0"/>
    <s v="music/rock"/>
    <n v="102"/>
    <n v="39.0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x v="1614"/>
    <x v="0"/>
    <n v="77"/>
    <x v="0"/>
    <s v="music/rock"/>
    <n v="103"/>
    <n v="66.69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x v="0"/>
    <n v="1323742396"/>
    <x v="1615"/>
    <x v="0"/>
    <n v="136"/>
    <x v="0"/>
    <s v="music/rock"/>
    <n v="114"/>
    <n v="67.13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x v="1616"/>
    <x v="0"/>
    <n v="157"/>
    <x v="0"/>
    <s v="music/rock"/>
    <n v="104"/>
    <n v="66.3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x v="0"/>
    <x v="0"/>
    <n v="1383332400"/>
    <x v="1617"/>
    <x v="0"/>
    <n v="158"/>
    <x v="0"/>
    <s v="music/rock"/>
    <n v="146"/>
    <n v="64.62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x v="0"/>
    <x v="0"/>
    <n v="1362757335"/>
    <x v="1618"/>
    <x v="0"/>
    <n v="27"/>
    <x v="0"/>
    <s v="music/rock"/>
    <n v="105"/>
    <n v="58.37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x v="1619"/>
    <x v="0"/>
    <n v="23"/>
    <x v="0"/>
    <s v="music/rock"/>
    <n v="133"/>
    <n v="86.96"/>
    <x v="4"/>
    <s v="rock"/>
    <x v="1619"/>
    <d v="2014-09-15T04:28:06"/>
  </r>
  <r>
    <n v="1620"/>
    <x v="1620"/>
    <s v="Kickstarting my music career with 300 hard copy CDs of my first release."/>
    <n v="1000"/>
    <n v="1130"/>
    <x v="0"/>
    <x v="0"/>
    <x v="0"/>
    <n v="1361606940"/>
    <x v="1620"/>
    <x v="0"/>
    <n v="17"/>
    <x v="0"/>
    <s v="music/rock"/>
    <n v="113"/>
    <n v="66.47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x v="1621"/>
    <x v="0"/>
    <n v="37"/>
    <x v="0"/>
    <s v="music/rock"/>
    <n v="121"/>
    <n v="163.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x v="1622"/>
    <x v="0"/>
    <n v="65"/>
    <x v="0"/>
    <s v="music/rock"/>
    <n v="102"/>
    <n v="107.9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x v="1623"/>
    <x v="0"/>
    <n v="18"/>
    <x v="0"/>
    <s v="music/rock"/>
    <n v="101"/>
    <n v="42.11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x v="0"/>
    <n v="1357721335"/>
    <x v="1624"/>
    <x v="0"/>
    <n v="25"/>
    <x v="0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x v="1625"/>
    <x v="0"/>
    <n v="104"/>
    <x v="0"/>
    <s v="music/rock"/>
    <n v="155"/>
    <n v="112.02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x v="1626"/>
    <x v="0"/>
    <n v="108"/>
    <x v="0"/>
    <s v="music/rock"/>
    <n v="101"/>
    <n v="74.95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x v="1627"/>
    <x v="0"/>
    <n v="38"/>
    <x v="0"/>
    <s v="music/rock"/>
    <n v="117"/>
    <n v="61.58"/>
    <x v="4"/>
    <s v="rock"/>
    <x v="1627"/>
    <d v="2012-11-26T04:59:00"/>
  </r>
  <r>
    <n v="1628"/>
    <x v="1628"/>
    <s v="Original Jewish rock music on human relationships and identity"/>
    <n v="4000"/>
    <n v="4037"/>
    <x v="0"/>
    <x v="0"/>
    <x v="0"/>
    <n v="1403026882"/>
    <x v="1628"/>
    <x v="0"/>
    <n v="88"/>
    <x v="0"/>
    <s v="music/rock"/>
    <n v="101"/>
    <n v="45.88"/>
    <x v="4"/>
    <s v="rock"/>
    <x v="1628"/>
    <d v="2014-06-17T17:41:22"/>
  </r>
  <r>
    <n v="1629"/>
    <x v="1629"/>
    <s v="Help Off The Turnpike release new music, and set fire to everything!"/>
    <n v="6000"/>
    <n v="6220"/>
    <x v="0"/>
    <x v="0"/>
    <x v="0"/>
    <n v="1392929333"/>
    <x v="1629"/>
    <x v="0"/>
    <n v="82"/>
    <x v="0"/>
    <s v="music/rock"/>
    <n v="104"/>
    <n v="75.849999999999994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x v="1630"/>
    <x v="0"/>
    <n v="126"/>
    <x v="0"/>
    <s v="music/rock"/>
    <n v="265"/>
    <n v="84.21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x v="1631"/>
    <x v="0"/>
    <n v="133"/>
    <x v="0"/>
    <s v="music/rock"/>
    <n v="156"/>
    <n v="117.23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x v="1632"/>
    <x v="0"/>
    <n v="47"/>
    <x v="0"/>
    <s v="music/rock"/>
    <n v="102"/>
    <n v="86.49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x v="1633"/>
    <x v="0"/>
    <n v="58"/>
    <x v="0"/>
    <s v="music/rock"/>
    <n v="100"/>
    <n v="172.41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x v="0"/>
    <x v="0"/>
    <n v="1306994340"/>
    <x v="1634"/>
    <x v="0"/>
    <n v="32"/>
    <x v="0"/>
    <s v="music/rock"/>
    <n v="101"/>
    <n v="62.81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x v="1635"/>
    <x v="0"/>
    <n v="37"/>
    <x v="0"/>
    <s v="music/rock"/>
    <n v="125"/>
    <n v="67.73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x v="1636"/>
    <x v="0"/>
    <n v="87"/>
    <x v="0"/>
    <s v="music/rock"/>
    <n v="104"/>
    <n v="53.5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x v="1637"/>
    <x v="0"/>
    <n v="15"/>
    <x v="0"/>
    <s v="music/rock"/>
    <n v="104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x v="0"/>
    <x v="0"/>
    <n v="1362086700"/>
    <x v="1638"/>
    <x v="0"/>
    <n v="27"/>
    <x v="0"/>
    <s v="music/rock"/>
    <n v="105"/>
    <n v="38.89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x v="1639"/>
    <x v="0"/>
    <n v="19"/>
    <x v="0"/>
    <s v="music/rock"/>
    <n v="100"/>
    <n v="94.74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x v="1640"/>
    <x v="0"/>
    <n v="17"/>
    <x v="0"/>
    <s v="music/rock"/>
    <n v="170"/>
    <n v="39.97"/>
    <x v="4"/>
    <s v="rock"/>
    <x v="1640"/>
    <d v="2010-08-03T01:59:00"/>
  </r>
  <r>
    <n v="1641"/>
    <x v="1641"/>
    <s v="Music Video For Upbeat and Inspiring Song - Run For Your Life"/>
    <n v="2500"/>
    <n v="2535"/>
    <x v="0"/>
    <x v="0"/>
    <x v="0"/>
    <n v="1418998744"/>
    <x v="1641"/>
    <x v="0"/>
    <n v="26"/>
    <x v="0"/>
    <s v="music/pop"/>
    <n v="101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x v="1642"/>
    <x v="0"/>
    <n v="28"/>
    <x v="0"/>
    <s v="music/pop"/>
    <n v="100"/>
    <n v="42.86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x v="0"/>
    <x v="0"/>
    <n v="1348516012"/>
    <x v="1643"/>
    <x v="0"/>
    <n v="37"/>
    <x v="0"/>
    <s v="music/pop"/>
    <n v="125"/>
    <n v="168.51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x v="1644"/>
    <x v="0"/>
    <n v="128"/>
    <x v="0"/>
    <s v="music/pop"/>
    <n v="110"/>
    <n v="85.5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x v="1645"/>
    <x v="0"/>
    <n v="10"/>
    <x v="0"/>
    <s v="music/pop"/>
    <n v="11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x v="1646"/>
    <x v="0"/>
    <n v="83"/>
    <x v="0"/>
    <s v="music/pop"/>
    <n v="110"/>
    <n v="26.55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x v="1647"/>
    <x v="0"/>
    <n v="46"/>
    <x v="0"/>
    <s v="music/pop"/>
    <n v="105"/>
    <n v="113.8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x v="1648"/>
    <x v="0"/>
    <n v="90"/>
    <x v="0"/>
    <s v="music/pop"/>
    <n v="125"/>
    <n v="32.01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x v="1649"/>
    <x v="0"/>
    <n v="81"/>
    <x v="0"/>
    <s v="music/pop"/>
    <n v="101"/>
    <n v="47.1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x v="0"/>
    <n v="1381314437"/>
    <x v="1650"/>
    <x v="0"/>
    <n v="32"/>
    <x v="0"/>
    <s v="music/pop"/>
    <n v="142"/>
    <n v="88.47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x v="1651"/>
    <x v="0"/>
    <n v="20"/>
    <x v="0"/>
    <s v="music/pop"/>
    <n v="1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x v="1652"/>
    <x v="0"/>
    <n v="70"/>
    <x v="0"/>
    <s v="music/pop"/>
    <n v="101"/>
    <n v="64.709999999999994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x v="1653"/>
    <x v="0"/>
    <n v="168"/>
    <x v="0"/>
    <s v="music/pop"/>
    <n v="174"/>
    <n v="51.85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x v="1654"/>
    <x v="0"/>
    <n v="34"/>
    <x v="0"/>
    <s v="music/pop"/>
    <n v="120"/>
    <n v="38.79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x v="0"/>
    <x v="0"/>
    <n v="1333648820"/>
    <x v="1655"/>
    <x v="0"/>
    <n v="48"/>
    <x v="0"/>
    <s v="music/pop"/>
    <n v="143"/>
    <n v="44.65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x v="1656"/>
    <x v="0"/>
    <n v="48"/>
    <x v="0"/>
    <s v="music/pop"/>
    <n v="100"/>
    <n v="156.77000000000001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x v="1657"/>
    <x v="0"/>
    <n v="221"/>
    <x v="0"/>
    <s v="music/pop"/>
    <n v="105"/>
    <n v="118.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x v="1658"/>
    <x v="0"/>
    <n v="107"/>
    <x v="0"/>
    <s v="music/pop"/>
    <n v="132"/>
    <n v="74.150000000000006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x v="1659"/>
    <x v="0"/>
    <n v="45"/>
    <x v="0"/>
    <s v="music/pop"/>
    <n v="113"/>
    <n v="12.5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x v="1660"/>
    <x v="0"/>
    <n v="36"/>
    <x v="0"/>
    <s v="music/pop"/>
    <n v="1254"/>
    <n v="27.86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x v="1661"/>
    <x v="0"/>
    <n v="101"/>
    <x v="0"/>
    <s v="music/pop"/>
    <n v="103"/>
    <n v="80.180000000000007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x v="1662"/>
    <x v="0"/>
    <n v="62"/>
    <x v="0"/>
    <s v="music/pop"/>
    <n v="103"/>
    <n v="132.4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x v="1663"/>
    <x v="0"/>
    <n v="32"/>
    <x v="0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x v="1664"/>
    <x v="0"/>
    <n v="89"/>
    <x v="0"/>
    <s v="music/pop"/>
    <n v="122"/>
    <n v="34.380000000000003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x v="1665"/>
    <x v="0"/>
    <n v="93"/>
    <x v="0"/>
    <s v="music/pop"/>
    <n v="119"/>
    <n v="44.96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x v="1666"/>
    <x v="0"/>
    <n v="98"/>
    <x v="0"/>
    <s v="music/pop"/>
    <n v="161"/>
    <n v="41.04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x v="1667"/>
    <x v="0"/>
    <n v="82"/>
    <x v="0"/>
    <s v="music/pop"/>
    <n v="127"/>
    <n v="52.6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x v="1668"/>
    <x v="0"/>
    <n v="116"/>
    <x v="0"/>
    <s v="music/pop"/>
    <n v="103"/>
    <n v="70.78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x v="1669"/>
    <x v="0"/>
    <n v="52"/>
    <x v="0"/>
    <s v="music/pop"/>
    <n v="140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x v="1670"/>
    <x v="0"/>
    <n v="23"/>
    <x v="0"/>
    <s v="music/pop"/>
    <n v="103"/>
    <n v="44.61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x v="0"/>
    <x v="0"/>
    <n v="1470056614"/>
    <x v="1671"/>
    <x v="0"/>
    <n v="77"/>
    <x v="0"/>
    <s v="music/pop"/>
    <n v="101"/>
    <n v="26.15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x v="0"/>
    <n v="1338824730"/>
    <x v="1672"/>
    <x v="0"/>
    <n v="49"/>
    <x v="0"/>
    <s v="music/pop"/>
    <n v="113"/>
    <n v="39.18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x v="1673"/>
    <x v="0"/>
    <n v="59"/>
    <x v="0"/>
    <s v="music/pop"/>
    <n v="128"/>
    <n v="45.59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x v="1674"/>
    <x v="0"/>
    <n v="113"/>
    <x v="0"/>
    <s v="music/pop"/>
    <n v="202"/>
    <n v="89.25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x v="0"/>
    <x v="0"/>
    <n v="1318802580"/>
    <x v="1675"/>
    <x v="0"/>
    <n v="34"/>
    <x v="0"/>
    <s v="music/pop"/>
    <n v="137"/>
    <n v="40.42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x v="0"/>
    <n v="1334980740"/>
    <x v="1676"/>
    <x v="0"/>
    <n v="42"/>
    <x v="0"/>
    <s v="music/pop"/>
    <n v="115"/>
    <n v="82.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x v="1677"/>
    <x v="0"/>
    <n v="42"/>
    <x v="0"/>
    <s v="music/pop"/>
    <n v="112"/>
    <n v="159.52000000000001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x v="0"/>
    <n v="1391718671"/>
    <x v="1678"/>
    <x v="0"/>
    <n v="49"/>
    <x v="0"/>
    <s v="music/pop"/>
    <n v="118"/>
    <n v="36.24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x v="1679"/>
    <x v="0"/>
    <n v="56"/>
    <x v="0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x v="0"/>
    <x v="0"/>
    <n v="1405188667"/>
    <x v="1680"/>
    <x v="0"/>
    <n v="25"/>
    <x v="0"/>
    <s v="music/pop"/>
    <n v="118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x v="1681"/>
    <x v="0"/>
    <n v="884"/>
    <x v="1"/>
    <s v="music/faith"/>
    <n v="101"/>
    <n v="74.58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x v="0"/>
    <x v="0"/>
    <n v="1492142860"/>
    <x v="1682"/>
    <x v="0"/>
    <n v="0"/>
    <x v="1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x v="1683"/>
    <x v="0"/>
    <n v="10"/>
    <x v="1"/>
    <s v="music/faith"/>
    <n v="22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x v="0"/>
    <x v="0"/>
    <n v="1489775641"/>
    <x v="1684"/>
    <x v="0"/>
    <n v="101"/>
    <x v="1"/>
    <s v="music/faith"/>
    <n v="109"/>
    <n v="86.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x v="1685"/>
    <x v="0"/>
    <n v="15"/>
    <x v="1"/>
    <s v="music/faith"/>
    <n v="103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x v="1686"/>
    <x v="0"/>
    <n v="1"/>
    <x v="1"/>
    <s v="music/faith"/>
    <n v="0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x v="1687"/>
    <x v="0"/>
    <n v="39"/>
    <x v="1"/>
    <s v="music/faith"/>
    <n v="31"/>
    <n v="80.13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x v="1688"/>
    <x v="0"/>
    <n v="7"/>
    <x v="1"/>
    <s v="music/faith"/>
    <n v="44"/>
    <n v="253.14"/>
    <x v="4"/>
    <s v="faith"/>
    <x v="1688"/>
    <d v="2017-04-09T11:49:54"/>
  </r>
  <r>
    <n v="1689"/>
    <x v="1689"/>
    <s v="Praising the Living God in the second half of life."/>
    <n v="2400"/>
    <n v="2400"/>
    <x v="3"/>
    <x v="0"/>
    <x v="0"/>
    <n v="1489700230"/>
    <x v="1689"/>
    <x v="0"/>
    <n v="14"/>
    <x v="1"/>
    <s v="music/faith"/>
    <n v="100"/>
    <n v="171.43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x v="1690"/>
    <x v="0"/>
    <n v="11"/>
    <x v="1"/>
    <s v="music/faith"/>
    <n v="25"/>
    <n v="57.73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x v="1691"/>
    <x v="0"/>
    <n v="38"/>
    <x v="1"/>
    <s v="music/faith"/>
    <n v="33"/>
    <n v="264.26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x v="1692"/>
    <x v="0"/>
    <n v="15"/>
    <x v="1"/>
    <s v="music/faith"/>
    <n v="48"/>
    <n v="159.33000000000001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x v="1693"/>
    <x v="0"/>
    <n v="8"/>
    <x v="1"/>
    <s v="music/faith"/>
    <n v="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x v="1694"/>
    <x v="0"/>
    <n v="1"/>
    <x v="1"/>
    <s v="music/faith"/>
    <n v="0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x v="1695"/>
    <x v="0"/>
    <n v="23"/>
    <x v="1"/>
    <s v="music/faith"/>
    <n v="12"/>
    <n v="61.09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x v="1696"/>
    <x v="0"/>
    <n v="0"/>
    <x v="1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x v="1697"/>
    <x v="0"/>
    <n v="22"/>
    <x v="1"/>
    <s v="music/faith"/>
    <n v="20"/>
    <n v="114.82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x v="1698"/>
    <x v="0"/>
    <n v="0"/>
    <x v="1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x v="1699"/>
    <x v="0"/>
    <n v="4"/>
    <x v="1"/>
    <s v="music/faith"/>
    <n v="4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x v="1700"/>
    <x v="0"/>
    <n v="79"/>
    <x v="1"/>
    <s v="music/faith"/>
    <n v="26"/>
    <n v="65.97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x v="1701"/>
    <x v="0"/>
    <n v="2"/>
    <x v="1"/>
    <s v="music/faith"/>
    <n v="0"/>
    <n v="5"/>
    <x v="4"/>
    <s v="faith"/>
    <x v="1701"/>
    <d v="2015-01-15T15:56:45"/>
  </r>
  <r>
    <n v="1702"/>
    <x v="1702"/>
    <s v="I can do all things through christ jesus"/>
    <n v="16500"/>
    <n v="1"/>
    <x v="2"/>
    <x v="0"/>
    <x v="0"/>
    <n v="1427745150"/>
    <x v="1702"/>
    <x v="0"/>
    <n v="1"/>
    <x v="1"/>
    <s v="music/faith"/>
    <n v="0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x v="1703"/>
    <x v="0"/>
    <n v="2"/>
    <x v="1"/>
    <s v="music/faith"/>
    <n v="1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x v="0"/>
    <n v="1424056873"/>
    <x v="1704"/>
    <x v="0"/>
    <n v="11"/>
    <x v="1"/>
    <s v="music/faith"/>
    <n v="65"/>
    <n v="118.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x v="0"/>
    <n v="1441814400"/>
    <x v="1705"/>
    <x v="0"/>
    <n v="0"/>
    <x v="1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x v="1706"/>
    <x v="0"/>
    <n v="0"/>
    <x v="1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x v="1707"/>
    <x v="0"/>
    <n v="9"/>
    <x v="1"/>
    <s v="music/faith"/>
    <n v="10"/>
    <n v="54.11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x v="1708"/>
    <x v="0"/>
    <n v="0"/>
    <x v="1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x v="1709"/>
    <x v="0"/>
    <n v="4"/>
    <x v="1"/>
    <s v="music/faith"/>
    <n v="5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x v="12"/>
    <x v="3"/>
    <n v="1453122000"/>
    <x v="1710"/>
    <x v="0"/>
    <n v="1"/>
    <x v="1"/>
    <s v="music/faith"/>
    <n v="1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x v="1711"/>
    <x v="0"/>
    <n v="2"/>
    <x v="1"/>
    <s v="music/faith"/>
    <n v="11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x v="1712"/>
    <x v="0"/>
    <n v="0"/>
    <x v="1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x v="1713"/>
    <x v="0"/>
    <n v="1"/>
    <x v="1"/>
    <s v="music/faith"/>
    <n v="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x v="1714"/>
    <x v="0"/>
    <n v="17"/>
    <x v="1"/>
    <s v="music/faith"/>
    <n v="8"/>
    <n v="115.71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x v="1715"/>
    <x v="0"/>
    <n v="2"/>
    <x v="1"/>
    <s v="music/faith"/>
    <n v="0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x v="1716"/>
    <x v="0"/>
    <n v="3"/>
    <x v="1"/>
    <s v="music/faith"/>
    <n v="8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x v="1717"/>
    <x v="0"/>
    <n v="41"/>
    <x v="1"/>
    <s v="music/faith"/>
    <n v="43"/>
    <n v="34.020000000000003"/>
    <x v="4"/>
    <s v="faith"/>
    <x v="1717"/>
    <d v="2016-04-21T04:00:00"/>
  </r>
  <r>
    <n v="1718"/>
    <x v="1718"/>
    <s v="A melody for the galaxy."/>
    <n v="35000"/>
    <n v="75"/>
    <x v="2"/>
    <x v="0"/>
    <x v="0"/>
    <n v="1463201940"/>
    <x v="1718"/>
    <x v="0"/>
    <n v="2"/>
    <x v="1"/>
    <s v="music/faith"/>
    <n v="0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x v="1719"/>
    <x v="0"/>
    <n v="3"/>
    <x v="1"/>
    <s v="music/faith"/>
    <n v="1"/>
    <n v="11.67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x v="1720"/>
    <x v="0"/>
    <n v="8"/>
    <x v="1"/>
    <s v="music/faith"/>
    <n v="6"/>
    <n v="28.13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x v="1721"/>
    <x v="0"/>
    <n v="0"/>
    <x v="1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x v="1722"/>
    <x v="0"/>
    <n v="1"/>
    <x v="1"/>
    <s v="music/faith"/>
    <n v="0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x v="1723"/>
    <x v="0"/>
    <n v="3"/>
    <x v="1"/>
    <s v="music/faith"/>
    <n v="7"/>
    <n v="216.67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x v="1724"/>
    <x v="0"/>
    <n v="4"/>
    <x v="1"/>
    <s v="music/faith"/>
    <n v="1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x v="1725"/>
    <x v="0"/>
    <n v="9"/>
    <x v="1"/>
    <s v="music/faith"/>
    <n v="10"/>
    <n v="62.22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x v="0"/>
    <x v="0"/>
    <n v="1403906664"/>
    <x v="1726"/>
    <x v="0"/>
    <n v="16"/>
    <x v="1"/>
    <s v="music/faith"/>
    <n v="34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x v="1727"/>
    <x v="0"/>
    <n v="1"/>
    <x v="1"/>
    <s v="music/faith"/>
    <n v="0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x v="1728"/>
    <x v="0"/>
    <n v="7"/>
    <x v="1"/>
    <s v="music/faith"/>
    <n v="68"/>
    <n v="122.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x v="1729"/>
    <x v="0"/>
    <n v="0"/>
    <x v="1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x v="1730"/>
    <x v="0"/>
    <n v="0"/>
    <x v="1"/>
    <s v="music/faith"/>
    <n v="0"/>
    <n v="0"/>
    <x v="4"/>
    <s v="faith"/>
    <x v="1730"/>
    <d v="2015-10-25T02:06:23"/>
  </r>
  <r>
    <n v="1731"/>
    <x v="1731"/>
    <s v="We are a Christin Worship band looking to midwest tour. God Bless!"/>
    <n v="1000"/>
    <n v="0"/>
    <x v="2"/>
    <x v="0"/>
    <x v="0"/>
    <n v="1434034800"/>
    <x v="1731"/>
    <x v="0"/>
    <n v="0"/>
    <x v="1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x v="1732"/>
    <x v="0"/>
    <n v="0"/>
    <x v="1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x v="1733"/>
    <x v="0"/>
    <n v="0"/>
    <x v="1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x v="1734"/>
    <x v="0"/>
    <n v="1"/>
    <x v="1"/>
    <s v="music/faith"/>
    <n v="0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x v="1735"/>
    <x v="0"/>
    <n v="2"/>
    <x v="1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x v="0"/>
    <x v="0"/>
    <n v="1447018833"/>
    <x v="1736"/>
    <x v="0"/>
    <n v="1"/>
    <x v="1"/>
    <s v="music/faith"/>
    <n v="1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x v="1737"/>
    <x v="0"/>
    <n v="15"/>
    <x v="1"/>
    <s v="music/faith"/>
    <n v="21"/>
    <n v="56.67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x v="0"/>
    <x v="0"/>
    <n v="1412283542"/>
    <x v="1738"/>
    <x v="0"/>
    <n v="1"/>
    <x v="1"/>
    <s v="music/faith"/>
    <n v="0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x v="1739"/>
    <x v="0"/>
    <n v="1"/>
    <x v="1"/>
    <s v="music/faith"/>
    <n v="0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x v="1740"/>
    <x v="0"/>
    <n v="0"/>
    <x v="1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x v="1"/>
    <x v="1"/>
    <n v="1433948671"/>
    <x v="1741"/>
    <x v="0"/>
    <n v="52"/>
    <x v="0"/>
    <s v="photography/photobooks"/>
    <n v="111"/>
    <n v="25.58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x v="1742"/>
    <x v="0"/>
    <n v="34"/>
    <x v="0"/>
    <s v="photography/photobooks"/>
    <n v="109"/>
    <n v="63.97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x v="1743"/>
    <x v="0"/>
    <n v="67"/>
    <x v="0"/>
    <s v="photography/photobooks"/>
    <n v="100"/>
    <n v="89.9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x v="1744"/>
    <x v="0"/>
    <n v="70"/>
    <x v="0"/>
    <s v="photography/photobooks"/>
    <n v="118"/>
    <n v="93.07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x v="1745"/>
    <x v="0"/>
    <n v="89"/>
    <x v="0"/>
    <s v="photography/photobooks"/>
    <n v="114"/>
    <n v="89.67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x v="1746"/>
    <x v="0"/>
    <n v="107"/>
    <x v="0"/>
    <s v="photography/photobooks"/>
    <n v="148"/>
    <n v="207.62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x v="1747"/>
    <x v="0"/>
    <n v="159"/>
    <x v="0"/>
    <s v="photography/photobooks"/>
    <n v="105"/>
    <n v="59.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x v="5"/>
    <x v="5"/>
    <n v="1441234143"/>
    <x v="1748"/>
    <x v="0"/>
    <n v="181"/>
    <x v="0"/>
    <s v="photography/photobooks"/>
    <n v="130"/>
    <n v="358.97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x v="3"/>
    <n v="1488394800"/>
    <x v="1749"/>
    <x v="0"/>
    <n v="131"/>
    <x v="0"/>
    <s v="photography/photobooks"/>
    <n v="123"/>
    <n v="94.74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x v="1750"/>
    <x v="0"/>
    <n v="125"/>
    <x v="0"/>
    <s v="photography/photobooks"/>
    <n v="202"/>
    <n v="80.65000000000000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x v="0"/>
    <x v="0"/>
    <n v="1426787123"/>
    <x v="1751"/>
    <x v="0"/>
    <n v="61"/>
    <x v="0"/>
    <s v="photography/photobooks"/>
    <n v="103"/>
    <n v="168.69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x v="1"/>
    <x v="1"/>
    <n v="1476425082"/>
    <x v="1752"/>
    <x v="0"/>
    <n v="90"/>
    <x v="0"/>
    <s v="photography/photobooks"/>
    <n v="260"/>
    <n v="34.6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x v="1753"/>
    <x v="0"/>
    <n v="35"/>
    <x v="0"/>
    <s v="photography/photobooks"/>
    <n v="108"/>
    <n v="462.86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x v="1754"/>
    <x v="0"/>
    <n v="90"/>
    <x v="0"/>
    <s v="photography/photobooks"/>
    <n v="111"/>
    <n v="104.3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x v="1755"/>
    <x v="0"/>
    <n v="4"/>
    <x v="0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x v="1756"/>
    <x v="0"/>
    <n v="120"/>
    <x v="0"/>
    <s v="photography/photobooks"/>
    <n v="103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x v="0"/>
    <n v="1485631740"/>
    <x v="1757"/>
    <x v="0"/>
    <n v="14"/>
    <x v="0"/>
    <s v="photography/photobooks"/>
    <n v="116"/>
    <n v="414.29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x v="1758"/>
    <x v="0"/>
    <n v="27"/>
    <x v="0"/>
    <s v="photography/photobooks"/>
    <n v="115"/>
    <n v="42.48"/>
    <x v="8"/>
    <s v="photobooks"/>
    <x v="1758"/>
    <d v="2016-07-14T22:56:32"/>
  </r>
  <r>
    <n v="1759"/>
    <x v="1759"/>
    <s v="Death Valley will be the first photo book of Andi State"/>
    <n v="5000"/>
    <n v="5330"/>
    <x v="0"/>
    <x v="0"/>
    <x v="0"/>
    <n v="1427309629"/>
    <x v="1759"/>
    <x v="0"/>
    <n v="49"/>
    <x v="0"/>
    <s v="photography/photobooks"/>
    <n v="107"/>
    <n v="108.78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x v="1760"/>
    <x v="0"/>
    <n v="102"/>
    <x v="0"/>
    <s v="photography/photobooks"/>
    <n v="165"/>
    <n v="81.099999999999994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x v="1"/>
    <x v="1"/>
    <n v="1442065060"/>
    <x v="1761"/>
    <x v="0"/>
    <n v="3"/>
    <x v="0"/>
    <s v="photography/photobooks"/>
    <n v="155"/>
    <n v="51.67"/>
    <x v="8"/>
    <s v="photobooks"/>
    <x v="1761"/>
    <d v="2015-09-12T13:37:40"/>
  </r>
  <r>
    <n v="1762"/>
    <x v="1762"/>
    <s v="Project rewards $25 gets you 190+ digital images"/>
    <n v="100"/>
    <n v="885"/>
    <x v="0"/>
    <x v="0"/>
    <x v="0"/>
    <n v="1457739245"/>
    <x v="1762"/>
    <x v="0"/>
    <n v="25"/>
    <x v="0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x v="1763"/>
    <x v="0"/>
    <n v="118"/>
    <x v="0"/>
    <s v="photography/photobooks"/>
    <n v="102"/>
    <n v="103.64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x v="1764"/>
    <x v="1"/>
    <n v="39"/>
    <x v="1"/>
    <s v="photography/photobooks"/>
    <n v="20"/>
    <n v="55.28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x v="1765"/>
    <x v="1"/>
    <n v="103"/>
    <x v="1"/>
    <s v="photography/photobooks"/>
    <n v="59"/>
    <n v="72.1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x v="2"/>
    <x v="2"/>
    <n v="1408999088"/>
    <x v="1766"/>
    <x v="1"/>
    <n v="0"/>
    <x v="1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x v="0"/>
    <x v="0"/>
    <n v="1407080884"/>
    <x v="1767"/>
    <x v="1"/>
    <n v="39"/>
    <x v="1"/>
    <s v="photography/photobooks"/>
    <n v="46"/>
    <n v="58.62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x v="1768"/>
    <x v="1"/>
    <n v="15"/>
    <x v="1"/>
    <s v="photography/photobooks"/>
    <n v="4"/>
    <n v="12.4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x v="1769"/>
    <x v="1"/>
    <n v="22"/>
    <x v="1"/>
    <s v="photography/photobooks"/>
    <n v="3"/>
    <n v="49.14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x v="1770"/>
    <x v="1"/>
    <n v="92"/>
    <x v="1"/>
    <s v="photography/photobooks"/>
    <n v="5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x v="1771"/>
    <x v="1"/>
    <n v="25"/>
    <x v="1"/>
    <s v="photography/photobooks"/>
    <n v="2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x v="1"/>
    <n v="1404666836"/>
    <x v="1772"/>
    <x v="1"/>
    <n v="19"/>
    <x v="1"/>
    <s v="photography/photobooks"/>
    <n v="16"/>
    <n v="45.16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x v="1773"/>
    <x v="1"/>
    <n v="19"/>
    <x v="1"/>
    <s v="photography/photobooks"/>
    <n v="6"/>
    <n v="98.79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x v="1774"/>
    <x v="1"/>
    <n v="13"/>
    <x v="1"/>
    <s v="photography/photobooks"/>
    <n v="46"/>
    <n v="88.31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x v="1775"/>
    <x v="1"/>
    <n v="124"/>
    <x v="1"/>
    <s v="photography/photobooks"/>
    <n v="65"/>
    <n v="170.63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x v="1776"/>
    <x v="1"/>
    <n v="4"/>
    <x v="1"/>
    <s v="photography/photobooks"/>
    <n v="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x v="1777"/>
    <x v="1"/>
    <n v="10"/>
    <x v="1"/>
    <s v="photography/photobooks"/>
    <n v="14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x v="1778"/>
    <x v="1"/>
    <n v="15"/>
    <x v="1"/>
    <s v="photography/photobooks"/>
    <n v="2"/>
    <n v="66.33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x v="1779"/>
    <x v="1"/>
    <n v="38"/>
    <x v="1"/>
    <s v="photography/photobooks"/>
    <n v="36"/>
    <n v="104.89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x v="1780"/>
    <x v="1"/>
    <n v="152"/>
    <x v="1"/>
    <s v="photography/photobooks"/>
    <n v="40"/>
    <n v="78.44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x v="1781"/>
    <x v="1"/>
    <n v="24"/>
    <x v="1"/>
    <s v="photography/photobooks"/>
    <n v="26"/>
    <n v="59.0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x v="1782"/>
    <x v="1"/>
    <n v="76"/>
    <x v="1"/>
    <s v="photography/photobooks"/>
    <n v="15"/>
    <n v="71.34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x v="1783"/>
    <x v="1"/>
    <n v="185"/>
    <x v="1"/>
    <s v="photography/photobooks"/>
    <n v="24"/>
    <n v="51.23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x v="1784"/>
    <x v="1"/>
    <n v="33"/>
    <x v="1"/>
    <s v="photography/photobooks"/>
    <n v="40"/>
    <n v="60.24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x v="1785"/>
    <x v="1"/>
    <n v="108"/>
    <x v="1"/>
    <s v="photography/photobooks"/>
    <n v="20"/>
    <n v="44.94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x v="1786"/>
    <x v="1"/>
    <n v="29"/>
    <x v="1"/>
    <s v="photography/photobooks"/>
    <n v="48"/>
    <n v="31.21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x v="0"/>
    <n v="1428158637"/>
    <x v="1787"/>
    <x v="1"/>
    <n v="24"/>
    <x v="1"/>
    <s v="photography/photobooks"/>
    <n v="15"/>
    <n v="63.88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x v="1"/>
    <n v="1414795542"/>
    <x v="1788"/>
    <x v="1"/>
    <n v="4"/>
    <x v="1"/>
    <s v="photography/photobooks"/>
    <n v="1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x v="1789"/>
    <x v="1"/>
    <n v="4"/>
    <x v="1"/>
    <s v="photography/photobooks"/>
    <n v="1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x v="1790"/>
    <x v="1"/>
    <n v="15"/>
    <x v="1"/>
    <s v="photography/photobooks"/>
    <n v="5"/>
    <n v="109.07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x v="1"/>
    <n v="1422553565"/>
    <x v="1791"/>
    <x v="1"/>
    <n v="4"/>
    <x v="1"/>
    <s v="photography/photobooks"/>
    <n v="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x v="0"/>
    <n v="1439189940"/>
    <x v="1792"/>
    <x v="1"/>
    <n v="139"/>
    <x v="1"/>
    <s v="photography/photobooks"/>
    <n v="61"/>
    <n v="109.94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x v="1793"/>
    <x v="1"/>
    <n v="2"/>
    <x v="1"/>
    <s v="photography/photobooks"/>
    <n v="1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x v="1794"/>
    <x v="1"/>
    <n v="18"/>
    <x v="1"/>
    <s v="photography/photobooks"/>
    <n v="11"/>
    <n v="55.39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x v="1795"/>
    <x v="1"/>
    <n v="81"/>
    <x v="1"/>
    <s v="photography/photobooks"/>
    <n v="39"/>
    <n v="133.9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x v="1796"/>
    <x v="1"/>
    <n v="86"/>
    <x v="1"/>
    <s v="photography/photobooks"/>
    <n v="22"/>
    <n v="48.72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x v="1797"/>
    <x v="1"/>
    <n v="140"/>
    <x v="1"/>
    <s v="photography/photobooks"/>
    <n v="68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x v="1798"/>
    <x v="1"/>
    <n v="37"/>
    <x v="1"/>
    <s v="photography/photobooks"/>
    <n v="14"/>
    <n v="58.97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x v="1"/>
    <x v="1"/>
    <n v="1415740408"/>
    <x v="1799"/>
    <x v="1"/>
    <n v="6"/>
    <x v="1"/>
    <s v="photography/photobooks"/>
    <n v="2"/>
    <n v="11.6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x v="1800"/>
    <x v="1"/>
    <n v="113"/>
    <x v="1"/>
    <s v="photography/photobooks"/>
    <n v="20"/>
    <n v="83.7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x v="1801"/>
    <x v="1"/>
    <n v="37"/>
    <x v="1"/>
    <s v="photography/photobooks"/>
    <n v="14"/>
    <n v="63.65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x v="3"/>
    <n v="1435442340"/>
    <x v="1802"/>
    <x v="1"/>
    <n v="18"/>
    <x v="1"/>
    <s v="photography/photobooks"/>
    <n v="48"/>
    <n v="94.28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x v="1803"/>
    <x v="1"/>
    <n v="75"/>
    <x v="1"/>
    <s v="photography/photobooks"/>
    <n v="31"/>
    <n v="71.87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x v="1804"/>
    <x v="1"/>
    <n v="52"/>
    <x v="1"/>
    <s v="photography/photobooks"/>
    <n v="35"/>
    <n v="104.85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x v="1805"/>
    <x v="1"/>
    <n v="122"/>
    <x v="1"/>
    <s v="photography/photobooks"/>
    <n v="36"/>
    <n v="67.14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x v="1806"/>
    <x v="1"/>
    <n v="8"/>
    <x v="1"/>
    <s v="photography/photobooks"/>
    <n v="3"/>
    <n v="73.88"/>
    <x v="8"/>
    <s v="photobooks"/>
    <x v="1806"/>
    <d v="2014-09-30T15:19:09"/>
  </r>
  <r>
    <n v="1807"/>
    <x v="1807"/>
    <s v="I want to explore alternative cultures and lifestyles in America."/>
    <n v="5000"/>
    <n v="553"/>
    <x v="2"/>
    <x v="0"/>
    <x v="0"/>
    <n v="1411868313"/>
    <x v="1807"/>
    <x v="1"/>
    <n v="8"/>
    <x v="1"/>
    <s v="photography/photobooks"/>
    <n v="11"/>
    <n v="69.13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x v="1808"/>
    <x v="1"/>
    <n v="96"/>
    <x v="1"/>
    <s v="photography/photobooks"/>
    <n v="41"/>
    <n v="120.77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x v="1809"/>
    <x v="1"/>
    <n v="9"/>
    <x v="1"/>
    <s v="photography/photobooks"/>
    <n v="11"/>
    <n v="42.22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x v="0"/>
    <n v="1408657826"/>
    <x v="1810"/>
    <x v="0"/>
    <n v="2"/>
    <x v="1"/>
    <s v="photography/photobooks"/>
    <n v="3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x v="0"/>
    <n v="1414123200"/>
    <x v="1811"/>
    <x v="0"/>
    <n v="26"/>
    <x v="1"/>
    <s v="photography/photobooks"/>
    <n v="0"/>
    <n v="1.54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x v="1812"/>
    <x v="0"/>
    <n v="23"/>
    <x v="1"/>
    <s v="photography/photobooks"/>
    <n v="13"/>
    <n v="37.61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x v="1"/>
    <n v="1407532812"/>
    <x v="1813"/>
    <x v="0"/>
    <n v="0"/>
    <x v="1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x v="1814"/>
    <x v="0"/>
    <n v="140"/>
    <x v="1"/>
    <s v="photography/photobooks"/>
    <n v="49"/>
    <n v="42.16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x v="1815"/>
    <x v="0"/>
    <n v="0"/>
    <x v="1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x v="1816"/>
    <x v="0"/>
    <n v="6"/>
    <x v="1"/>
    <s v="photography/photobooks"/>
    <n v="2"/>
    <n v="84.83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x v="0"/>
    <x v="0"/>
    <n v="1485759540"/>
    <x v="1817"/>
    <x v="0"/>
    <n v="100"/>
    <x v="1"/>
    <s v="photography/photobooks"/>
    <n v="52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x v="0"/>
    <n v="1428035850"/>
    <x v="1818"/>
    <x v="0"/>
    <n v="0"/>
    <x v="1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x v="1819"/>
    <x v="0"/>
    <n v="4"/>
    <x v="1"/>
    <s v="photography/photobooks"/>
    <n v="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x v="1820"/>
    <x v="0"/>
    <n v="8"/>
    <x v="1"/>
    <s v="photography/photobooks"/>
    <n v="7"/>
    <n v="213.38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x v="1821"/>
    <x v="0"/>
    <n v="57"/>
    <x v="0"/>
    <s v="music/rock"/>
    <n v="135"/>
    <n v="59.16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x v="5"/>
    <x v="5"/>
    <n v="1391194860"/>
    <x v="1822"/>
    <x v="0"/>
    <n v="11"/>
    <x v="0"/>
    <s v="music/rock"/>
    <n v="100"/>
    <n v="27.27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x v="1823"/>
    <x v="0"/>
    <n v="33"/>
    <x v="0"/>
    <s v="music/rock"/>
    <n v="116"/>
    <n v="24.58"/>
    <x v="4"/>
    <s v="rock"/>
    <x v="1823"/>
    <d v="2012-10-24T16:26:16"/>
  </r>
  <r>
    <n v="1824"/>
    <x v="1824"/>
    <s v="cd fund raiser"/>
    <n v="3000"/>
    <n v="3002"/>
    <x v="0"/>
    <x v="0"/>
    <x v="0"/>
    <n v="1389146880"/>
    <x v="1824"/>
    <x v="0"/>
    <n v="40"/>
    <x v="0"/>
    <s v="music/rock"/>
    <n v="100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x v="1825"/>
    <x v="0"/>
    <n v="50"/>
    <x v="0"/>
    <s v="music/rock"/>
    <n v="105"/>
    <n v="42.02"/>
    <x v="4"/>
    <s v="rock"/>
    <x v="1825"/>
    <d v="2013-07-11T20:01:43"/>
  </r>
  <r>
    <n v="1826"/>
    <x v="1826"/>
    <s v="Hear your favorite Bear Ghost in eargasmic quality!"/>
    <n v="2000"/>
    <n v="2020"/>
    <x v="0"/>
    <x v="0"/>
    <x v="0"/>
    <n v="1392675017"/>
    <x v="1826"/>
    <x v="0"/>
    <n v="38"/>
    <x v="0"/>
    <s v="music/rock"/>
    <n v="101"/>
    <n v="53.16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x v="1827"/>
    <x v="0"/>
    <n v="96"/>
    <x v="0"/>
    <s v="music/rock"/>
    <n v="101"/>
    <n v="83.89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x v="1828"/>
    <x v="0"/>
    <n v="48"/>
    <x v="0"/>
    <s v="music/rock"/>
    <n v="100"/>
    <n v="417.33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x v="1829"/>
    <x v="0"/>
    <n v="33"/>
    <x v="0"/>
    <s v="music/rock"/>
    <n v="167"/>
    <n v="75.77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x v="1830"/>
    <x v="0"/>
    <n v="226"/>
    <x v="0"/>
    <s v="music/rock"/>
    <n v="102"/>
    <n v="67.39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x v="1831"/>
    <x v="0"/>
    <n v="14"/>
    <x v="0"/>
    <s v="music/rock"/>
    <n v="103"/>
    <n v="73.569999999999993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x v="1832"/>
    <x v="0"/>
    <n v="20"/>
    <x v="0"/>
    <s v="music/rock"/>
    <n v="143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x v="1833"/>
    <x v="0"/>
    <n v="25"/>
    <x v="0"/>
    <s v="music/rock"/>
    <n v="263"/>
    <n v="42"/>
    <x v="4"/>
    <s v="rock"/>
    <x v="1833"/>
    <d v="2013-03-02T07:59:00"/>
  </r>
  <r>
    <n v="1834"/>
    <x v="1834"/>
    <s v="Help us fund our first tour and promote our new EP!"/>
    <n v="10000"/>
    <n v="11805"/>
    <x v="0"/>
    <x v="0"/>
    <x v="0"/>
    <n v="1422140895"/>
    <x v="1834"/>
    <x v="0"/>
    <n v="90"/>
    <x v="0"/>
    <s v="music/rock"/>
    <n v="118"/>
    <n v="131.16999999999999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x v="1835"/>
    <x v="0"/>
    <n v="11"/>
    <x v="0"/>
    <s v="music/rock"/>
    <n v="104"/>
    <n v="47.27"/>
    <x v="4"/>
    <s v="rock"/>
    <x v="1835"/>
    <d v="2016-03-31T15:51:11"/>
  </r>
  <r>
    <n v="1836"/>
    <x v="1836"/>
    <s v="Help fund our 2013 Sound &amp; Lighting Touring rig!"/>
    <n v="5000"/>
    <n v="10017"/>
    <x v="0"/>
    <x v="0"/>
    <x v="0"/>
    <n v="1361129129"/>
    <x v="1836"/>
    <x v="0"/>
    <n v="55"/>
    <x v="0"/>
    <s v="music/rock"/>
    <n v="200"/>
    <n v="182.1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x v="1837"/>
    <x v="0"/>
    <n v="30"/>
    <x v="0"/>
    <s v="music/rock"/>
    <n v="307"/>
    <n v="61.3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x v="1838"/>
    <x v="0"/>
    <n v="28"/>
    <x v="0"/>
    <s v="music/rock"/>
    <n v="100"/>
    <n v="35.770000000000003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x v="1839"/>
    <x v="0"/>
    <n v="45"/>
    <x v="0"/>
    <s v="music/rock"/>
    <n v="205"/>
    <n v="45.6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x v="1840"/>
    <x v="0"/>
    <n v="13"/>
    <x v="0"/>
    <s v="music/rock"/>
    <n v="109"/>
    <n v="75.38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x v="0"/>
    <x v="0"/>
    <n v="1400561940"/>
    <x v="1841"/>
    <x v="0"/>
    <n v="40"/>
    <x v="0"/>
    <s v="music/rock"/>
    <n v="102"/>
    <n v="50.88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x v="1842"/>
    <x v="0"/>
    <n v="21"/>
    <x v="0"/>
    <s v="music/rock"/>
    <n v="125"/>
    <n v="119.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x v="1843"/>
    <x v="0"/>
    <n v="134"/>
    <x v="0"/>
    <s v="music/rock"/>
    <n v="124"/>
    <n v="92.54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x v="1844"/>
    <x v="0"/>
    <n v="20"/>
    <x v="0"/>
    <s v="music/rock"/>
    <n v="101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x v="1845"/>
    <x v="0"/>
    <n v="19"/>
    <x v="0"/>
    <s v="music/rock"/>
    <n v="100"/>
    <n v="52.63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x v="1846"/>
    <x v="0"/>
    <n v="209"/>
    <x v="0"/>
    <s v="music/rock"/>
    <n v="138"/>
    <n v="98.9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x v="1847"/>
    <x v="0"/>
    <n v="38"/>
    <x v="0"/>
    <s v="music/rock"/>
    <n v="121"/>
    <n v="79.53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x v="1848"/>
    <x v="0"/>
    <n v="24"/>
    <x v="0"/>
    <s v="music/rock"/>
    <n v="107"/>
    <n v="134.21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x v="0"/>
    <x v="0"/>
    <n v="1350505059"/>
    <x v="1849"/>
    <x v="0"/>
    <n v="8"/>
    <x v="0"/>
    <s v="music/rock"/>
    <n v="100"/>
    <n v="37.630000000000003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x v="1850"/>
    <x v="0"/>
    <n v="179"/>
    <x v="0"/>
    <s v="music/rock"/>
    <n v="102"/>
    <n v="51.04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x v="1851"/>
    <x v="0"/>
    <n v="26"/>
    <x v="0"/>
    <s v="music/rock"/>
    <n v="100"/>
    <n v="50.0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x v="1852"/>
    <x v="0"/>
    <n v="131"/>
    <x v="0"/>
    <s v="music/rock"/>
    <n v="117"/>
    <n v="133.93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x v="1853"/>
    <x v="0"/>
    <n v="14"/>
    <x v="0"/>
    <s v="music/rock"/>
    <n v="102"/>
    <n v="58.21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x v="1854"/>
    <x v="0"/>
    <n v="174"/>
    <x v="0"/>
    <s v="music/rock"/>
    <n v="102"/>
    <n v="88.04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x v="1855"/>
    <x v="0"/>
    <n v="191"/>
    <x v="0"/>
    <s v="music/rock"/>
    <n v="154"/>
    <n v="70.58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x v="1856"/>
    <x v="0"/>
    <n v="38"/>
    <x v="0"/>
    <s v="music/rock"/>
    <n v="101"/>
    <n v="53.29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x v="1857"/>
    <x v="0"/>
    <n v="22"/>
    <x v="0"/>
    <s v="music/rock"/>
    <n v="100"/>
    <n v="136.36000000000001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x v="1858"/>
    <x v="0"/>
    <n v="149"/>
    <x v="0"/>
    <s v="music/rock"/>
    <n v="109"/>
    <n v="40.549999999999997"/>
    <x v="4"/>
    <s v="rock"/>
    <x v="1858"/>
    <d v="2011-12-16T05:48:41"/>
  </r>
  <r>
    <n v="1859"/>
    <x v="1859"/>
    <s v="Queen Kwong is going ON TOUR to London and Paris!"/>
    <n v="3000"/>
    <n v="3955"/>
    <x v="0"/>
    <x v="0"/>
    <x v="0"/>
    <n v="1316716129"/>
    <x v="1859"/>
    <x v="0"/>
    <n v="56"/>
    <x v="0"/>
    <s v="music/rock"/>
    <n v="132"/>
    <n v="70.63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x v="1860"/>
    <x v="0"/>
    <n v="19"/>
    <x v="0"/>
    <s v="music/rock"/>
    <n v="133"/>
    <n v="52.6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x v="1861"/>
    <x v="0"/>
    <n v="0"/>
    <x v="1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x v="1862"/>
    <x v="0"/>
    <n v="16"/>
    <x v="1"/>
    <s v="games/mobile games"/>
    <n v="8"/>
    <n v="90.94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x v="1863"/>
    <x v="0"/>
    <n v="2"/>
    <x v="1"/>
    <s v="games/mobile games"/>
    <n v="0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x v="1864"/>
    <x v="0"/>
    <n v="48"/>
    <x v="1"/>
    <s v="games/mobile games"/>
    <n v="43"/>
    <n v="58.08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x v="1865"/>
    <x v="0"/>
    <n v="2"/>
    <x v="1"/>
    <s v="games/mobile games"/>
    <n v="0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x v="1866"/>
    <x v="0"/>
    <n v="2"/>
    <x v="1"/>
    <s v="games/mobile games"/>
    <n v="1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x v="1867"/>
    <x v="0"/>
    <n v="1"/>
    <x v="1"/>
    <s v="games/mobile games"/>
    <n v="0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x v="1868"/>
    <x v="0"/>
    <n v="17"/>
    <x v="1"/>
    <s v="games/mobile games"/>
    <n v="5"/>
    <n v="71.59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x v="1869"/>
    <x v="0"/>
    <n v="0"/>
    <x v="1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x v="1870"/>
    <x v="0"/>
    <n v="11"/>
    <x v="1"/>
    <s v="games/mobile games"/>
    <n v="10"/>
    <n v="32.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x v="1871"/>
    <x v="0"/>
    <n v="95"/>
    <x v="1"/>
    <s v="games/mobile games"/>
    <n v="72"/>
    <n v="49.12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x v="1872"/>
    <x v="0"/>
    <n v="13"/>
    <x v="1"/>
    <s v="games/mobile games"/>
    <n v="1"/>
    <n v="16.309999999999999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x v="1873"/>
    <x v="0"/>
    <n v="2"/>
    <x v="1"/>
    <s v="games/mobile games"/>
    <n v="0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x v="1874"/>
    <x v="0"/>
    <n v="2"/>
    <x v="1"/>
    <s v="games/mobile games"/>
    <n v="0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x v="0"/>
    <n v="1470519308"/>
    <x v="1875"/>
    <x v="0"/>
    <n v="3"/>
    <x v="1"/>
    <s v="games/mobile games"/>
    <n v="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x v="1876"/>
    <x v="0"/>
    <n v="0"/>
    <x v="1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x v="0"/>
    <n v="1425170525"/>
    <x v="1877"/>
    <x v="0"/>
    <n v="0"/>
    <x v="1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x v="1878"/>
    <x v="0"/>
    <n v="0"/>
    <x v="1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x v="1879"/>
    <x v="0"/>
    <n v="2"/>
    <x v="1"/>
    <s v="games/mobile games"/>
    <n v="0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x v="1"/>
    <x v="1"/>
    <n v="1459341380"/>
    <x v="1880"/>
    <x v="0"/>
    <n v="24"/>
    <x v="1"/>
    <s v="games/mobile games"/>
    <n v="20"/>
    <n v="41.83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x v="1881"/>
    <x v="0"/>
    <n v="70"/>
    <x v="0"/>
    <s v="music/indie rock"/>
    <n v="173"/>
    <n v="49.34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x v="1882"/>
    <x v="0"/>
    <n v="81"/>
    <x v="0"/>
    <s v="music/indie rock"/>
    <n v="101"/>
    <n v="41.73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x v="1883"/>
    <x v="0"/>
    <n v="32"/>
    <x v="0"/>
    <s v="music/indie rock"/>
    <n v="105"/>
    <n v="32.72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x v="1884"/>
    <x v="0"/>
    <n v="26"/>
    <x v="0"/>
    <s v="music/indie rock"/>
    <n v="135"/>
    <n v="51.9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x v="1885"/>
    <x v="0"/>
    <n v="105"/>
    <x v="0"/>
    <s v="music/indie rock"/>
    <n v="116"/>
    <n v="50.69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x v="1886"/>
    <x v="0"/>
    <n v="29"/>
    <x v="0"/>
    <s v="music/indie rock"/>
    <n v="102"/>
    <n v="42.24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x v="1887"/>
    <x v="0"/>
    <n v="8"/>
    <x v="0"/>
    <s v="music/indie rock"/>
    <n v="111"/>
    <n v="416.88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x v="1888"/>
    <x v="0"/>
    <n v="89"/>
    <x v="0"/>
    <s v="music/indie rock"/>
    <n v="166"/>
    <n v="46.6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x v="1889"/>
    <x v="0"/>
    <n v="44"/>
    <x v="0"/>
    <s v="music/indie rock"/>
    <n v="107"/>
    <n v="48.45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x v="1890"/>
    <x v="0"/>
    <n v="246"/>
    <x v="0"/>
    <s v="music/indie rock"/>
    <n v="145"/>
    <n v="70.53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x v="1891"/>
    <x v="0"/>
    <n v="120"/>
    <x v="0"/>
    <s v="music/indie rock"/>
    <n v="106"/>
    <n v="87.96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x v="0"/>
    <n v="1307459881"/>
    <x v="1892"/>
    <x v="0"/>
    <n v="26"/>
    <x v="0"/>
    <s v="music/indie rock"/>
    <n v="137"/>
    <n v="26.2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x v="1893"/>
    <x v="0"/>
    <n v="45"/>
    <x v="0"/>
    <s v="music/indie rock"/>
    <n v="104"/>
    <n v="57.78"/>
    <x v="4"/>
    <s v="indie rock"/>
    <x v="1893"/>
    <d v="2011-04-16T03:59:00"/>
  </r>
  <r>
    <n v="1894"/>
    <x v="1894"/>
    <s v="Im trying to raise $1000 for a 3 song EP in a studio!"/>
    <n v="1000"/>
    <n v="1145"/>
    <x v="0"/>
    <x v="0"/>
    <x v="0"/>
    <n v="1329082983"/>
    <x v="1894"/>
    <x v="0"/>
    <n v="20"/>
    <x v="0"/>
    <s v="music/indie rock"/>
    <n v="11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x v="1895"/>
    <x v="0"/>
    <n v="47"/>
    <x v="0"/>
    <s v="music/indie rock"/>
    <n v="102"/>
    <n v="196.34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x v="1896"/>
    <x v="0"/>
    <n v="13"/>
    <x v="0"/>
    <s v="music/indie rock"/>
    <n v="124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x v="1897"/>
    <x v="0"/>
    <n v="183"/>
    <x v="0"/>
    <s v="music/indie rock"/>
    <n v="102"/>
    <n v="35.549999999999997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x v="1898"/>
    <x v="0"/>
    <n v="21"/>
    <x v="0"/>
    <s v="music/indie rock"/>
    <n v="145"/>
    <n v="68.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x v="1899"/>
    <x v="0"/>
    <n v="42"/>
    <x v="0"/>
    <s v="music/indie rock"/>
    <n v="133"/>
    <n v="28.57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x v="1900"/>
    <x v="0"/>
    <n v="54"/>
    <x v="0"/>
    <s v="music/indie rock"/>
    <n v="109"/>
    <n v="50.63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x v="1901"/>
    <x v="0"/>
    <n v="25"/>
    <x v="1"/>
    <s v="technology/gadgets"/>
    <n v="3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x v="1902"/>
    <x v="0"/>
    <n v="3"/>
    <x v="1"/>
    <s v="technology/gadgets"/>
    <n v="1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x v="1903"/>
    <x v="0"/>
    <n v="41"/>
    <x v="1"/>
    <s v="technology/gadgets"/>
    <n v="47"/>
    <n v="34.1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x v="1904"/>
    <x v="0"/>
    <n v="2"/>
    <x v="1"/>
    <s v="technology/gadgets"/>
    <n v="0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x v="1905"/>
    <x v="0"/>
    <n v="4"/>
    <x v="1"/>
    <s v="technology/gadgets"/>
    <n v="0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x v="1906"/>
    <x v="0"/>
    <n v="99"/>
    <x v="1"/>
    <s v="technology/gadgets"/>
    <n v="43"/>
    <n v="215.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x v="1907"/>
    <x v="0"/>
    <n v="4"/>
    <x v="1"/>
    <s v="technology/gadgets"/>
    <n v="0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x v="1908"/>
    <x v="0"/>
    <n v="4"/>
    <x v="1"/>
    <s v="technology/gadgets"/>
    <n v="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x v="1909"/>
    <x v="0"/>
    <n v="38"/>
    <x v="1"/>
    <s v="technology/gadgets"/>
    <n v="14"/>
    <n v="129.97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x v="1910"/>
    <x v="0"/>
    <n v="285"/>
    <x v="1"/>
    <s v="technology/gadgets"/>
    <n v="39"/>
    <n v="117.49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x v="1911"/>
    <x v="0"/>
    <n v="1"/>
    <x v="1"/>
    <s v="technology/gadgets"/>
    <n v="0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x v="1912"/>
    <x v="0"/>
    <n v="42"/>
    <x v="1"/>
    <s v="technology/gadgets"/>
    <n v="59"/>
    <n v="70.599999999999994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x v="1"/>
    <x v="1"/>
    <n v="1412770578"/>
    <x v="1913"/>
    <x v="0"/>
    <n v="26"/>
    <x v="1"/>
    <s v="technology/gadgets"/>
    <n v="1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x v="1914"/>
    <x v="0"/>
    <n v="2"/>
    <x v="1"/>
    <s v="technology/gadgets"/>
    <n v="9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x v="1915"/>
    <x v="0"/>
    <n v="4"/>
    <x v="1"/>
    <s v="technology/gadgets"/>
    <n v="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x v="0"/>
    <x v="0"/>
    <n v="1478542375"/>
    <x v="1916"/>
    <x v="0"/>
    <n v="6"/>
    <x v="1"/>
    <s v="technology/gadgets"/>
    <n v="1"/>
    <n v="17"/>
    <x v="2"/>
    <s v="gadgets"/>
    <x v="1916"/>
    <d v="2016-11-07T18:12:55"/>
  </r>
  <r>
    <n v="1917"/>
    <x v="1917"/>
    <s v="Let's build a legendary brand altogether"/>
    <n v="390000"/>
    <n v="205025"/>
    <x v="2"/>
    <x v="7"/>
    <x v="6"/>
    <n v="1486708133"/>
    <x v="1917"/>
    <x v="0"/>
    <n v="70"/>
    <x v="1"/>
    <s v="technology/gadgets"/>
    <n v="53"/>
    <n v="2928.93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x v="1918"/>
    <x v="0"/>
    <n v="9"/>
    <x v="1"/>
    <s v="technology/gadgets"/>
    <n v="1"/>
    <n v="28.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x v="1919"/>
    <x v="0"/>
    <n v="8"/>
    <x v="1"/>
    <s v="technology/gadgets"/>
    <n v="47"/>
    <n v="29.63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x v="1920"/>
    <x v="0"/>
    <n v="105"/>
    <x v="1"/>
    <s v="technology/gadgets"/>
    <n v="43"/>
    <n v="40.98"/>
    <x v="2"/>
    <s v="gadgets"/>
    <x v="1920"/>
    <d v="2015-10-21T23:00:00"/>
  </r>
  <r>
    <n v="1921"/>
    <x v="1921"/>
    <s v="The Fine Spirits are making an album, but we need your help!"/>
    <n v="1500"/>
    <n v="2052"/>
    <x v="0"/>
    <x v="0"/>
    <x v="0"/>
    <n v="1342243143"/>
    <x v="1921"/>
    <x v="0"/>
    <n v="38"/>
    <x v="0"/>
    <s v="music/indie rock"/>
    <n v="137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x v="1922"/>
    <x v="0"/>
    <n v="64"/>
    <x v="0"/>
    <s v="music/indie rock"/>
    <n v="116"/>
    <n v="36.11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x v="1923"/>
    <x v="0"/>
    <n v="13"/>
    <x v="0"/>
    <s v="music/indie rock"/>
    <n v="241"/>
    <n v="23.15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x v="1924"/>
    <x v="0"/>
    <n v="33"/>
    <x v="0"/>
    <s v="music/indie rock"/>
    <n v="114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x v="0"/>
    <n v="1381449600"/>
    <x v="1925"/>
    <x v="0"/>
    <n v="52"/>
    <x v="0"/>
    <s v="music/indie rock"/>
    <n v="110"/>
    <n v="31.83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x v="1926"/>
    <x v="0"/>
    <n v="107"/>
    <x v="0"/>
    <s v="music/indie rock"/>
    <n v="195"/>
    <n v="27.39"/>
    <x v="4"/>
    <s v="indie rock"/>
    <x v="1926"/>
    <d v="2010-11-02T00:26:00"/>
  </r>
  <r>
    <n v="1927"/>
    <x v="1927"/>
    <s v="Hampshire is headed to GBS Detroit."/>
    <n v="600"/>
    <n v="620"/>
    <x v="0"/>
    <x v="0"/>
    <x v="0"/>
    <n v="1331182740"/>
    <x v="1927"/>
    <x v="0"/>
    <n v="11"/>
    <x v="0"/>
    <s v="music/indie rock"/>
    <n v="103"/>
    <n v="56.36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x v="0"/>
    <x v="0"/>
    <n v="1367940794"/>
    <x v="1928"/>
    <x v="0"/>
    <n v="34"/>
    <x v="0"/>
    <s v="music/indie rock"/>
    <n v="103"/>
    <n v="77.3499999999999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x v="1929"/>
    <x v="0"/>
    <n v="75"/>
    <x v="0"/>
    <s v="music/indie rock"/>
    <n v="100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x v="0"/>
    <x v="0"/>
    <n v="1373203482"/>
    <x v="1930"/>
    <x v="0"/>
    <n v="26"/>
    <x v="0"/>
    <s v="music/indie rock"/>
    <n v="127"/>
    <n v="48.85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x v="0"/>
    <n v="1337657400"/>
    <x v="1931"/>
    <x v="0"/>
    <n v="50"/>
    <x v="0"/>
    <s v="music/indie rock"/>
    <n v="121"/>
    <n v="48.24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x v="1932"/>
    <x v="0"/>
    <n v="80"/>
    <x v="0"/>
    <s v="music/indie rock"/>
    <n v="107"/>
    <n v="70.209999999999994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x v="1933"/>
    <x v="0"/>
    <n v="110"/>
    <x v="0"/>
    <s v="music/indie rock"/>
    <n v="172"/>
    <n v="94.05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x v="1934"/>
    <x v="0"/>
    <n v="77"/>
    <x v="0"/>
    <s v="music/indie rock"/>
    <n v="124"/>
    <n v="80.27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x v="1935"/>
    <x v="0"/>
    <n v="50"/>
    <x v="0"/>
    <s v="music/indie rock"/>
    <n v="108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x v="1936"/>
    <x v="0"/>
    <n v="145"/>
    <x v="0"/>
    <s v="music/indie rock"/>
    <n v="117"/>
    <n v="60.27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x v="1937"/>
    <x v="0"/>
    <n v="29"/>
    <x v="0"/>
    <s v="music/indie rock"/>
    <n v="187"/>
    <n v="38.74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x v="1938"/>
    <x v="0"/>
    <n v="114"/>
    <x v="0"/>
    <s v="music/indie rock"/>
    <n v="116"/>
    <n v="152.54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x v="1939"/>
    <x v="0"/>
    <n v="96"/>
    <x v="0"/>
    <s v="music/indie rock"/>
    <n v="111"/>
    <n v="115.31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x v="1940"/>
    <x v="0"/>
    <n v="31"/>
    <x v="0"/>
    <s v="music/indie rock"/>
    <n v="171"/>
    <n v="35.840000000000003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x v="1941"/>
    <x v="1"/>
    <n v="4883"/>
    <x v="0"/>
    <s v="technology/hardware"/>
    <n v="126"/>
    <n v="64.569999999999993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x v="1942"/>
    <x v="1"/>
    <n v="95"/>
    <x v="0"/>
    <s v="technology/hardware"/>
    <n v="138"/>
    <n v="87.44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x v="1943"/>
    <x v="1"/>
    <n v="2478"/>
    <x v="0"/>
    <s v="technology/hardware"/>
    <n v="1705"/>
    <n v="68.819999999999993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x v="1944"/>
    <x v="1"/>
    <n v="1789"/>
    <x v="0"/>
    <s v="technology/hardware"/>
    <n v="788"/>
    <n v="176.2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x v="1945"/>
    <x v="1"/>
    <n v="680"/>
    <x v="0"/>
    <s v="technology/hardware"/>
    <n v="348"/>
    <n v="511.79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x v="1946"/>
    <x v="1"/>
    <n v="70"/>
    <x v="0"/>
    <s v="technology/hardware"/>
    <n v="150"/>
    <n v="160.44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x v="1947"/>
    <x v="1"/>
    <n v="23"/>
    <x v="0"/>
    <s v="technology/hardware"/>
    <n v="101"/>
    <n v="35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x v="0"/>
    <x v="0"/>
    <n v="1465232520"/>
    <x v="1948"/>
    <x v="1"/>
    <n v="4245"/>
    <x v="0"/>
    <s v="technology/hardware"/>
    <n v="800"/>
    <n v="188.51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x v="1949"/>
    <x v="1"/>
    <n v="943"/>
    <x v="0"/>
    <s v="technology/hardware"/>
    <n v="106"/>
    <n v="56.2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x v="1950"/>
    <x v="1"/>
    <n v="1876"/>
    <x v="0"/>
    <s v="technology/hardware"/>
    <n v="201"/>
    <n v="51.31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x v="1951"/>
    <x v="1"/>
    <n v="834"/>
    <x v="0"/>
    <s v="technology/hardware"/>
    <n v="212"/>
    <n v="127.36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x v="1952"/>
    <x v="1"/>
    <n v="682"/>
    <x v="0"/>
    <s v="technology/hardware"/>
    <n v="198"/>
    <n v="101.8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x v="1953"/>
    <x v="1"/>
    <n v="147"/>
    <x v="0"/>
    <s v="technology/hardware"/>
    <n v="226"/>
    <n v="230.56"/>
    <x v="2"/>
    <s v="hardware"/>
    <x v="1953"/>
    <d v="2012-03-02T03:00:00"/>
  </r>
  <r>
    <n v="1954"/>
    <x v="1954"/>
    <s v="The First Home Battery System You Simply Plug in to Install"/>
    <n v="50000"/>
    <n v="349474"/>
    <x v="0"/>
    <x v="0"/>
    <x v="0"/>
    <n v="1457758800"/>
    <x v="1954"/>
    <x v="1"/>
    <n v="415"/>
    <x v="0"/>
    <s v="technology/hardware"/>
    <n v="699"/>
    <n v="842.11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x v="1955"/>
    <x v="1"/>
    <n v="290"/>
    <x v="0"/>
    <s v="technology/hardware"/>
    <n v="399"/>
    <n v="577.28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x v="1956"/>
    <x v="1"/>
    <n v="365"/>
    <x v="0"/>
    <s v="technology/hardware"/>
    <n v="294"/>
    <n v="483.34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x v="0"/>
    <x v="0"/>
    <n v="1351304513"/>
    <x v="1957"/>
    <x v="1"/>
    <n v="660"/>
    <x v="0"/>
    <s v="technology/hardware"/>
    <n v="168"/>
    <n v="76.14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x v="1958"/>
    <x v="1"/>
    <n v="1356"/>
    <x v="0"/>
    <s v="technology/hardware"/>
    <n v="1436"/>
    <n v="74.11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x v="1959"/>
    <x v="1"/>
    <n v="424"/>
    <x v="0"/>
    <s v="technology/hardware"/>
    <n v="157"/>
    <n v="36.97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x v="1960"/>
    <x v="1"/>
    <n v="33"/>
    <x v="0"/>
    <s v="technology/hardware"/>
    <n v="118"/>
    <n v="2500.9699999999998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x v="1961"/>
    <x v="1"/>
    <n v="1633"/>
    <x v="0"/>
    <s v="technology/hardware"/>
    <n v="1105"/>
    <n v="67.6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x v="1962"/>
    <x v="1"/>
    <n v="306"/>
    <x v="0"/>
    <s v="technology/hardware"/>
    <n v="193"/>
    <n v="63.05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x v="1963"/>
    <x v="1"/>
    <n v="205"/>
    <x v="0"/>
    <s v="technology/hardware"/>
    <n v="127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x v="1964"/>
    <x v="1"/>
    <n v="1281"/>
    <x v="0"/>
    <s v="technology/hardware"/>
    <n v="260"/>
    <n v="180.75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x v="1965"/>
    <x v="1"/>
    <n v="103"/>
    <x v="0"/>
    <s v="technology/hardware"/>
    <n v="262"/>
    <n v="127.32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x v="1966"/>
    <x v="1"/>
    <n v="1513"/>
    <x v="0"/>
    <s v="technology/hardware"/>
    <n v="207"/>
    <n v="136.63999999999999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x v="1967"/>
    <x v="1"/>
    <n v="405"/>
    <x v="0"/>
    <s v="technology/hardware"/>
    <n v="370"/>
    <n v="182.78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x v="0"/>
    <x v="0"/>
    <n v="1480777515"/>
    <x v="1968"/>
    <x v="1"/>
    <n v="510"/>
    <x v="0"/>
    <s v="technology/hardware"/>
    <n v="285"/>
    <n v="279.38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x v="1969"/>
    <x v="1"/>
    <n v="1887"/>
    <x v="0"/>
    <s v="technology/hardware"/>
    <n v="579"/>
    <n v="61.3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x v="1970"/>
    <x v="1"/>
    <n v="701"/>
    <x v="0"/>
    <s v="technology/hardware"/>
    <n v="1132"/>
    <n v="80.73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x v="1971"/>
    <x v="1"/>
    <n v="3863"/>
    <x v="0"/>
    <s v="technology/hardware"/>
    <n v="263"/>
    <n v="272.36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x v="1972"/>
    <x v="1"/>
    <n v="238"/>
    <x v="0"/>
    <s v="technology/hardware"/>
    <n v="674"/>
    <n v="70.849999999999994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x v="1973"/>
    <x v="1"/>
    <n v="2051"/>
    <x v="0"/>
    <s v="technology/hardware"/>
    <n v="257"/>
    <n v="247.94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x v="1974"/>
    <x v="1"/>
    <n v="402"/>
    <x v="0"/>
    <s v="technology/hardware"/>
    <n v="375"/>
    <n v="186.8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x v="0"/>
    <n v="1362938851"/>
    <x v="1975"/>
    <x v="1"/>
    <n v="253"/>
    <x v="0"/>
    <s v="technology/hardware"/>
    <n v="209"/>
    <n v="131.99"/>
    <x v="2"/>
    <s v="hardware"/>
    <x v="1975"/>
    <d v="2013-03-10T18:07:31"/>
  </r>
  <r>
    <n v="1976"/>
    <x v="1976"/>
    <s v="Can you help us make an ultra bright white one a reality?"/>
    <n v="4000"/>
    <n v="13864"/>
    <x v="0"/>
    <x v="1"/>
    <x v="1"/>
    <n v="1373751325"/>
    <x v="1976"/>
    <x v="1"/>
    <n v="473"/>
    <x v="0"/>
    <s v="technology/hardware"/>
    <n v="347"/>
    <n v="29.31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x v="1977"/>
    <x v="1"/>
    <n v="821"/>
    <x v="0"/>
    <s v="technology/hardware"/>
    <n v="402"/>
    <n v="245.02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x v="1978"/>
    <x v="1"/>
    <n v="388"/>
    <x v="0"/>
    <s v="technology/hardware"/>
    <n v="1027"/>
    <n v="1323.25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x v="1979"/>
    <x v="1"/>
    <n v="813"/>
    <x v="0"/>
    <s v="technology/hardware"/>
    <n v="115"/>
    <n v="282.66000000000003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x v="12"/>
    <x v="3"/>
    <n v="1459684862"/>
    <x v="1980"/>
    <x v="1"/>
    <n v="1945"/>
    <x v="0"/>
    <s v="technology/hardware"/>
    <n v="355"/>
    <n v="91.21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x v="1981"/>
    <x v="0"/>
    <n v="12"/>
    <x v="1"/>
    <s v="photography/people"/>
    <n v="5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x v="6"/>
    <n v="1480863887"/>
    <x v="1982"/>
    <x v="0"/>
    <n v="0"/>
    <x v="1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x v="1983"/>
    <x v="0"/>
    <n v="16"/>
    <x v="1"/>
    <s v="photography/people"/>
    <n v="4"/>
    <n v="88.69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x v="1984"/>
    <x v="0"/>
    <n v="7"/>
    <x v="1"/>
    <s v="photography/people"/>
    <n v="21"/>
    <n v="453.14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x v="1985"/>
    <x v="0"/>
    <n v="4"/>
    <x v="1"/>
    <s v="photography/people"/>
    <n v="3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x v="1986"/>
    <x v="0"/>
    <n v="1"/>
    <x v="1"/>
    <s v="photography/people"/>
    <n v="0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x v="1"/>
    <x v="1"/>
    <n v="1425223276"/>
    <x v="1987"/>
    <x v="0"/>
    <n v="28"/>
    <x v="1"/>
    <s v="photography/people"/>
    <n v="42"/>
    <n v="83.43"/>
    <x v="8"/>
    <s v="people"/>
    <x v="1987"/>
    <d v="2015-03-01T15:21:16"/>
  </r>
  <r>
    <n v="1988"/>
    <x v="1988"/>
    <s v="Expressing art in an image!"/>
    <n v="6000"/>
    <n v="25"/>
    <x v="2"/>
    <x v="0"/>
    <x v="0"/>
    <n v="1440094742"/>
    <x v="1988"/>
    <x v="0"/>
    <n v="1"/>
    <x v="1"/>
    <s v="photography/people"/>
    <n v="0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x v="1989"/>
    <x v="0"/>
    <n v="1"/>
    <x v="1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x v="1990"/>
    <x v="0"/>
    <n v="5"/>
    <x v="1"/>
    <s v="photography/people"/>
    <n v="17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x v="0"/>
    <x v="0"/>
    <n v="1435958786"/>
    <x v="1991"/>
    <x v="0"/>
    <n v="3"/>
    <x v="1"/>
    <s v="photography/people"/>
    <n v="7"/>
    <n v="46.67"/>
    <x v="8"/>
    <s v="people"/>
    <x v="1991"/>
    <d v="2015-07-03T21:26:26"/>
  </r>
  <r>
    <n v="1992"/>
    <x v="1992"/>
    <s v="A complete revamp of all the Disney Princes &amp; Princesses!"/>
    <n v="1500"/>
    <n v="2"/>
    <x v="2"/>
    <x v="0"/>
    <x v="0"/>
    <n v="1424229991"/>
    <x v="1992"/>
    <x v="0"/>
    <n v="2"/>
    <x v="1"/>
    <s v="photography/people"/>
    <n v="0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x v="1993"/>
    <x v="0"/>
    <n v="0"/>
    <x v="1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x v="1994"/>
    <x v="0"/>
    <n v="0"/>
    <x v="1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x v="1995"/>
    <x v="0"/>
    <n v="3"/>
    <x v="1"/>
    <s v="photography/people"/>
    <n v="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x v="1996"/>
    <x v="0"/>
    <n v="0"/>
    <x v="1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x v="1997"/>
    <x v="0"/>
    <n v="0"/>
    <x v="1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x v="1998"/>
    <x v="0"/>
    <n v="3"/>
    <x v="1"/>
    <s v="photography/people"/>
    <n v="26"/>
    <n v="218.33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x v="1"/>
    <n v="1415882108"/>
    <x v="1999"/>
    <x v="0"/>
    <n v="7"/>
    <x v="1"/>
    <s v="photography/people"/>
    <n v="1"/>
    <n v="33.71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x v="2000"/>
    <x v="0"/>
    <n v="25"/>
    <x v="1"/>
    <s v="photography/people"/>
    <n v="13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x v="2001"/>
    <x v="1"/>
    <n v="1637"/>
    <x v="0"/>
    <s v="technology/hardware"/>
    <n v="382"/>
    <n v="128.38999999999999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x v="2002"/>
    <x v="1"/>
    <n v="1375"/>
    <x v="0"/>
    <s v="technology/hardware"/>
    <n v="217"/>
    <n v="78.83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x v="2003"/>
    <x v="1"/>
    <n v="17"/>
    <x v="0"/>
    <s v="technology/hardware"/>
    <n v="312"/>
    <n v="91.76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x v="2004"/>
    <x v="1"/>
    <n v="354"/>
    <x v="0"/>
    <s v="technology/hardware"/>
    <n v="234"/>
    <n v="331.1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x v="2005"/>
    <x v="1"/>
    <n v="191"/>
    <x v="0"/>
    <s v="technology/hardware"/>
    <n v="124"/>
    <n v="194.26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x v="2006"/>
    <x v="1"/>
    <n v="303"/>
    <x v="0"/>
    <s v="technology/hardware"/>
    <n v="248"/>
    <n v="408.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x v="2007"/>
    <x v="1"/>
    <n v="137"/>
    <x v="0"/>
    <s v="technology/hardware"/>
    <n v="116"/>
    <n v="84.46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x v="2008"/>
    <x v="1"/>
    <n v="41"/>
    <x v="0"/>
    <s v="technology/hardware"/>
    <n v="117"/>
    <n v="44.85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x v="2009"/>
    <x v="1"/>
    <n v="398"/>
    <x v="0"/>
    <s v="technology/hardware"/>
    <n v="305"/>
    <n v="383.36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x v="0"/>
    <x v="0"/>
    <n v="1471564491"/>
    <x v="2010"/>
    <x v="1"/>
    <n v="1737"/>
    <x v="0"/>
    <s v="technology/hardware"/>
    <n v="320"/>
    <n v="55.28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x v="2011"/>
    <x v="1"/>
    <n v="971"/>
    <x v="0"/>
    <s v="technology/hardware"/>
    <n v="820"/>
    <n v="422.02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x v="2012"/>
    <x v="1"/>
    <n v="183"/>
    <x v="0"/>
    <s v="technology/hardware"/>
    <n v="235"/>
    <n v="64.180000000000007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x v="2013"/>
    <x v="1"/>
    <n v="4562"/>
    <x v="0"/>
    <s v="technology/hardware"/>
    <n v="495"/>
    <n v="173.58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x v="2014"/>
    <x v="1"/>
    <n v="26457"/>
    <x v="0"/>
    <s v="technology/hardware"/>
    <n v="7814"/>
    <n v="88.6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x v="2015"/>
    <x v="1"/>
    <n v="162"/>
    <x v="0"/>
    <s v="technology/hardware"/>
    <n v="113"/>
    <n v="50.2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x v="0"/>
    <x v="0"/>
    <n v="1362863299"/>
    <x v="2016"/>
    <x v="1"/>
    <n v="479"/>
    <x v="0"/>
    <s v="technology/hardware"/>
    <n v="922"/>
    <n v="192.39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x v="2017"/>
    <x v="1"/>
    <n v="426"/>
    <x v="0"/>
    <s v="technology/hardware"/>
    <n v="125"/>
    <n v="73.42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x v="2018"/>
    <x v="1"/>
    <n v="450"/>
    <x v="0"/>
    <s v="technology/hardware"/>
    <n v="102"/>
    <n v="147.68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x v="2019"/>
    <x v="1"/>
    <n v="1780"/>
    <x v="0"/>
    <s v="technology/hardware"/>
    <n v="485"/>
    <n v="108.97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x v="2020"/>
    <x v="1"/>
    <n v="122"/>
    <x v="0"/>
    <s v="technology/hardware"/>
    <n v="192"/>
    <n v="23.65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x v="2021"/>
    <x v="1"/>
    <n v="95"/>
    <x v="0"/>
    <s v="technology/hardware"/>
    <n v="281"/>
    <n v="147.94999999999999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x v="2022"/>
    <x v="1"/>
    <n v="325"/>
    <x v="0"/>
    <s v="technology/hardware"/>
    <n v="125"/>
    <n v="385.04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x v="2023"/>
    <x v="1"/>
    <n v="353"/>
    <x v="0"/>
    <s v="technology/hardware"/>
    <n v="161"/>
    <n v="457.39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x v="2024"/>
    <x v="1"/>
    <n v="105"/>
    <x v="0"/>
    <s v="technology/hardware"/>
    <n v="585"/>
    <n v="222.9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x v="2025"/>
    <x v="1"/>
    <n v="729"/>
    <x v="0"/>
    <s v="technology/hardware"/>
    <n v="201"/>
    <n v="220.74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x v="0"/>
    <x v="0"/>
    <n v="1398052740"/>
    <x v="2026"/>
    <x v="1"/>
    <n v="454"/>
    <x v="0"/>
    <s v="technology/hardware"/>
    <n v="133"/>
    <n v="73.5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x v="2027"/>
    <x v="1"/>
    <n v="539"/>
    <x v="0"/>
    <s v="technology/hardware"/>
    <n v="120"/>
    <n v="223.1"/>
    <x v="2"/>
    <s v="hardware"/>
    <x v="2027"/>
    <d v="2015-03-30T18:31:59"/>
  </r>
  <r>
    <n v="2028"/>
    <x v="2028"/>
    <s v="Building an open source Bussard fusion reactor, aka the Polywell."/>
    <n v="3000"/>
    <n v="3785"/>
    <x v="0"/>
    <x v="0"/>
    <x v="0"/>
    <n v="1268690100"/>
    <x v="2028"/>
    <x v="1"/>
    <n v="79"/>
    <x v="0"/>
    <s v="technology/hardware"/>
    <n v="126"/>
    <n v="47.91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x v="0"/>
    <n v="1409099481"/>
    <x v="2029"/>
    <x v="1"/>
    <n v="94"/>
    <x v="0"/>
    <s v="technology/hardware"/>
    <n v="361"/>
    <n v="96.06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x v="2030"/>
    <x v="1"/>
    <n v="625"/>
    <x v="0"/>
    <s v="technology/hardware"/>
    <n v="226"/>
    <n v="118.61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x v="3"/>
    <n v="1420765200"/>
    <x v="2031"/>
    <x v="1"/>
    <n v="508"/>
    <x v="0"/>
    <s v="technology/hardware"/>
    <n v="120"/>
    <n v="118.45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x v="2032"/>
    <x v="1"/>
    <n v="531"/>
    <x v="0"/>
    <s v="technology/hardware"/>
    <n v="304"/>
    <n v="143.21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x v="2033"/>
    <x v="1"/>
    <n v="158"/>
    <x v="0"/>
    <s v="technology/hardware"/>
    <n v="179"/>
    <n v="282.7200000000000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x v="2034"/>
    <x v="1"/>
    <n v="508"/>
    <x v="0"/>
    <s v="technology/hardware"/>
    <n v="387"/>
    <n v="593.94000000000005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x v="2035"/>
    <x v="1"/>
    <n v="644"/>
    <x v="0"/>
    <s v="technology/hardware"/>
    <n v="211"/>
    <n v="262.16000000000003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x v="2036"/>
    <x v="1"/>
    <n v="848"/>
    <x v="0"/>
    <s v="technology/hardware"/>
    <n v="132"/>
    <n v="46.58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x v="2037"/>
    <x v="1"/>
    <n v="429"/>
    <x v="0"/>
    <s v="technology/hardware"/>
    <n v="300"/>
    <n v="70.040000000000006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x v="2038"/>
    <x v="1"/>
    <n v="204"/>
    <x v="0"/>
    <s v="technology/hardware"/>
    <n v="421"/>
    <n v="164.91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x v="0"/>
    <n v="1480568340"/>
    <x v="2039"/>
    <x v="1"/>
    <n v="379"/>
    <x v="0"/>
    <s v="technology/hardware"/>
    <n v="136"/>
    <n v="449.26"/>
    <x v="2"/>
    <s v="hardware"/>
    <x v="2039"/>
    <d v="2016-12-01T04:59:00"/>
  </r>
  <r>
    <n v="2040"/>
    <x v="2040"/>
    <s v="4.29 Billion+ Capacitor Combinations._x000a_No Coding Required."/>
    <n v="3000"/>
    <n v="7445.14"/>
    <x v="0"/>
    <x v="0"/>
    <x v="0"/>
    <n v="1384557303"/>
    <x v="2040"/>
    <x v="1"/>
    <n v="271"/>
    <x v="0"/>
    <s v="technology/hardware"/>
    <n v="248"/>
    <n v="27.47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x v="2041"/>
    <x v="0"/>
    <n v="120"/>
    <x v="0"/>
    <s v="technology/hardware"/>
    <n v="182"/>
    <n v="143.979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x v="2042"/>
    <x v="0"/>
    <n v="140"/>
    <x v="0"/>
    <s v="technology/hardware"/>
    <n v="124"/>
    <n v="88.24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x v="2043"/>
    <x v="0"/>
    <n v="193"/>
    <x v="0"/>
    <s v="technology/hardware"/>
    <n v="506"/>
    <n v="36.33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x v="2044"/>
    <x v="0"/>
    <n v="180"/>
    <x v="0"/>
    <s v="technology/hardware"/>
    <n v="108"/>
    <n v="90.18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x v="2045"/>
    <x v="0"/>
    <n v="263"/>
    <x v="0"/>
    <s v="technology/hardware"/>
    <n v="819"/>
    <n v="152.62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x v="2046"/>
    <x v="0"/>
    <n v="217"/>
    <x v="0"/>
    <s v="technology/hardware"/>
    <n v="121"/>
    <n v="55.81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x v="2047"/>
    <x v="0"/>
    <n v="443"/>
    <x v="0"/>
    <s v="technology/hardware"/>
    <n v="103"/>
    <n v="227.85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x v="2048"/>
    <x v="0"/>
    <n v="1373"/>
    <x v="0"/>
    <s v="technology/hardware"/>
    <n v="148"/>
    <n v="91.83"/>
    <x v="2"/>
    <s v="hardware"/>
    <x v="2048"/>
    <d v="2013-05-23T15:38:11"/>
  </r>
  <r>
    <n v="2049"/>
    <x v="2049"/>
    <s v="Keyless. Alarm secured. GPS tracking."/>
    <n v="50000"/>
    <n v="60095.35"/>
    <x v="0"/>
    <x v="1"/>
    <x v="1"/>
    <n v="1386025140"/>
    <x v="2049"/>
    <x v="0"/>
    <n v="742"/>
    <x v="0"/>
    <s v="technology/hardware"/>
    <n v="120"/>
    <n v="80.989999999999995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x v="2050"/>
    <x v="0"/>
    <n v="170"/>
    <x v="0"/>
    <s v="technology/hardware"/>
    <n v="473"/>
    <n v="278.39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x v="2051"/>
    <x v="0"/>
    <n v="242"/>
    <x v="0"/>
    <s v="technology/hardware"/>
    <n v="130"/>
    <n v="43.1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x v="2052"/>
    <x v="0"/>
    <n v="541"/>
    <x v="0"/>
    <s v="technology/hardware"/>
    <n v="353"/>
    <n v="326.29000000000002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x v="2053"/>
    <x v="0"/>
    <n v="121"/>
    <x v="0"/>
    <s v="technology/hardware"/>
    <n v="101"/>
    <n v="41.7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x v="2054"/>
    <x v="0"/>
    <n v="621"/>
    <x v="0"/>
    <s v="technology/hardware"/>
    <n v="114"/>
    <n v="64.0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x v="2055"/>
    <x v="0"/>
    <n v="101"/>
    <x v="0"/>
    <s v="technology/hardware"/>
    <n v="167"/>
    <n v="99.46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x v="2056"/>
    <x v="0"/>
    <n v="554"/>
    <x v="0"/>
    <s v="technology/hardware"/>
    <n v="153"/>
    <n v="138.49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x v="2057"/>
    <x v="0"/>
    <n v="666"/>
    <x v="0"/>
    <s v="technology/hardware"/>
    <n v="202"/>
    <n v="45.55"/>
    <x v="2"/>
    <s v="hardware"/>
    <x v="2057"/>
    <d v="2016-02-26T11:52:12"/>
  </r>
  <r>
    <n v="2058"/>
    <x v="2058"/>
    <s v="Making using the serial terminal on the Raspberry Pi as easy as Pi!"/>
    <n v="2560"/>
    <n v="4308"/>
    <x v="0"/>
    <x v="1"/>
    <x v="1"/>
    <n v="1425326400"/>
    <x v="2058"/>
    <x v="0"/>
    <n v="410"/>
    <x v="0"/>
    <s v="technology/hardware"/>
    <n v="168"/>
    <n v="10.51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x v="2059"/>
    <x v="0"/>
    <n v="375"/>
    <x v="0"/>
    <s v="technology/hardware"/>
    <n v="143"/>
    <n v="114.77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x v="2060"/>
    <x v="0"/>
    <n v="1364"/>
    <x v="0"/>
    <s v="technology/hardware"/>
    <n v="196"/>
    <n v="36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x v="2061"/>
    <x v="0"/>
    <n v="35"/>
    <x v="0"/>
    <s v="technology/hardware"/>
    <n v="108"/>
    <n v="154.16999999999999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x v="2062"/>
    <x v="0"/>
    <n v="203"/>
    <x v="0"/>
    <s v="technology/hardware"/>
    <n v="115"/>
    <n v="566.39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x v="12"/>
    <x v="3"/>
    <n v="1463333701"/>
    <x v="2063"/>
    <x v="0"/>
    <n v="49"/>
    <x v="0"/>
    <s v="technology/hardware"/>
    <n v="148"/>
    <n v="120.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x v="2064"/>
    <x v="0"/>
    <n v="5812"/>
    <x v="0"/>
    <s v="technology/hardware"/>
    <n v="191"/>
    <n v="86.16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x v="2065"/>
    <x v="0"/>
    <n v="1556"/>
    <x v="0"/>
    <s v="technology/hardware"/>
    <n v="199"/>
    <n v="51.21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x v="2066"/>
    <x v="0"/>
    <n v="65"/>
    <x v="0"/>
    <s v="technology/hardware"/>
    <n v="219"/>
    <n v="67.260000000000005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x v="1"/>
    <n v="1432499376"/>
    <x v="2067"/>
    <x v="0"/>
    <n v="10"/>
    <x v="0"/>
    <s v="technology/hardware"/>
    <n v="127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x v="2068"/>
    <x v="0"/>
    <n v="76"/>
    <x v="0"/>
    <s v="technology/hardware"/>
    <n v="105"/>
    <n v="346.1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x v="2069"/>
    <x v="0"/>
    <n v="263"/>
    <x v="0"/>
    <s v="technology/hardware"/>
    <n v="128"/>
    <n v="244.12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x v="2070"/>
    <x v="0"/>
    <n v="1530"/>
    <x v="0"/>
    <s v="technology/hardware"/>
    <n v="317"/>
    <n v="259.25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x v="2071"/>
    <x v="0"/>
    <n v="278"/>
    <x v="0"/>
    <s v="technology/hardware"/>
    <n v="281"/>
    <n v="201.96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x v="2072"/>
    <x v="0"/>
    <n v="350"/>
    <x v="0"/>
    <s v="technology/hardware"/>
    <n v="111"/>
    <n v="226.21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x v="2073"/>
    <x v="0"/>
    <n v="470"/>
    <x v="0"/>
    <s v="technology/hardware"/>
    <n v="153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x v="0"/>
    <x v="0"/>
    <n v="1462564182"/>
    <x v="2074"/>
    <x v="0"/>
    <n v="3"/>
    <x v="0"/>
    <s v="technology/hardware"/>
    <n v="103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x v="2075"/>
    <x v="0"/>
    <n v="8200"/>
    <x v="0"/>
    <s v="technology/hardware"/>
    <n v="1678"/>
    <n v="20.47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x v="1"/>
    <x v="1"/>
    <n v="1406149689"/>
    <x v="2076"/>
    <x v="0"/>
    <n v="8359"/>
    <x v="0"/>
    <s v="technology/hardware"/>
    <n v="543"/>
    <n v="116.35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x v="2077"/>
    <x v="0"/>
    <n v="188"/>
    <x v="0"/>
    <s v="technology/hardware"/>
    <n v="116"/>
    <n v="307.2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x v="2078"/>
    <x v="0"/>
    <n v="48"/>
    <x v="0"/>
    <s v="technology/hardware"/>
    <n v="131"/>
    <n v="546.6900000000000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x v="2079"/>
    <x v="0"/>
    <n v="607"/>
    <x v="0"/>
    <s v="technology/hardware"/>
    <n v="288"/>
    <n v="47.47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x v="2080"/>
    <x v="0"/>
    <n v="50"/>
    <x v="0"/>
    <s v="technology/hardware"/>
    <n v="50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x v="2081"/>
    <x v="0"/>
    <n v="55"/>
    <x v="0"/>
    <s v="music/indie rock"/>
    <n v="115"/>
    <n v="72.91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x v="2082"/>
    <x v="0"/>
    <n v="38"/>
    <x v="0"/>
    <s v="music/indie rock"/>
    <n v="111"/>
    <n v="43.71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x v="2083"/>
    <x v="0"/>
    <n v="25"/>
    <x v="0"/>
    <s v="music/indie rock"/>
    <n v="11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x v="2084"/>
    <x v="0"/>
    <n v="46"/>
    <x v="0"/>
    <s v="music/indie rock"/>
    <n v="108"/>
    <n v="70.650000000000006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x v="2085"/>
    <x v="0"/>
    <n v="83"/>
    <x v="0"/>
    <s v="music/indie rock"/>
    <n v="124"/>
    <n v="89.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x v="2086"/>
    <x v="0"/>
    <n v="35"/>
    <x v="0"/>
    <s v="music/indie rock"/>
    <n v="101"/>
    <n v="115.0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x v="2087"/>
    <x v="0"/>
    <n v="25"/>
    <x v="0"/>
    <s v="music/indie rock"/>
    <n v="10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x v="2088"/>
    <x v="0"/>
    <n v="75"/>
    <x v="0"/>
    <s v="music/indie rock"/>
    <n v="116"/>
    <n v="46.2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x v="0"/>
    <x v="0"/>
    <n v="1375408194"/>
    <x v="2089"/>
    <x v="0"/>
    <n v="62"/>
    <x v="0"/>
    <s v="music/indie rock"/>
    <n v="120"/>
    <n v="48.55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x v="2090"/>
    <x v="0"/>
    <n v="160"/>
    <x v="0"/>
    <s v="music/indie rock"/>
    <n v="115"/>
    <n v="57.52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x v="2091"/>
    <x v="0"/>
    <n v="246"/>
    <x v="0"/>
    <s v="music/indie rock"/>
    <n v="120"/>
    <n v="88.15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x v="2092"/>
    <x v="0"/>
    <n v="55"/>
    <x v="0"/>
    <s v="music/indie rock"/>
    <n v="101"/>
    <n v="110.49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x v="2093"/>
    <x v="0"/>
    <n v="23"/>
    <x v="0"/>
    <s v="music/indie rock"/>
    <n v="102"/>
    <n v="66.83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x v="2094"/>
    <x v="0"/>
    <n v="72"/>
    <x v="0"/>
    <s v="music/indie rock"/>
    <n v="121"/>
    <n v="58.6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x v="2095"/>
    <x v="0"/>
    <n v="22"/>
    <x v="0"/>
    <s v="music/indie rock"/>
    <n v="100"/>
    <n v="113.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x v="2096"/>
    <x v="0"/>
    <n v="14"/>
    <x v="0"/>
    <s v="music/indie rock"/>
    <n v="102"/>
    <n v="43.57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x v="2097"/>
    <x v="0"/>
    <n v="38"/>
    <x v="0"/>
    <s v="music/indie rock"/>
    <n v="100"/>
    <n v="78.95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x v="2098"/>
    <x v="0"/>
    <n v="32"/>
    <x v="0"/>
    <s v="music/indie rock"/>
    <n v="100"/>
    <n v="188.13"/>
    <x v="4"/>
    <s v="indie rock"/>
    <x v="2098"/>
    <d v="2012-03-08T02:43:55"/>
  </r>
  <r>
    <n v="2099"/>
    <x v="2099"/>
    <s v="Our tour van died, we need help!"/>
    <n v="3000"/>
    <n v="3971"/>
    <x v="0"/>
    <x v="0"/>
    <x v="0"/>
    <n v="1435808400"/>
    <x v="2099"/>
    <x v="0"/>
    <n v="63"/>
    <x v="0"/>
    <s v="music/indie rock"/>
    <n v="132"/>
    <n v="63.03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x v="2100"/>
    <x v="0"/>
    <n v="27"/>
    <x v="0"/>
    <s v="music/indie rock"/>
    <n v="137"/>
    <n v="30.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x v="2101"/>
    <x v="0"/>
    <n v="44"/>
    <x v="0"/>
    <s v="music/indie rock"/>
    <n v="113"/>
    <n v="51.48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x v="2102"/>
    <x v="0"/>
    <n v="38"/>
    <x v="0"/>
    <s v="music/indie rock"/>
    <n v="136"/>
    <n v="35.79"/>
    <x v="4"/>
    <s v="indie rock"/>
    <x v="2102"/>
    <d v="2011-05-05T20:50:48"/>
  </r>
  <r>
    <n v="2103"/>
    <x v="2103"/>
    <s v="Indie rocker, Matthew Moon, has something to share with you..."/>
    <n v="7777"/>
    <n v="11364"/>
    <x v="0"/>
    <x v="0"/>
    <x v="0"/>
    <n v="1352488027"/>
    <x v="2103"/>
    <x v="0"/>
    <n v="115"/>
    <x v="0"/>
    <s v="music/indie rock"/>
    <n v="146"/>
    <n v="98.8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x v="2104"/>
    <x v="0"/>
    <n v="37"/>
    <x v="0"/>
    <s v="music/indie rock"/>
    <n v="130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x v="2105"/>
    <x v="0"/>
    <n v="99"/>
    <x v="0"/>
    <s v="music/indie rock"/>
    <n v="254"/>
    <n v="51.31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x v="2106"/>
    <x v="0"/>
    <n v="44"/>
    <x v="0"/>
    <s v="music/indie rock"/>
    <n v="107"/>
    <n v="53.52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x v="2107"/>
    <x v="0"/>
    <n v="58"/>
    <x v="0"/>
    <s v="music/indie rock"/>
    <n v="108"/>
    <n v="37.15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x v="2108"/>
    <x v="0"/>
    <n v="191"/>
    <x v="0"/>
    <s v="music/indie rock"/>
    <n v="107"/>
    <n v="89.9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x v="0"/>
    <n v="1436115617"/>
    <x v="2109"/>
    <x v="0"/>
    <n v="40"/>
    <x v="0"/>
    <s v="music/indie rock"/>
    <n v="107"/>
    <n v="106.53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x v="0"/>
    <x v="0"/>
    <n v="1401253140"/>
    <x v="2110"/>
    <x v="0"/>
    <n v="38"/>
    <x v="0"/>
    <s v="music/indie rock"/>
    <n v="100"/>
    <n v="52.8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x v="2111"/>
    <x v="0"/>
    <n v="39"/>
    <x v="0"/>
    <s v="music/indie rock"/>
    <n v="107"/>
    <n v="54.62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x v="2112"/>
    <x v="0"/>
    <n v="11"/>
    <x v="0"/>
    <s v="music/indie rock"/>
    <n v="100"/>
    <n v="27.27"/>
    <x v="4"/>
    <s v="indie rock"/>
    <x v="2112"/>
    <d v="2013-04-15T22:16:33"/>
  </r>
  <r>
    <n v="2113"/>
    <x v="2113"/>
    <s v="Help us fund our second full-length album Honeycomb!"/>
    <n v="7000"/>
    <n v="7340"/>
    <x v="0"/>
    <x v="0"/>
    <x v="0"/>
    <n v="1411505176"/>
    <x v="2113"/>
    <x v="0"/>
    <n v="107"/>
    <x v="0"/>
    <s v="music/indie rock"/>
    <n v="105"/>
    <n v="68.599999999999994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x v="2114"/>
    <x v="0"/>
    <n v="147"/>
    <x v="0"/>
    <s v="music/indie rock"/>
    <n v="105"/>
    <n v="35.61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x v="2115"/>
    <x v="0"/>
    <n v="36"/>
    <x v="0"/>
    <s v="music/indie rock"/>
    <n v="226"/>
    <n v="94.03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x v="2116"/>
    <x v="0"/>
    <n v="92"/>
    <x v="0"/>
    <s v="music/indie rock"/>
    <n v="101"/>
    <n v="526.46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x v="2117"/>
    <x v="0"/>
    <n v="35"/>
    <x v="0"/>
    <s v="music/indie rock"/>
    <n v="148"/>
    <n v="50.66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x v="0"/>
    <x v="0"/>
    <n v="1311538136"/>
    <x v="2118"/>
    <x v="0"/>
    <n v="17"/>
    <x v="0"/>
    <s v="music/indie rock"/>
    <n v="135"/>
    <n v="79.180000000000007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x v="2119"/>
    <x v="0"/>
    <n v="22"/>
    <x v="0"/>
    <s v="music/indie rock"/>
    <n v="101"/>
    <n v="91.59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x v="0"/>
    <x v="0"/>
    <n v="1388617736"/>
    <x v="2120"/>
    <x v="0"/>
    <n v="69"/>
    <x v="0"/>
    <s v="music/indie rock"/>
    <n v="101"/>
    <n v="116.96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x v="11"/>
    <n v="1484156948"/>
    <x v="2121"/>
    <x v="0"/>
    <n v="10"/>
    <x v="1"/>
    <s v="games/video games"/>
    <n v="1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x v="2122"/>
    <x v="0"/>
    <n v="3"/>
    <x v="1"/>
    <s v="games/video games"/>
    <n v="0"/>
    <n v="103.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x v="2123"/>
    <x v="0"/>
    <n v="5"/>
    <x v="1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x v="2124"/>
    <x v="0"/>
    <n v="5"/>
    <x v="1"/>
    <s v="games/video games"/>
    <n v="10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x v="2125"/>
    <x v="0"/>
    <n v="27"/>
    <x v="1"/>
    <s v="games/video games"/>
    <n v="1"/>
    <n v="31.56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x v="2126"/>
    <x v="0"/>
    <n v="2"/>
    <x v="1"/>
    <s v="games/video games"/>
    <n v="0"/>
    <n v="5"/>
    <x v="6"/>
    <s v="video games"/>
    <x v="2126"/>
    <d v="2014-12-08T23:21:27"/>
  </r>
  <r>
    <n v="2127"/>
    <x v="2127"/>
    <s v="Three Monkeys is an audio adventure game for PC."/>
    <n v="28000"/>
    <n v="8076"/>
    <x v="2"/>
    <x v="1"/>
    <x v="1"/>
    <n v="1426158463"/>
    <x v="2127"/>
    <x v="0"/>
    <n v="236"/>
    <x v="1"/>
    <s v="games/video games"/>
    <n v="29"/>
    <n v="34.22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x v="2128"/>
    <x v="0"/>
    <n v="1"/>
    <x v="1"/>
    <s v="games/video games"/>
    <n v="0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x v="2129"/>
    <x v="0"/>
    <n v="12"/>
    <x v="1"/>
    <s v="games/video games"/>
    <n v="12"/>
    <n v="19.670000000000002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x v="0"/>
    <x v="0"/>
    <n v="1408154663"/>
    <x v="2130"/>
    <x v="0"/>
    <n v="4"/>
    <x v="1"/>
    <s v="games/video games"/>
    <n v="0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x v="2131"/>
    <x v="0"/>
    <n v="3"/>
    <x v="1"/>
    <s v="games/video games"/>
    <n v="5"/>
    <n v="8.33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x v="2132"/>
    <x v="0"/>
    <n v="99"/>
    <x v="1"/>
    <s v="games/video games"/>
    <n v="2"/>
    <n v="21.34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x v="2133"/>
    <x v="0"/>
    <n v="3"/>
    <x v="1"/>
    <s v="games/video games"/>
    <n v="2"/>
    <n v="5.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x v="2134"/>
    <x v="0"/>
    <n v="3"/>
    <x v="1"/>
    <s v="games/video games"/>
    <n v="2"/>
    <n v="34.67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x v="2135"/>
    <x v="0"/>
    <n v="22"/>
    <x v="1"/>
    <s v="games/video games"/>
    <n v="10"/>
    <n v="21.73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x v="2136"/>
    <x v="0"/>
    <n v="4"/>
    <x v="1"/>
    <s v="games/video games"/>
    <n v="0"/>
    <n v="11.92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x v="2137"/>
    <x v="0"/>
    <n v="534"/>
    <x v="1"/>
    <s v="games/video games"/>
    <n v="28"/>
    <n v="26.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x v="1"/>
    <x v="1"/>
    <n v="1383959939"/>
    <x v="2138"/>
    <x v="0"/>
    <n v="12"/>
    <x v="1"/>
    <s v="games/video games"/>
    <n v="13"/>
    <n v="10.67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x v="2139"/>
    <x v="0"/>
    <n v="56"/>
    <x v="1"/>
    <s v="games/video games"/>
    <n v="5"/>
    <n v="29.04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x v="2140"/>
    <x v="0"/>
    <n v="11"/>
    <x v="1"/>
    <s v="games/video games"/>
    <n v="0"/>
    <n v="50.91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x v="2141"/>
    <x v="0"/>
    <n v="0"/>
    <x v="1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x v="2142"/>
    <x v="0"/>
    <n v="12"/>
    <x v="1"/>
    <s v="games/video games"/>
    <n v="6"/>
    <n v="50.08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x v="2143"/>
    <x v="0"/>
    <n v="5"/>
    <x v="1"/>
    <s v="games/video games"/>
    <n v="11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x v="0"/>
    <n v="1379164040"/>
    <x v="2144"/>
    <x v="0"/>
    <n v="24"/>
    <x v="1"/>
    <s v="games/video games"/>
    <n v="2"/>
    <n v="25.29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x v="2145"/>
    <x v="0"/>
    <n v="89"/>
    <x v="1"/>
    <s v="games/video games"/>
    <n v="30"/>
    <n v="51.29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x v="2146"/>
    <x v="0"/>
    <n v="1"/>
    <x v="1"/>
    <s v="games/video games"/>
    <n v="0"/>
    <n v="1"/>
    <x v="6"/>
    <s v="video games"/>
    <x v="2146"/>
    <d v="2016-02-11T16:18:30"/>
  </r>
  <r>
    <n v="2147"/>
    <x v="2147"/>
    <s v="A Point and Click Adventure on Steroids."/>
    <n v="390000"/>
    <n v="2716"/>
    <x v="2"/>
    <x v="0"/>
    <x v="0"/>
    <n v="1416125148"/>
    <x v="2147"/>
    <x v="0"/>
    <n v="55"/>
    <x v="1"/>
    <s v="games/video games"/>
    <n v="1"/>
    <n v="49.38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x v="2148"/>
    <x v="0"/>
    <n v="2"/>
    <x v="1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x v="2149"/>
    <x v="0"/>
    <n v="0"/>
    <x v="1"/>
    <s v="games/video games"/>
    <n v="0"/>
    <n v="0"/>
    <x v="6"/>
    <s v="video games"/>
    <x v="2149"/>
    <d v="2010-07-31T00:00:00"/>
  </r>
  <r>
    <n v="2150"/>
    <x v="2150"/>
    <s v="A pixel styled open world detective game."/>
    <n v="50000"/>
    <n v="405"/>
    <x v="2"/>
    <x v="10"/>
    <x v="8"/>
    <n v="1468392599"/>
    <x v="2150"/>
    <x v="0"/>
    <n v="4"/>
    <x v="1"/>
    <s v="games/video games"/>
    <n v="1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x v="2151"/>
    <x v="0"/>
    <n v="6"/>
    <x v="1"/>
    <s v="games/video games"/>
    <n v="0"/>
    <n v="19.670000000000002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x v="2152"/>
    <x v="0"/>
    <n v="4"/>
    <x v="1"/>
    <s v="games/video games"/>
    <n v="0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x v="2153"/>
    <x v="0"/>
    <n v="4"/>
    <x v="1"/>
    <s v="games/video games"/>
    <n v="0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x v="0"/>
    <x v="0"/>
    <n v="1390921827"/>
    <x v="2154"/>
    <x v="0"/>
    <n v="2"/>
    <x v="1"/>
    <s v="games/video games"/>
    <n v="1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x v="2155"/>
    <x v="0"/>
    <n v="5"/>
    <x v="1"/>
    <s v="games/video games"/>
    <n v="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x v="0"/>
    <n v="1379363406"/>
    <x v="2156"/>
    <x v="0"/>
    <n v="83"/>
    <x v="1"/>
    <s v="games/video games"/>
    <n v="3"/>
    <n v="17.989999999999998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x v="0"/>
    <x v="0"/>
    <n v="1482479940"/>
    <x v="2157"/>
    <x v="0"/>
    <n v="57"/>
    <x v="1"/>
    <s v="games/video games"/>
    <n v="28"/>
    <n v="370.95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x v="2158"/>
    <x v="0"/>
    <n v="311"/>
    <x v="1"/>
    <s v="games/video games"/>
    <n v="7"/>
    <n v="63.57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x v="2159"/>
    <x v="0"/>
    <n v="2"/>
    <x v="1"/>
    <s v="games/video games"/>
    <n v="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x v="2160"/>
    <x v="0"/>
    <n v="16"/>
    <x v="1"/>
    <s v="games/video games"/>
    <n v="1"/>
    <n v="5.31"/>
    <x v="6"/>
    <s v="video games"/>
    <x v="2160"/>
    <d v="2012-05-19T17:05:05"/>
  </r>
  <r>
    <n v="2161"/>
    <x v="2161"/>
    <s v="We're trying to fund hard copies of our debut album!"/>
    <n v="400"/>
    <n v="463"/>
    <x v="0"/>
    <x v="0"/>
    <x v="0"/>
    <n v="1443040059"/>
    <x v="2161"/>
    <x v="0"/>
    <n v="13"/>
    <x v="0"/>
    <s v="music/rock"/>
    <n v="116"/>
    <n v="35.619999999999997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x v="2162"/>
    <x v="0"/>
    <n v="58"/>
    <x v="0"/>
    <s v="music/rock"/>
    <n v="112"/>
    <n v="87.1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x v="2163"/>
    <x v="0"/>
    <n v="44"/>
    <x v="0"/>
    <s v="music/rock"/>
    <n v="132"/>
    <n v="75.11"/>
    <x v="4"/>
    <s v="rock"/>
    <x v="2163"/>
    <d v="2015-06-08T03:50:00"/>
  </r>
  <r>
    <n v="2164"/>
    <x v="2164"/>
    <s v="South Florida roots country/rock outfit's long awaited debut record"/>
    <n v="5500"/>
    <n v="5645"/>
    <x v="0"/>
    <x v="0"/>
    <x v="0"/>
    <n v="1466827140"/>
    <x v="2164"/>
    <x v="0"/>
    <n v="83"/>
    <x v="0"/>
    <s v="music/rock"/>
    <n v="103"/>
    <n v="68.010000000000005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x v="2165"/>
    <x v="0"/>
    <n v="117"/>
    <x v="0"/>
    <s v="music/rock"/>
    <n v="139"/>
    <n v="29.62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x v="2166"/>
    <x v="0"/>
    <n v="32"/>
    <x v="0"/>
    <s v="music/rock"/>
    <n v="147"/>
    <n v="91.63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x v="0"/>
    <x v="0"/>
    <n v="1347672937"/>
    <x v="2167"/>
    <x v="0"/>
    <n v="8"/>
    <x v="0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x v="2168"/>
    <x v="0"/>
    <n v="340"/>
    <x v="0"/>
    <s v="music/rock"/>
    <n v="122"/>
    <n v="64.37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x v="2169"/>
    <x v="0"/>
    <n v="7"/>
    <x v="0"/>
    <s v="music/rock"/>
    <n v="100"/>
    <n v="21.86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x v="2170"/>
    <x v="0"/>
    <n v="19"/>
    <x v="0"/>
    <s v="music/rock"/>
    <n v="181"/>
    <n v="33.3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x v="2171"/>
    <x v="0"/>
    <n v="47"/>
    <x v="0"/>
    <s v="music/rock"/>
    <n v="106"/>
    <n v="90.28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x v="2172"/>
    <x v="0"/>
    <n v="13"/>
    <x v="0"/>
    <s v="music/rock"/>
    <n v="100"/>
    <n v="76.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x v="2173"/>
    <x v="0"/>
    <n v="90"/>
    <x v="0"/>
    <s v="music/rock"/>
    <n v="127"/>
    <n v="59.23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x v="2174"/>
    <x v="0"/>
    <n v="63"/>
    <x v="0"/>
    <s v="music/rock"/>
    <n v="103"/>
    <n v="65.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x v="2175"/>
    <x v="0"/>
    <n v="26"/>
    <x v="0"/>
    <s v="music/rock"/>
    <n v="250"/>
    <n v="67.31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x v="2176"/>
    <x v="0"/>
    <n v="71"/>
    <x v="0"/>
    <s v="music/rock"/>
    <n v="126"/>
    <n v="88.75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x v="2177"/>
    <x v="0"/>
    <n v="38"/>
    <x v="0"/>
    <s v="music/rock"/>
    <n v="100"/>
    <n v="65.87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x v="2178"/>
    <x v="0"/>
    <n v="859"/>
    <x v="0"/>
    <s v="music/rock"/>
    <n v="139"/>
    <n v="40.35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x v="0"/>
    <n v="1428725192"/>
    <x v="2179"/>
    <x v="0"/>
    <n v="21"/>
    <x v="0"/>
    <s v="music/rock"/>
    <n v="161"/>
    <n v="76.86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x v="0"/>
    <n v="1447434268"/>
    <x v="2180"/>
    <x v="0"/>
    <n v="78"/>
    <x v="0"/>
    <s v="music/rock"/>
    <n v="107"/>
    <n v="68.709999999999994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x v="2181"/>
    <x v="0"/>
    <n v="53"/>
    <x v="0"/>
    <s v="games/tabletop games"/>
    <n v="153"/>
    <n v="57.77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x v="5"/>
    <n v="1412285825"/>
    <x v="2182"/>
    <x v="0"/>
    <n v="356"/>
    <x v="0"/>
    <s v="games/tabletop games"/>
    <n v="524"/>
    <n v="44.17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x v="2183"/>
    <x v="0"/>
    <n v="279"/>
    <x v="0"/>
    <s v="games/tabletop games"/>
    <n v="489"/>
    <n v="31.5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x v="2184"/>
    <x v="1"/>
    <n v="266"/>
    <x v="0"/>
    <s v="games/tabletop games"/>
    <n v="285"/>
    <n v="107.05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x v="2185"/>
    <x v="0"/>
    <n v="623"/>
    <x v="0"/>
    <s v="games/tabletop games"/>
    <n v="1857"/>
    <n v="149.0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x v="0"/>
    <n v="1473213600"/>
    <x v="2186"/>
    <x v="0"/>
    <n v="392"/>
    <x v="0"/>
    <s v="games/tabletop games"/>
    <n v="110"/>
    <n v="55.96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x v="2187"/>
    <x v="1"/>
    <n v="3562"/>
    <x v="0"/>
    <s v="games/tabletop games"/>
    <n v="1015"/>
    <n v="56.97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x v="2188"/>
    <x v="0"/>
    <n v="514"/>
    <x v="0"/>
    <s v="games/tabletop games"/>
    <n v="412"/>
    <n v="44.06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x v="2189"/>
    <x v="0"/>
    <n v="88"/>
    <x v="0"/>
    <s v="games/tabletop games"/>
    <n v="503"/>
    <n v="68.63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x v="2190"/>
    <x v="0"/>
    <n v="537"/>
    <x v="0"/>
    <s v="games/tabletop games"/>
    <n v="185"/>
    <n v="65.319999999999993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x v="2191"/>
    <x v="0"/>
    <n v="25"/>
    <x v="0"/>
    <s v="games/tabletop games"/>
    <n v="120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x v="2192"/>
    <x v="0"/>
    <n v="3238"/>
    <x v="0"/>
    <s v="games/tabletop games"/>
    <n v="1081"/>
    <n v="40.07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x v="2193"/>
    <x v="0"/>
    <n v="897"/>
    <x v="0"/>
    <s v="games/tabletop games"/>
    <n v="452"/>
    <n v="75.650000000000006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x v="2194"/>
    <x v="0"/>
    <n v="878"/>
    <x v="0"/>
    <s v="games/tabletop games"/>
    <n v="537"/>
    <n v="61.2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x v="0"/>
    <x v="0"/>
    <n v="1439317900"/>
    <x v="2195"/>
    <x v="0"/>
    <n v="115"/>
    <x v="0"/>
    <s v="games/tabletop games"/>
    <n v="120"/>
    <n v="48.13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x v="0"/>
    <x v="0"/>
    <n v="1480662000"/>
    <x v="2196"/>
    <x v="0"/>
    <n v="234"/>
    <x v="0"/>
    <s v="games/tabletop games"/>
    <n v="114"/>
    <n v="68.1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x v="2197"/>
    <x v="0"/>
    <n v="4330"/>
    <x v="0"/>
    <s v="games/tabletop games"/>
    <n v="951"/>
    <n v="65.89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x v="2198"/>
    <x v="0"/>
    <n v="651"/>
    <x v="0"/>
    <s v="games/tabletop games"/>
    <n v="133"/>
    <n v="81.650000000000006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x v="17"/>
    <x v="3"/>
    <n v="1444903198"/>
    <x v="2199"/>
    <x v="1"/>
    <n v="251"/>
    <x v="0"/>
    <s v="games/tabletop games"/>
    <n v="147"/>
    <n v="52.7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x v="2200"/>
    <x v="0"/>
    <n v="263"/>
    <x v="0"/>
    <s v="games/tabletop games"/>
    <n v="542"/>
    <n v="41.23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x v="2201"/>
    <x v="0"/>
    <n v="28"/>
    <x v="0"/>
    <s v="music/electronic music"/>
    <n v="383"/>
    <n v="15.04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x v="0"/>
    <x v="0"/>
    <n v="1351801368"/>
    <x v="2202"/>
    <x v="0"/>
    <n v="721"/>
    <x v="0"/>
    <s v="music/electronic music"/>
    <n v="704"/>
    <n v="39.07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x v="2203"/>
    <x v="0"/>
    <n v="50"/>
    <x v="0"/>
    <s v="music/electronic music"/>
    <n v="110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x v="2204"/>
    <x v="0"/>
    <n v="73"/>
    <x v="0"/>
    <s v="music/electronic music"/>
    <n v="133"/>
    <n v="27.3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x v="2205"/>
    <x v="0"/>
    <n v="27"/>
    <x v="0"/>
    <s v="music/electronic music"/>
    <n v="152"/>
    <n v="42.22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x v="2206"/>
    <x v="0"/>
    <n v="34"/>
    <x v="0"/>
    <s v="music/electronic music"/>
    <n v="103"/>
    <n v="33.24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x v="2207"/>
    <x v="0"/>
    <n v="7"/>
    <x v="0"/>
    <s v="music/electronic music"/>
    <n v="100"/>
    <n v="285.70999999999998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x v="2208"/>
    <x v="0"/>
    <n v="24"/>
    <x v="0"/>
    <s v="music/electronic music"/>
    <n v="102"/>
    <n v="42.33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x v="1"/>
    <x v="1"/>
    <n v="1397516400"/>
    <x v="2209"/>
    <x v="0"/>
    <n v="15"/>
    <x v="0"/>
    <s v="music/electronic music"/>
    <n v="151"/>
    <n v="50.27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x v="2210"/>
    <x v="0"/>
    <n v="72"/>
    <x v="0"/>
    <s v="music/electronic music"/>
    <n v="111"/>
    <n v="61.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x v="2211"/>
    <x v="0"/>
    <n v="120"/>
    <x v="0"/>
    <s v="music/electronic music"/>
    <n v="19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x v="2212"/>
    <x v="0"/>
    <n v="123"/>
    <x v="0"/>
    <s v="music/electronic music"/>
    <n v="114"/>
    <n v="55.8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x v="2213"/>
    <x v="0"/>
    <n v="1"/>
    <x v="0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x v="2214"/>
    <x v="0"/>
    <n v="24"/>
    <x v="0"/>
    <s v="music/electronic music"/>
    <n v="293"/>
    <n v="73.13"/>
    <x v="4"/>
    <s v="electronic music"/>
    <x v="2214"/>
    <d v="2014-02-06T19:00:48"/>
  </r>
  <r>
    <n v="2215"/>
    <x v="2215"/>
    <s v="Ambient Electro Grind-fest!"/>
    <n v="550"/>
    <n v="860"/>
    <x v="0"/>
    <x v="0"/>
    <x v="0"/>
    <n v="1331621940"/>
    <x v="2215"/>
    <x v="0"/>
    <n v="33"/>
    <x v="0"/>
    <s v="music/electronic music"/>
    <n v="156"/>
    <n v="26.06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x v="2216"/>
    <x v="0"/>
    <n v="14"/>
    <x v="0"/>
    <s v="music/electronic music"/>
    <n v="106"/>
    <n v="22.64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x v="2217"/>
    <x v="0"/>
    <n v="9"/>
    <x v="0"/>
    <s v="music/electronic music"/>
    <n v="101"/>
    <n v="47.22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x v="2218"/>
    <x v="0"/>
    <n v="76"/>
    <x v="0"/>
    <s v="music/electronic music"/>
    <n v="123"/>
    <n v="32.32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x v="2219"/>
    <x v="0"/>
    <n v="19"/>
    <x v="0"/>
    <s v="music/electronic music"/>
    <n v="102"/>
    <n v="53.42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x v="2220"/>
    <x v="0"/>
    <n v="69"/>
    <x v="0"/>
    <s v="music/electronic music"/>
    <n v="101"/>
    <n v="51.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x v="2221"/>
    <x v="0"/>
    <n v="218"/>
    <x v="0"/>
    <s v="games/tabletop games"/>
    <n v="108"/>
    <n v="37.200000000000003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x v="2222"/>
    <x v="0"/>
    <n v="30"/>
    <x v="0"/>
    <s v="games/tabletop games"/>
    <n v="163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x v="2223"/>
    <x v="0"/>
    <n v="100"/>
    <x v="0"/>
    <s v="games/tabletop games"/>
    <n v="106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x v="2224"/>
    <x v="0"/>
    <n v="296"/>
    <x v="0"/>
    <s v="games/tabletop games"/>
    <n v="243"/>
    <n v="82.15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x v="2225"/>
    <x v="0"/>
    <n v="1204"/>
    <x v="0"/>
    <s v="games/tabletop games"/>
    <n v="945"/>
    <n v="164.8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x v="2226"/>
    <x v="0"/>
    <n v="321"/>
    <x v="0"/>
    <s v="games/tabletop games"/>
    <n v="108"/>
    <n v="60.82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x v="2227"/>
    <x v="0"/>
    <n v="301"/>
    <x v="0"/>
    <s v="games/tabletop games"/>
    <n v="157"/>
    <n v="67.97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x v="2228"/>
    <x v="0"/>
    <n v="144"/>
    <x v="0"/>
    <s v="games/tabletop games"/>
    <n v="1174"/>
    <n v="81.56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x v="2229"/>
    <x v="0"/>
    <n v="539"/>
    <x v="0"/>
    <s v="games/tabletop games"/>
    <n v="171"/>
    <n v="25.43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x v="2230"/>
    <x v="0"/>
    <n v="498"/>
    <x v="0"/>
    <s v="games/tabletop games"/>
    <n v="126"/>
    <n v="21.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x v="2231"/>
    <x v="0"/>
    <n v="1113"/>
    <x v="0"/>
    <s v="games/tabletop games"/>
    <n v="1212"/>
    <n v="27.2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x v="2232"/>
    <x v="0"/>
    <n v="988"/>
    <x v="0"/>
    <s v="games/tabletop games"/>
    <n v="496"/>
    <n v="25.09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x v="2233"/>
    <x v="0"/>
    <n v="391"/>
    <x v="0"/>
    <s v="games/tabletop games"/>
    <n v="332"/>
    <n v="21.23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x v="2234"/>
    <x v="0"/>
    <n v="28"/>
    <x v="0"/>
    <s v="games/tabletop games"/>
    <n v="1165"/>
    <n v="41.61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x v="5"/>
    <x v="5"/>
    <n v="1427585511"/>
    <x v="2235"/>
    <x v="0"/>
    <n v="147"/>
    <x v="0"/>
    <s v="games/tabletop games"/>
    <n v="153"/>
    <n v="135.59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x v="2236"/>
    <x v="0"/>
    <n v="680"/>
    <x v="0"/>
    <s v="games/tabletop games"/>
    <n v="537"/>
    <n v="22.12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x v="2237"/>
    <x v="0"/>
    <n v="983"/>
    <x v="0"/>
    <s v="games/tabletop games"/>
    <n v="353"/>
    <n v="64.63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x v="12"/>
    <x v="3"/>
    <n v="1489157716"/>
    <x v="2238"/>
    <x v="0"/>
    <n v="79"/>
    <x v="0"/>
    <s v="games/tabletop games"/>
    <n v="137"/>
    <n v="69.569999999999993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x v="0"/>
    <n v="1385870520"/>
    <x v="2239"/>
    <x v="0"/>
    <n v="426"/>
    <x v="0"/>
    <s v="games/tabletop games"/>
    <n v="128"/>
    <n v="75.13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x v="2240"/>
    <x v="0"/>
    <n v="96"/>
    <x v="0"/>
    <s v="games/tabletop games"/>
    <n v="271"/>
    <n v="140.97999999999999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x v="2241"/>
    <x v="0"/>
    <n v="163"/>
    <x v="0"/>
    <s v="games/tabletop games"/>
    <n v="806"/>
    <n v="49.47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x v="0"/>
    <x v="0"/>
    <n v="1385521320"/>
    <x v="2242"/>
    <x v="0"/>
    <n v="2525"/>
    <x v="0"/>
    <s v="games/tabletop games"/>
    <n v="1360"/>
    <n v="53.87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x v="2243"/>
    <x v="0"/>
    <n v="2035"/>
    <x v="0"/>
    <s v="games/tabletop games"/>
    <n v="930250"/>
    <n v="4.57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x v="2244"/>
    <x v="0"/>
    <n v="290"/>
    <x v="0"/>
    <s v="games/tabletop games"/>
    <n v="377"/>
    <n v="65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x v="2245"/>
    <x v="0"/>
    <n v="1980"/>
    <x v="0"/>
    <s v="games/tabletop games"/>
    <n v="2647"/>
    <n v="53.48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x v="2246"/>
    <x v="0"/>
    <n v="57"/>
    <x v="0"/>
    <s v="games/tabletop games"/>
    <n v="100"/>
    <n v="43.91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x v="0"/>
    <n v="1438185565"/>
    <x v="2247"/>
    <x v="0"/>
    <n v="380"/>
    <x v="0"/>
    <s v="games/tabletop games"/>
    <n v="104"/>
    <n v="50.85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x v="2248"/>
    <x v="0"/>
    <n v="128"/>
    <x v="0"/>
    <s v="games/tabletop games"/>
    <n v="107"/>
    <n v="58.63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x v="0"/>
    <n v="1364917965"/>
    <x v="2249"/>
    <x v="0"/>
    <n v="180"/>
    <x v="0"/>
    <s v="games/tabletop games"/>
    <n v="169"/>
    <n v="32.82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x v="2250"/>
    <x v="0"/>
    <n v="571"/>
    <x v="0"/>
    <s v="games/tabletop games"/>
    <n v="975"/>
    <n v="426.93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x v="2251"/>
    <x v="0"/>
    <n v="480"/>
    <x v="0"/>
    <s v="games/tabletop games"/>
    <n v="134"/>
    <n v="23.81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x v="2252"/>
    <x v="0"/>
    <n v="249"/>
    <x v="0"/>
    <s v="games/tabletop games"/>
    <n v="272"/>
    <n v="98.41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x v="2253"/>
    <x v="0"/>
    <n v="84"/>
    <x v="0"/>
    <s v="games/tabletop games"/>
    <n v="113"/>
    <n v="107.32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x v="0"/>
    <x v="0"/>
    <n v="1485271968"/>
    <x v="2254"/>
    <x v="0"/>
    <n v="197"/>
    <x v="0"/>
    <s v="games/tabletop games"/>
    <n v="460"/>
    <n v="11.67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x v="0"/>
    <x v="0"/>
    <n v="1462661451"/>
    <x v="2255"/>
    <x v="0"/>
    <n v="271"/>
    <x v="0"/>
    <s v="games/tabletop games"/>
    <n v="287"/>
    <n v="41.78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x v="2256"/>
    <x v="0"/>
    <n v="50"/>
    <x v="0"/>
    <s v="games/tabletop games"/>
    <n v="22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x v="2257"/>
    <x v="0"/>
    <n v="169"/>
    <x v="0"/>
    <s v="games/tabletop games"/>
    <n v="636"/>
    <n v="94.1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x v="0"/>
    <x v="0"/>
    <n v="1434045687"/>
    <x v="2258"/>
    <x v="0"/>
    <n v="205"/>
    <x v="0"/>
    <s v="games/tabletop games"/>
    <n v="147"/>
    <n v="15.72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x v="2259"/>
    <x v="0"/>
    <n v="206"/>
    <x v="0"/>
    <s v="games/tabletop games"/>
    <n v="1867"/>
    <n v="90.64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x v="2260"/>
    <x v="0"/>
    <n v="84"/>
    <x v="0"/>
    <s v="games/tabletop games"/>
    <n v="327"/>
    <n v="97.3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x v="2261"/>
    <x v="0"/>
    <n v="210"/>
    <x v="0"/>
    <s v="games/tabletop games"/>
    <n v="780"/>
    <n v="37.119999999999997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x v="0"/>
    <n v="1416268800"/>
    <x v="2262"/>
    <x v="0"/>
    <n v="181"/>
    <x v="0"/>
    <s v="games/tabletop games"/>
    <n v="154"/>
    <n v="28.1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x v="2263"/>
    <x v="0"/>
    <n v="60"/>
    <x v="0"/>
    <s v="games/tabletop games"/>
    <n v="116"/>
    <n v="144.43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x v="2264"/>
    <x v="0"/>
    <n v="445"/>
    <x v="0"/>
    <s v="games/tabletop games"/>
    <n v="180"/>
    <n v="24.27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x v="2265"/>
    <x v="0"/>
    <n v="17"/>
    <x v="0"/>
    <s v="games/tabletop games"/>
    <n v="299"/>
    <n v="35.119999999999997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x v="0"/>
    <n v="1461722400"/>
    <x v="2266"/>
    <x v="0"/>
    <n v="194"/>
    <x v="0"/>
    <s v="games/tabletop games"/>
    <n v="320"/>
    <n v="24.76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x v="2267"/>
    <x v="0"/>
    <n v="404"/>
    <x v="0"/>
    <s v="games/tabletop games"/>
    <n v="381"/>
    <n v="188.38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x v="2268"/>
    <x v="0"/>
    <n v="194"/>
    <x v="0"/>
    <s v="games/tabletop games"/>
    <n v="103"/>
    <n v="148.08000000000001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x v="2269"/>
    <x v="0"/>
    <n v="902"/>
    <x v="0"/>
    <s v="games/tabletop games"/>
    <n v="1802"/>
    <n v="49.93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x v="2270"/>
    <x v="0"/>
    <n v="1670"/>
    <x v="0"/>
    <s v="games/tabletop games"/>
    <n v="720"/>
    <n v="107.82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x v="2271"/>
    <x v="0"/>
    <n v="1328"/>
    <x v="0"/>
    <s v="games/tabletop games"/>
    <n v="283"/>
    <n v="42.63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x v="2272"/>
    <x v="0"/>
    <n v="944"/>
    <x v="0"/>
    <s v="games/tabletop games"/>
    <n v="1357"/>
    <n v="14.3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x v="2273"/>
    <x v="0"/>
    <n v="147"/>
    <x v="0"/>
    <s v="games/tabletop games"/>
    <n v="220"/>
    <n v="37.479999999999997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x v="2274"/>
    <x v="0"/>
    <n v="99"/>
    <x v="0"/>
    <s v="games/tabletop games"/>
    <n v="120"/>
    <n v="30.2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x v="2275"/>
    <x v="0"/>
    <n v="79"/>
    <x v="0"/>
    <s v="games/tabletop games"/>
    <n v="408"/>
    <n v="33.549999999999997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x v="2276"/>
    <x v="0"/>
    <n v="75"/>
    <x v="0"/>
    <s v="games/tabletop games"/>
    <n v="106"/>
    <n v="64.75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x v="2277"/>
    <x v="0"/>
    <n v="207"/>
    <x v="0"/>
    <s v="games/tabletop games"/>
    <n v="141"/>
    <n v="57.93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x v="13"/>
    <x v="3"/>
    <n v="1451861940"/>
    <x v="2278"/>
    <x v="0"/>
    <n v="102"/>
    <x v="0"/>
    <s v="games/tabletop games"/>
    <n v="271"/>
    <n v="53.08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x v="2279"/>
    <x v="0"/>
    <n v="32"/>
    <x v="0"/>
    <s v="games/tabletop games"/>
    <n v="154"/>
    <n v="48.06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x v="2280"/>
    <x v="0"/>
    <n v="480"/>
    <x v="0"/>
    <s v="games/tabletop games"/>
    <n v="404"/>
    <n v="82.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x v="2281"/>
    <x v="0"/>
    <n v="11"/>
    <x v="0"/>
    <s v="music/rock"/>
    <n v="185"/>
    <n v="50.45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x v="0"/>
    <x v="0"/>
    <n v="1452744686"/>
    <x v="2282"/>
    <x v="0"/>
    <n v="12"/>
    <x v="0"/>
    <s v="music/rock"/>
    <n v="185"/>
    <n v="115.8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x v="2283"/>
    <x v="0"/>
    <n v="48"/>
    <x v="0"/>
    <s v="music/rock"/>
    <n v="101"/>
    <n v="63.03"/>
    <x v="4"/>
    <s v="rock"/>
    <x v="2283"/>
    <d v="2012-05-09T02:00:04"/>
  </r>
  <r>
    <n v="2284"/>
    <x v="2284"/>
    <s v="The Vinyl Skyway reunite to make a third album. "/>
    <n v="6000"/>
    <n v="6373.27"/>
    <x v="0"/>
    <x v="0"/>
    <x v="0"/>
    <n v="1299902400"/>
    <x v="2284"/>
    <x v="0"/>
    <n v="59"/>
    <x v="0"/>
    <s v="music/rock"/>
    <n v="106"/>
    <n v="108.0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x v="2285"/>
    <x v="0"/>
    <n v="79"/>
    <x v="0"/>
    <s v="music/rock"/>
    <n v="121"/>
    <n v="46.09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x v="2286"/>
    <x v="0"/>
    <n v="14"/>
    <x v="0"/>
    <s v="music/rock"/>
    <n v="100"/>
    <n v="107.2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x v="2287"/>
    <x v="0"/>
    <n v="106"/>
    <x v="0"/>
    <s v="music/rock"/>
    <n v="120"/>
    <n v="50.9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x v="2288"/>
    <x v="0"/>
    <n v="25"/>
    <x v="0"/>
    <s v="music/rock"/>
    <n v="100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x v="2289"/>
    <x v="0"/>
    <n v="25"/>
    <x v="0"/>
    <s v="music/rock"/>
    <n v="107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x v="2290"/>
    <x v="0"/>
    <n v="29"/>
    <x v="0"/>
    <s v="music/rock"/>
    <n v="104"/>
    <n v="53.83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x v="2291"/>
    <x v="0"/>
    <n v="43"/>
    <x v="0"/>
    <s v="music/rock"/>
    <n v="173"/>
    <n v="100.47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x v="2292"/>
    <x v="0"/>
    <n v="46"/>
    <x v="0"/>
    <s v="music/rock"/>
    <n v="107"/>
    <n v="46.63"/>
    <x v="4"/>
    <s v="rock"/>
    <x v="2292"/>
    <d v="2012-04-18T16:44:36"/>
  </r>
  <r>
    <n v="2293"/>
    <x v="2293"/>
    <s v="Donate here to be a part of the upcoming album. Every little bit helps!"/>
    <n v="850"/>
    <n v="920"/>
    <x v="0"/>
    <x v="0"/>
    <x v="0"/>
    <n v="1348545540"/>
    <x v="2293"/>
    <x v="0"/>
    <n v="27"/>
    <x v="0"/>
    <s v="music/rock"/>
    <n v="108"/>
    <n v="34.07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x v="2294"/>
    <x v="0"/>
    <n v="112"/>
    <x v="0"/>
    <s v="music/rock"/>
    <n v="146"/>
    <n v="65.209999999999994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x v="2295"/>
    <x v="0"/>
    <n v="34"/>
    <x v="0"/>
    <s v="music/rock"/>
    <n v="125"/>
    <n v="44.21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x v="2296"/>
    <x v="0"/>
    <n v="145"/>
    <x v="0"/>
    <s v="music/rock"/>
    <n v="149"/>
    <n v="71.9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x v="0"/>
    <x v="0"/>
    <n v="1331697540"/>
    <x v="2297"/>
    <x v="0"/>
    <n v="19"/>
    <x v="0"/>
    <s v="music/rock"/>
    <n v="101"/>
    <n v="52.95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x v="0"/>
    <n v="1395861033"/>
    <x v="2298"/>
    <x v="0"/>
    <n v="288"/>
    <x v="0"/>
    <s v="music/rock"/>
    <n v="105"/>
    <n v="109.45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x v="2299"/>
    <x v="0"/>
    <n v="14"/>
    <x v="0"/>
    <s v="music/rock"/>
    <n v="350"/>
    <n v="75.040000000000006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x v="2300"/>
    <x v="0"/>
    <n v="7"/>
    <x v="0"/>
    <s v="music/rock"/>
    <n v="101"/>
    <n v="115.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x v="0"/>
    <x v="0"/>
    <n v="1371785496"/>
    <x v="2301"/>
    <x v="1"/>
    <n v="211"/>
    <x v="0"/>
    <s v="music/indie rock"/>
    <n v="134"/>
    <n v="31.6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x v="2302"/>
    <x v="1"/>
    <n v="85"/>
    <x v="0"/>
    <s v="music/indie rock"/>
    <n v="171"/>
    <n v="46.18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x v="2303"/>
    <x v="1"/>
    <n v="103"/>
    <x v="0"/>
    <s v="music/indie rock"/>
    <n v="109"/>
    <n v="68.48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x v="2304"/>
    <x v="1"/>
    <n v="113"/>
    <x v="0"/>
    <s v="music/indie rock"/>
    <n v="101"/>
    <n v="53.47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x v="2305"/>
    <x v="1"/>
    <n v="167"/>
    <x v="0"/>
    <s v="music/indie rock"/>
    <n v="101"/>
    <n v="109.11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x v="2306"/>
    <x v="1"/>
    <n v="73"/>
    <x v="0"/>
    <s v="music/indie rock"/>
    <n v="107"/>
    <n v="51.19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x v="2307"/>
    <x v="1"/>
    <n v="75"/>
    <x v="0"/>
    <s v="music/indie rock"/>
    <n v="107"/>
    <n v="27.94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x v="2308"/>
    <x v="1"/>
    <n v="614"/>
    <x v="0"/>
    <s v="music/indie rock"/>
    <n v="101"/>
    <n v="82.5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x v="2309"/>
    <x v="1"/>
    <n v="107"/>
    <x v="0"/>
    <s v="music/indie rock"/>
    <n v="107"/>
    <n v="59.82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x v="2310"/>
    <x v="1"/>
    <n v="1224"/>
    <x v="0"/>
    <s v="music/indie rock"/>
    <n v="429"/>
    <n v="64.819999999999993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x v="2311"/>
    <x v="1"/>
    <n v="104"/>
    <x v="0"/>
    <s v="music/indie rock"/>
    <n v="104"/>
    <n v="90.1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x v="0"/>
    <n v="1397862000"/>
    <x v="2312"/>
    <x v="1"/>
    <n v="79"/>
    <x v="0"/>
    <s v="music/indie rock"/>
    <n v="108"/>
    <n v="40.96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x v="0"/>
    <x v="0"/>
    <n v="1336086026"/>
    <x v="2313"/>
    <x v="1"/>
    <n v="157"/>
    <x v="0"/>
    <s v="music/indie rock"/>
    <n v="176"/>
    <n v="56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x v="2314"/>
    <x v="1"/>
    <n v="50"/>
    <x v="0"/>
    <s v="music/indie rock"/>
    <n v="157"/>
    <n v="37.67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x v="0"/>
    <n v="1336238743"/>
    <x v="2315"/>
    <x v="1"/>
    <n v="64"/>
    <x v="0"/>
    <s v="music/indie rock"/>
    <n v="103"/>
    <n v="40.08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x v="2316"/>
    <x v="1"/>
    <n v="200"/>
    <x v="0"/>
    <s v="music/indie rock"/>
    <n v="104"/>
    <n v="78.03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x v="2317"/>
    <x v="1"/>
    <n v="22"/>
    <x v="0"/>
    <s v="music/indie rock"/>
    <n v="104"/>
    <n v="18.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x v="2318"/>
    <x v="1"/>
    <n v="163"/>
    <x v="0"/>
    <s v="music/indie rock"/>
    <n v="121"/>
    <n v="37.130000000000003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x v="2319"/>
    <x v="1"/>
    <n v="77"/>
    <x v="0"/>
    <s v="music/indie rock"/>
    <n v="108"/>
    <n v="41.96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x v="2320"/>
    <x v="1"/>
    <n v="89"/>
    <x v="0"/>
    <s v="music/indie rock"/>
    <n v="109"/>
    <n v="61.04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x v="2321"/>
    <x v="0"/>
    <n v="64"/>
    <x v="1"/>
    <s v="food/small batch"/>
    <n v="39"/>
    <n v="64.53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x v="2322"/>
    <x v="0"/>
    <n v="4"/>
    <x v="1"/>
    <s v="food/small batch"/>
    <n v="3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x v="2323"/>
    <x v="0"/>
    <n v="4"/>
    <x v="1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x v="1"/>
    <n v="1490559285"/>
    <x v="2324"/>
    <x v="0"/>
    <n v="61"/>
    <x v="1"/>
    <s v="food/small batch"/>
    <n v="21"/>
    <n v="25.49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x v="2325"/>
    <x v="0"/>
    <n v="7"/>
    <x v="1"/>
    <s v="food/small batch"/>
    <n v="8"/>
    <n v="11.43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x v="2326"/>
    <x v="0"/>
    <n v="1"/>
    <x v="1"/>
    <s v="food/small batch"/>
    <n v="1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x v="0"/>
    <n v="1409090440"/>
    <x v="2327"/>
    <x v="1"/>
    <n v="3355"/>
    <x v="0"/>
    <s v="food/small batch"/>
    <n v="526"/>
    <n v="54.88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x v="2328"/>
    <x v="1"/>
    <n v="537"/>
    <x v="0"/>
    <s v="food/small batch"/>
    <n v="254"/>
    <n v="47.38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x v="2329"/>
    <x v="1"/>
    <n v="125"/>
    <x v="0"/>
    <s v="food/small batch"/>
    <n v="106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x v="2330"/>
    <x v="1"/>
    <n v="163"/>
    <x v="0"/>
    <s v="food/small batch"/>
    <n v="102"/>
    <n v="219.93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x v="2331"/>
    <x v="1"/>
    <n v="283"/>
    <x v="0"/>
    <s v="food/small batch"/>
    <n v="144"/>
    <n v="40.799999999999997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x v="2332"/>
    <x v="1"/>
    <n v="352"/>
    <x v="0"/>
    <s v="food/small batch"/>
    <n v="106"/>
    <n v="75.5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x v="2333"/>
    <x v="1"/>
    <n v="94"/>
    <x v="0"/>
    <s v="food/small batch"/>
    <n v="212"/>
    <n v="13.54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x v="2334"/>
    <x v="1"/>
    <n v="67"/>
    <x v="0"/>
    <s v="food/small batch"/>
    <n v="102"/>
    <n v="60.87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x v="2335"/>
    <x v="1"/>
    <n v="221"/>
    <x v="0"/>
    <s v="food/small batch"/>
    <n v="102"/>
    <n v="115.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x v="2336"/>
    <x v="1"/>
    <n v="2165"/>
    <x v="0"/>
    <s v="food/small batch"/>
    <n v="521"/>
    <n v="48.1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x v="0"/>
    <x v="0"/>
    <n v="1403796143"/>
    <x v="2337"/>
    <x v="1"/>
    <n v="179"/>
    <x v="0"/>
    <s v="food/small batch"/>
    <n v="111"/>
    <n v="74.180000000000007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x v="2338"/>
    <x v="1"/>
    <n v="123"/>
    <x v="0"/>
    <s v="food/small batch"/>
    <n v="101"/>
    <n v="123.3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x v="2339"/>
    <x v="1"/>
    <n v="1104"/>
    <x v="0"/>
    <s v="food/small batch"/>
    <n v="294"/>
    <n v="66.62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x v="2340"/>
    <x v="1"/>
    <n v="403"/>
    <x v="0"/>
    <s v="food/small batch"/>
    <n v="106"/>
    <n v="104.99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x v="0"/>
    <n v="1436729504"/>
    <x v="2341"/>
    <x v="0"/>
    <n v="0"/>
    <x v="1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x v="2342"/>
    <x v="0"/>
    <n v="0"/>
    <x v="1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x v="2343"/>
    <x v="0"/>
    <n v="1"/>
    <x v="1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x v="2344"/>
    <x v="0"/>
    <n v="1"/>
    <x v="1"/>
    <s v="technology/web"/>
    <n v="0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x v="2345"/>
    <x v="0"/>
    <n v="0"/>
    <x v="1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x v="2346"/>
    <x v="0"/>
    <n v="3"/>
    <x v="1"/>
    <s v="technology/web"/>
    <n v="0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x v="0"/>
    <n v="1472135676"/>
    <x v="2347"/>
    <x v="0"/>
    <n v="1"/>
    <x v="1"/>
    <s v="technology/web"/>
    <n v="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x v="2348"/>
    <x v="0"/>
    <n v="5"/>
    <x v="1"/>
    <s v="technology/web"/>
    <n v="0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x v="2349"/>
    <x v="0"/>
    <n v="0"/>
    <x v="1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x v="3"/>
    <n v="1483474370"/>
    <x v="2350"/>
    <x v="0"/>
    <n v="0"/>
    <x v="1"/>
    <s v="technology/web"/>
    <n v="0"/>
    <n v="0"/>
    <x v="2"/>
    <s v="web"/>
    <x v="2350"/>
    <d v="2017-01-03T20:12:50"/>
  </r>
  <r>
    <n v="2351"/>
    <x v="2351"/>
    <s v="Donate $30 or more and receive a free selfie stick."/>
    <n v="18900"/>
    <n v="108"/>
    <x v="1"/>
    <x v="4"/>
    <x v="4"/>
    <n v="1430360739"/>
    <x v="2351"/>
    <x v="0"/>
    <n v="7"/>
    <x v="1"/>
    <s v="technology/web"/>
    <n v="1"/>
    <n v="15.43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x v="2352"/>
    <x v="0"/>
    <n v="0"/>
    <x v="1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x v="2353"/>
    <x v="0"/>
    <n v="0"/>
    <x v="1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x v="0"/>
    <n v="1420910460"/>
    <x v="2354"/>
    <x v="0"/>
    <n v="1"/>
    <x v="1"/>
    <s v="technology/web"/>
    <n v="0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x v="2355"/>
    <x v="0"/>
    <n v="2"/>
    <x v="1"/>
    <s v="technology/web"/>
    <n v="1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x v="9"/>
    <x v="3"/>
    <n v="1433530104"/>
    <x v="2356"/>
    <x v="0"/>
    <n v="0"/>
    <x v="1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x v="1"/>
    <n v="1445093578"/>
    <x v="2357"/>
    <x v="0"/>
    <n v="0"/>
    <x v="1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x v="1"/>
    <n v="1422664740"/>
    <x v="2358"/>
    <x v="0"/>
    <n v="0"/>
    <x v="1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x v="2359"/>
    <x v="0"/>
    <n v="3"/>
    <x v="1"/>
    <s v="technology/web"/>
    <n v="15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x v="2360"/>
    <x v="0"/>
    <n v="1"/>
    <x v="1"/>
    <s v="technology/web"/>
    <n v="0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x v="2361"/>
    <x v="0"/>
    <n v="0"/>
    <x v="1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x v="0"/>
    <n v="1418315470"/>
    <x v="2362"/>
    <x v="0"/>
    <n v="2"/>
    <x v="1"/>
    <s v="technology/web"/>
    <n v="2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x v="2363"/>
    <x v="0"/>
    <n v="0"/>
    <x v="1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x v="0"/>
    <x v="0"/>
    <n v="1445898356"/>
    <x v="2364"/>
    <x v="0"/>
    <n v="0"/>
    <x v="1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x v="2365"/>
    <x v="0"/>
    <n v="0"/>
    <x v="1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x v="2366"/>
    <x v="0"/>
    <n v="27"/>
    <x v="1"/>
    <s v="technology/web"/>
    <n v="11"/>
    <n v="97.41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x v="2367"/>
    <x v="0"/>
    <n v="14"/>
    <x v="1"/>
    <s v="technology/web"/>
    <n v="1"/>
    <n v="47.86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x v="2368"/>
    <x v="0"/>
    <n v="2"/>
    <x v="1"/>
    <s v="technology/web"/>
    <n v="0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x v="2369"/>
    <x v="0"/>
    <n v="0"/>
    <x v="1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x v="2370"/>
    <x v="0"/>
    <n v="4"/>
    <x v="1"/>
    <s v="technology/web"/>
    <n v="0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x v="2371"/>
    <x v="0"/>
    <n v="0"/>
    <x v="1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x v="2372"/>
    <x v="0"/>
    <n v="6"/>
    <x v="1"/>
    <s v="technology/web"/>
    <n v="3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x v="11"/>
    <x v="9"/>
    <n v="1440863624"/>
    <x v="2373"/>
    <x v="0"/>
    <n v="1"/>
    <x v="1"/>
    <s v="technology/web"/>
    <n v="0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x v="2374"/>
    <x v="0"/>
    <n v="1"/>
    <x v="1"/>
    <s v="technology/web"/>
    <n v="0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x v="2375"/>
    <x v="0"/>
    <n v="0"/>
    <x v="1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x v="2376"/>
    <x v="0"/>
    <n v="4"/>
    <x v="1"/>
    <s v="technology/web"/>
    <n v="11"/>
    <n v="81.58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x v="2377"/>
    <x v="0"/>
    <n v="0"/>
    <x v="1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x v="0"/>
    <n v="1440548330"/>
    <x v="2378"/>
    <x v="0"/>
    <n v="0"/>
    <x v="1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x v="0"/>
    <x v="0"/>
    <n v="1444004616"/>
    <x v="2379"/>
    <x v="0"/>
    <n v="0"/>
    <x v="1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x v="2380"/>
    <x v="0"/>
    <n v="3"/>
    <x v="1"/>
    <s v="technology/web"/>
    <n v="0"/>
    <n v="18.329999999999998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x v="2381"/>
    <x v="0"/>
    <n v="7"/>
    <x v="1"/>
    <s v="technology/web"/>
    <n v="2"/>
    <n v="224.43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x v="2382"/>
    <x v="0"/>
    <n v="2"/>
    <x v="1"/>
    <s v="technology/web"/>
    <n v="3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x v="2383"/>
    <x v="0"/>
    <n v="3"/>
    <x v="1"/>
    <s v="technology/web"/>
    <n v="4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x v="2384"/>
    <x v="0"/>
    <n v="8"/>
    <x v="1"/>
    <s v="technology/web"/>
    <n v="1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x v="2385"/>
    <x v="0"/>
    <n v="7"/>
    <x v="1"/>
    <s v="technology/web"/>
    <n v="1"/>
    <n v="112.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x v="2386"/>
    <x v="0"/>
    <n v="0"/>
    <x v="1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x v="2387"/>
    <x v="0"/>
    <n v="3"/>
    <x v="1"/>
    <s v="technology/web"/>
    <n v="1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x v="2388"/>
    <x v="0"/>
    <n v="8"/>
    <x v="1"/>
    <s v="technology/web"/>
    <n v="1"/>
    <n v="57.88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x v="2389"/>
    <x v="0"/>
    <n v="1"/>
    <x v="1"/>
    <s v="technology/web"/>
    <n v="0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x v="2390"/>
    <x v="0"/>
    <n v="0"/>
    <x v="1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n v="20000"/>
    <n v="25"/>
    <x v="1"/>
    <x v="0"/>
    <x v="0"/>
    <n v="1427825044"/>
    <x v="2391"/>
    <x v="0"/>
    <n v="1"/>
    <x v="1"/>
    <s v="technology/web"/>
    <n v="0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x v="2392"/>
    <x v="0"/>
    <n v="0"/>
    <x v="1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x v="2393"/>
    <x v="0"/>
    <n v="1"/>
    <x v="1"/>
    <s v="technology/web"/>
    <n v="0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x v="2394"/>
    <x v="0"/>
    <n v="2"/>
    <x v="1"/>
    <s v="technology/web"/>
    <n v="0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x v="2395"/>
    <x v="0"/>
    <n v="0"/>
    <x v="1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x v="2396"/>
    <x v="0"/>
    <n v="1"/>
    <x v="1"/>
    <s v="technology/web"/>
    <n v="0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x v="2397"/>
    <x v="0"/>
    <n v="0"/>
    <x v="1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x v="2398"/>
    <x v="0"/>
    <n v="0"/>
    <x v="1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x v="2399"/>
    <x v="0"/>
    <n v="0"/>
    <x v="1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x v="2400"/>
    <x v="0"/>
    <n v="0"/>
    <x v="1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x v="2401"/>
    <x v="0"/>
    <n v="9"/>
    <x v="1"/>
    <s v="food/food trucks"/>
    <n v="1"/>
    <n v="22.33"/>
    <x v="7"/>
    <s v="food trucks"/>
    <x v="2401"/>
    <d v="2016-03-05T19:44:56"/>
  </r>
  <r>
    <n v="2402"/>
    <x v="2402"/>
    <s v="Small town, delicious treats, and a mobile truck"/>
    <n v="12000"/>
    <n v="52"/>
    <x v="2"/>
    <x v="0"/>
    <x v="0"/>
    <n v="1431533931"/>
    <x v="2402"/>
    <x v="0"/>
    <n v="1"/>
    <x v="1"/>
    <s v="food/food trucks"/>
    <n v="0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x v="2403"/>
    <x v="0"/>
    <n v="12"/>
    <x v="1"/>
    <s v="food/food trucks"/>
    <n v="17"/>
    <n v="16.829999999999998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x v="2404"/>
    <x v="0"/>
    <n v="0"/>
    <x v="1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x v="0"/>
    <n v="1472911375"/>
    <x v="2405"/>
    <x v="0"/>
    <n v="20"/>
    <x v="1"/>
    <s v="food/food trucks"/>
    <n v="23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x v="2406"/>
    <x v="0"/>
    <n v="16"/>
    <x v="1"/>
    <s v="food/food trucks"/>
    <n v="41"/>
    <n v="84.06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x v="2407"/>
    <x v="0"/>
    <n v="33"/>
    <x v="1"/>
    <s v="food/food trucks"/>
    <n v="25"/>
    <n v="168.39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x v="0"/>
    <n v="1415247757"/>
    <x v="2408"/>
    <x v="0"/>
    <n v="2"/>
    <x v="1"/>
    <s v="food/food trucks"/>
    <n v="0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x v="0"/>
    <n v="1439931675"/>
    <x v="2409"/>
    <x v="0"/>
    <n v="6"/>
    <x v="1"/>
    <s v="food/food trucks"/>
    <n v="2"/>
    <n v="76.67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x v="2410"/>
    <x v="0"/>
    <n v="0"/>
    <x v="1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x v="2411"/>
    <x v="0"/>
    <n v="3"/>
    <x v="1"/>
    <s v="food/food trucks"/>
    <n v="1"/>
    <n v="50.33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x v="2412"/>
    <x v="0"/>
    <n v="0"/>
    <x v="1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x v="2413"/>
    <x v="0"/>
    <n v="3"/>
    <x v="1"/>
    <s v="food/food trucks"/>
    <n v="1"/>
    <n v="8.33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x v="2414"/>
    <x v="0"/>
    <n v="13"/>
    <x v="1"/>
    <s v="food/food trucks"/>
    <n v="3"/>
    <n v="35.380000000000003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x v="2415"/>
    <x v="0"/>
    <n v="6"/>
    <x v="1"/>
    <s v="food/food trucks"/>
    <n v="1"/>
    <n v="55.83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x v="2416"/>
    <x v="0"/>
    <n v="1"/>
    <x v="1"/>
    <s v="food/food trucks"/>
    <n v="0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x v="2417"/>
    <x v="0"/>
    <n v="0"/>
    <x v="1"/>
    <s v="food/food trucks"/>
    <n v="0"/>
    <n v="0"/>
    <x v="7"/>
    <s v="food trucks"/>
    <x v="2417"/>
    <d v="2014-08-10T21:13:07"/>
  </r>
  <r>
    <n v="2418"/>
    <x v="2418"/>
    <s v="I want to start my food truck business."/>
    <n v="25000"/>
    <n v="5"/>
    <x v="2"/>
    <x v="0"/>
    <x v="0"/>
    <n v="1427225644"/>
    <x v="2418"/>
    <x v="0"/>
    <n v="5"/>
    <x v="1"/>
    <s v="food/food trucks"/>
    <n v="0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x v="2419"/>
    <x v="0"/>
    <n v="0"/>
    <x v="1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x v="2420"/>
    <x v="0"/>
    <n v="36"/>
    <x v="1"/>
    <s v="food/food trucks"/>
    <n v="15"/>
    <n v="69.47"/>
    <x v="7"/>
    <s v="food trucks"/>
    <x v="2420"/>
    <d v="2014-11-10T01:41:35"/>
  </r>
  <r>
    <n v="2421"/>
    <x v="2421"/>
    <s v="help me start Merrill's first hot dog cart in this empty lot"/>
    <n v="6000"/>
    <n v="1"/>
    <x v="2"/>
    <x v="0"/>
    <x v="0"/>
    <n v="1424536196"/>
    <x v="2421"/>
    <x v="0"/>
    <n v="1"/>
    <x v="1"/>
    <s v="food/food trucks"/>
    <n v="0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x v="0"/>
    <x v="0"/>
    <n v="1426091036"/>
    <x v="2422"/>
    <x v="0"/>
    <n v="1"/>
    <x v="1"/>
    <s v="food/food trucks"/>
    <n v="0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x v="2423"/>
    <x v="0"/>
    <n v="1"/>
    <x v="1"/>
    <s v="food/food trucks"/>
    <n v="0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x v="0"/>
    <x v="0"/>
    <n v="1414445108"/>
    <x v="2424"/>
    <x v="0"/>
    <n v="9"/>
    <x v="1"/>
    <s v="food/food trucks"/>
    <n v="1"/>
    <n v="34.44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x v="2425"/>
    <x v="0"/>
    <n v="1"/>
    <x v="1"/>
    <s v="food/food trucks"/>
    <n v="0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x v="2426"/>
    <x v="0"/>
    <n v="0"/>
    <x v="1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x v="0"/>
    <x v="0"/>
    <n v="1458715133"/>
    <x v="2427"/>
    <x v="0"/>
    <n v="1"/>
    <x v="1"/>
    <s v="food/food trucks"/>
    <n v="0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x v="0"/>
    <x v="0"/>
    <n v="1426182551"/>
    <x v="2428"/>
    <x v="0"/>
    <n v="1"/>
    <x v="1"/>
    <s v="food/food trucks"/>
    <n v="0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x v="2429"/>
    <x v="0"/>
    <n v="4"/>
    <x v="1"/>
    <s v="food/food trucks"/>
    <n v="1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x v="2430"/>
    <x v="0"/>
    <n v="2"/>
    <x v="1"/>
    <s v="food/food trucks"/>
    <n v="1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x v="0"/>
    <x v="0"/>
    <n v="1467080613"/>
    <x v="2431"/>
    <x v="0"/>
    <n v="2"/>
    <x v="1"/>
    <s v="food/food trucks"/>
    <n v="0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x v="2432"/>
    <x v="0"/>
    <n v="2"/>
    <x v="1"/>
    <s v="food/food trucks"/>
    <n v="0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x v="2433"/>
    <x v="0"/>
    <n v="0"/>
    <x v="1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x v="2434"/>
    <x v="0"/>
    <n v="2"/>
    <x v="1"/>
    <s v="food/food trucks"/>
    <n v="0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x v="2435"/>
    <x v="0"/>
    <n v="4"/>
    <x v="1"/>
    <s v="food/food trucks"/>
    <n v="0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x v="2436"/>
    <x v="0"/>
    <n v="2"/>
    <x v="1"/>
    <s v="food/food trucks"/>
    <n v="0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x v="2437"/>
    <x v="0"/>
    <n v="0"/>
    <x v="1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x v="2438"/>
    <x v="0"/>
    <n v="1"/>
    <x v="1"/>
    <s v="food/food trucks"/>
    <n v="0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x v="2439"/>
    <x v="0"/>
    <n v="0"/>
    <x v="1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x v="18"/>
    <x v="3"/>
    <n v="1455399313"/>
    <x v="2440"/>
    <x v="0"/>
    <n v="2"/>
    <x v="1"/>
    <s v="food/food trucks"/>
    <n v="0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x v="0"/>
    <x v="0"/>
    <n v="1437627540"/>
    <x v="2441"/>
    <x v="0"/>
    <n v="109"/>
    <x v="0"/>
    <s v="food/small batch"/>
    <n v="108"/>
    <n v="74.23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x v="0"/>
    <x v="0"/>
    <n v="1426777228"/>
    <x v="2442"/>
    <x v="0"/>
    <n v="372"/>
    <x v="0"/>
    <s v="food/small batch"/>
    <n v="126"/>
    <n v="81.25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x v="2443"/>
    <x v="0"/>
    <n v="311"/>
    <x v="0"/>
    <s v="food/small batch"/>
    <n v="203"/>
    <n v="130.22999999999999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x v="2444"/>
    <x v="0"/>
    <n v="61"/>
    <x v="0"/>
    <s v="food/small batch"/>
    <n v="109"/>
    <n v="53.4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x v="2445"/>
    <x v="0"/>
    <n v="115"/>
    <x v="0"/>
    <s v="food/small batch"/>
    <n v="173"/>
    <n v="75.13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x v="2446"/>
    <x v="0"/>
    <n v="111"/>
    <x v="0"/>
    <s v="food/small batch"/>
    <n v="168"/>
    <n v="75.67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x v="2447"/>
    <x v="0"/>
    <n v="337"/>
    <x v="0"/>
    <s v="food/small batch"/>
    <n v="427"/>
    <n v="31.69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x v="2448"/>
    <x v="0"/>
    <n v="9"/>
    <x v="0"/>
    <s v="food/small batch"/>
    <n v="108"/>
    <n v="47.78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x v="2449"/>
    <x v="0"/>
    <n v="120"/>
    <x v="0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x v="2450"/>
    <x v="0"/>
    <n v="102"/>
    <x v="0"/>
    <s v="food/small batch"/>
    <n v="102"/>
    <n v="149.31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x v="2451"/>
    <x v="0"/>
    <n v="186"/>
    <x v="0"/>
    <s v="food/small batch"/>
    <n v="115"/>
    <n v="62.07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x v="2452"/>
    <x v="0"/>
    <n v="15"/>
    <x v="0"/>
    <s v="food/small batch"/>
    <n v="134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x v="2453"/>
    <x v="0"/>
    <n v="67"/>
    <x v="0"/>
    <s v="food/small batch"/>
    <n v="155"/>
    <n v="69.27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x v="2454"/>
    <x v="0"/>
    <n v="130"/>
    <x v="0"/>
    <s v="food/small batch"/>
    <n v="101"/>
    <n v="271.5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x v="2455"/>
    <x v="0"/>
    <n v="16"/>
    <x v="0"/>
    <s v="food/small batch"/>
    <n v="182"/>
    <n v="34.130000000000003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x v="2456"/>
    <x v="0"/>
    <n v="67"/>
    <x v="0"/>
    <s v="food/small batch"/>
    <n v="181"/>
    <n v="40.49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x v="2457"/>
    <x v="0"/>
    <n v="124"/>
    <x v="0"/>
    <s v="food/small batch"/>
    <n v="102"/>
    <n v="189.76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x v="2458"/>
    <x v="0"/>
    <n v="80"/>
    <x v="0"/>
    <s v="food/small batch"/>
    <n v="110"/>
    <n v="68.86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x v="2459"/>
    <x v="0"/>
    <n v="282"/>
    <x v="0"/>
    <s v="food/small batch"/>
    <n v="102"/>
    <n v="108.78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x v="2460"/>
    <x v="0"/>
    <n v="68"/>
    <x v="0"/>
    <s v="food/small batch"/>
    <n v="101"/>
    <n v="125.99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x v="2461"/>
    <x v="0"/>
    <n v="86"/>
    <x v="0"/>
    <s v="music/indie rock"/>
    <n v="104"/>
    <n v="90.52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x v="2462"/>
    <x v="0"/>
    <n v="115"/>
    <x v="0"/>
    <s v="music/indie rock"/>
    <n v="111"/>
    <n v="28.88"/>
    <x v="4"/>
    <s v="indie rock"/>
    <x v="2462"/>
    <d v="2012-07-19T04:28:16"/>
  </r>
  <r>
    <n v="2463"/>
    <x v="2463"/>
    <s v="Emma Ate The Lion's debut full length album"/>
    <n v="2000"/>
    <n v="2325"/>
    <x v="0"/>
    <x v="0"/>
    <x v="0"/>
    <n v="1366138800"/>
    <x v="2463"/>
    <x v="0"/>
    <n v="75"/>
    <x v="0"/>
    <s v="music/indie rock"/>
    <n v="116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x v="2464"/>
    <x v="0"/>
    <n v="43"/>
    <x v="0"/>
    <s v="music/indie rock"/>
    <n v="111"/>
    <n v="51.67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x v="0"/>
    <x v="0"/>
    <n v="1348420548"/>
    <x v="2465"/>
    <x v="0"/>
    <n v="48"/>
    <x v="0"/>
    <s v="music/indie rock"/>
    <n v="180"/>
    <n v="26.27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x v="2466"/>
    <x v="0"/>
    <n v="52"/>
    <x v="0"/>
    <s v="music/indie rock"/>
    <n v="100"/>
    <n v="48.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x v="2467"/>
    <x v="0"/>
    <n v="43"/>
    <x v="0"/>
    <s v="music/indie rock"/>
    <n v="119"/>
    <n v="27.56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x v="2468"/>
    <x v="0"/>
    <n v="58"/>
    <x v="0"/>
    <s v="music/indie rock"/>
    <n v="107"/>
    <n v="36.97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x v="2469"/>
    <x v="0"/>
    <n v="47"/>
    <x v="0"/>
    <s v="music/indie rock"/>
    <n v="114"/>
    <n v="29.02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x v="2470"/>
    <x v="0"/>
    <n v="36"/>
    <x v="0"/>
    <s v="music/indie rock"/>
    <n v="103"/>
    <n v="28.66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x v="2471"/>
    <x v="0"/>
    <n v="17"/>
    <x v="0"/>
    <s v="music/indie rock"/>
    <n v="128"/>
    <n v="37.65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x v="2472"/>
    <x v="0"/>
    <n v="104"/>
    <x v="0"/>
    <s v="music/indie rock"/>
    <n v="136"/>
    <n v="97.9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x v="2473"/>
    <x v="0"/>
    <n v="47"/>
    <x v="0"/>
    <s v="music/indie rock"/>
    <n v="100"/>
    <n v="42.55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x v="2474"/>
    <x v="0"/>
    <n v="38"/>
    <x v="0"/>
    <s v="music/indie rock"/>
    <n v="100"/>
    <n v="131.5800000000000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x v="0"/>
    <x v="0"/>
    <n v="1278799200"/>
    <x v="2475"/>
    <x v="0"/>
    <n v="81"/>
    <x v="0"/>
    <s v="music/indie rock"/>
    <n v="105"/>
    <n v="32.32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x v="2476"/>
    <x v="0"/>
    <n v="55"/>
    <x v="0"/>
    <s v="music/indie rock"/>
    <n v="105"/>
    <n v="61.1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x v="0"/>
    <x v="0"/>
    <n v="1344789345"/>
    <x v="2477"/>
    <x v="0"/>
    <n v="41"/>
    <x v="0"/>
    <s v="music/indie rock"/>
    <n v="171"/>
    <n v="31.34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x v="2478"/>
    <x v="0"/>
    <n v="79"/>
    <x v="0"/>
    <s v="music/indie rock"/>
    <n v="128"/>
    <n v="129.11000000000001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x v="0"/>
    <x v="0"/>
    <n v="1343440800"/>
    <x v="2479"/>
    <x v="0"/>
    <n v="16"/>
    <x v="0"/>
    <s v="music/indie rock"/>
    <n v="133"/>
    <n v="25.02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x v="2480"/>
    <x v="0"/>
    <n v="8"/>
    <x v="0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x v="2481"/>
    <x v="0"/>
    <n v="95"/>
    <x v="0"/>
    <s v="music/indie rock"/>
    <n v="113"/>
    <n v="47.54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x v="2482"/>
    <x v="0"/>
    <n v="25"/>
    <x v="0"/>
    <s v="music/indie rock"/>
    <n v="100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x v="0"/>
    <n v="1335891603"/>
    <x v="2483"/>
    <x v="0"/>
    <n v="19"/>
    <x v="0"/>
    <s v="music/indie rock"/>
    <n v="114"/>
    <n v="65.84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x v="2484"/>
    <x v="0"/>
    <n v="90"/>
    <x v="0"/>
    <s v="music/indie rock"/>
    <n v="119"/>
    <n v="46.4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x v="2485"/>
    <x v="0"/>
    <n v="41"/>
    <x v="0"/>
    <s v="music/indie rock"/>
    <n v="103"/>
    <n v="50.3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x v="2486"/>
    <x v="0"/>
    <n v="30"/>
    <x v="0"/>
    <s v="music/indie rock"/>
    <n v="266"/>
    <n v="26.57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x v="2487"/>
    <x v="0"/>
    <n v="38"/>
    <x v="0"/>
    <s v="music/indie rock"/>
    <n v="100"/>
    <n v="39.49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x v="2488"/>
    <x v="0"/>
    <n v="65"/>
    <x v="0"/>
    <s v="music/indie rock"/>
    <n v="107"/>
    <n v="49.2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x v="2489"/>
    <x v="0"/>
    <n v="75"/>
    <x v="0"/>
    <s v="music/indie rock"/>
    <n v="134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x v="2490"/>
    <x v="0"/>
    <n v="16"/>
    <x v="0"/>
    <s v="music/indie rock"/>
    <n v="121"/>
    <n v="37.94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x v="2491"/>
    <x v="0"/>
    <n v="10"/>
    <x v="0"/>
    <s v="music/indie rock"/>
    <n v="103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x v="0"/>
    <x v="0"/>
    <n v="1339840740"/>
    <x v="2492"/>
    <x v="0"/>
    <n v="27"/>
    <x v="0"/>
    <s v="music/indie rock"/>
    <n v="125"/>
    <n v="27.78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x v="2493"/>
    <x v="0"/>
    <n v="259"/>
    <x v="0"/>
    <s v="music/indie rock"/>
    <n v="129"/>
    <n v="99.38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x v="2494"/>
    <x v="0"/>
    <n v="39"/>
    <x v="0"/>
    <s v="music/indie rock"/>
    <n v="101"/>
    <n v="38.85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x v="2495"/>
    <x v="0"/>
    <n v="42"/>
    <x v="0"/>
    <s v="music/indie rock"/>
    <n v="128"/>
    <n v="45.55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x v="0"/>
    <x v="0"/>
    <n v="1364597692"/>
    <x v="2496"/>
    <x v="0"/>
    <n v="10"/>
    <x v="0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x v="2497"/>
    <x v="0"/>
    <n v="56"/>
    <x v="0"/>
    <s v="music/indie rock"/>
    <n v="113"/>
    <n v="80.55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x v="2498"/>
    <x v="0"/>
    <n v="20"/>
    <x v="0"/>
    <s v="music/indie rock"/>
    <n v="10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x v="2499"/>
    <x v="0"/>
    <n v="170"/>
    <x v="0"/>
    <s v="music/indie rock"/>
    <n v="203"/>
    <n v="47.68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x v="2500"/>
    <x v="0"/>
    <n v="29"/>
    <x v="0"/>
    <s v="music/indie rock"/>
    <n v="113"/>
    <n v="23.45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x v="2501"/>
    <x v="0"/>
    <n v="7"/>
    <x v="1"/>
    <s v="food/restaurants"/>
    <n v="3"/>
    <n v="40.14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x v="2502"/>
    <x v="0"/>
    <n v="5"/>
    <x v="1"/>
    <s v="food/restaurants"/>
    <n v="0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x v="2503"/>
    <x v="0"/>
    <n v="0"/>
    <x v="1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x v="0"/>
    <x v="0"/>
    <n v="1416014534"/>
    <x v="2504"/>
    <x v="0"/>
    <n v="0"/>
    <x v="1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x v="2505"/>
    <x v="0"/>
    <n v="0"/>
    <x v="1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x v="2506"/>
    <x v="0"/>
    <n v="2"/>
    <x v="1"/>
    <s v="food/restaurants"/>
    <n v="1"/>
    <n v="15"/>
    <x v="7"/>
    <s v="restaurants"/>
    <x v="2506"/>
    <d v="2015-10-03T21:00:00"/>
  </r>
  <r>
    <n v="2507"/>
    <x v="2506"/>
    <s v="Unique dishes for a unique city!."/>
    <n v="42850"/>
    <n v="0"/>
    <x v="2"/>
    <x v="0"/>
    <x v="0"/>
    <n v="1431308704"/>
    <x v="2507"/>
    <x v="0"/>
    <n v="0"/>
    <x v="1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x v="2508"/>
    <x v="0"/>
    <n v="0"/>
    <x v="1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x v="2509"/>
    <x v="0"/>
    <n v="28"/>
    <x v="1"/>
    <s v="food/restaurants"/>
    <n v="1"/>
    <n v="35.71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x v="2510"/>
    <x v="0"/>
    <n v="2"/>
    <x v="1"/>
    <s v="food/restaurants"/>
    <n v="0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x v="2511"/>
    <x v="0"/>
    <n v="0"/>
    <x v="1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x v="2512"/>
    <x v="0"/>
    <n v="0"/>
    <x v="1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x v="2513"/>
    <x v="0"/>
    <n v="0"/>
    <x v="1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x v="2514"/>
    <x v="0"/>
    <n v="4"/>
    <x v="1"/>
    <s v="food/restaurants"/>
    <n v="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x v="2515"/>
    <x v="0"/>
    <n v="12"/>
    <x v="1"/>
    <s v="food/restaurants"/>
    <n v="19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x v="2516"/>
    <x v="0"/>
    <n v="0"/>
    <x v="1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x v="2517"/>
    <x v="0"/>
    <n v="33"/>
    <x v="1"/>
    <s v="food/restaurants"/>
    <n v="10"/>
    <n v="53.55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x v="2518"/>
    <x v="0"/>
    <n v="0"/>
    <x v="1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x v="0"/>
    <n v="1405741404"/>
    <x v="2519"/>
    <x v="0"/>
    <n v="4"/>
    <x v="1"/>
    <s v="food/restaurants"/>
    <n v="0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x v="2520"/>
    <x v="0"/>
    <n v="0"/>
    <x v="1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x v="2521"/>
    <x v="0"/>
    <n v="132"/>
    <x v="0"/>
    <s v="music/classical music"/>
    <n v="109"/>
    <n v="103.68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x v="2522"/>
    <x v="0"/>
    <n v="27"/>
    <x v="0"/>
    <s v="music/classical music"/>
    <n v="100"/>
    <n v="185.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x v="2523"/>
    <x v="0"/>
    <n v="26"/>
    <x v="0"/>
    <s v="music/classical music"/>
    <n v="156"/>
    <n v="54.15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x v="0"/>
    <n v="1419136200"/>
    <x v="2524"/>
    <x v="0"/>
    <n v="43"/>
    <x v="0"/>
    <s v="music/classical music"/>
    <n v="102"/>
    <n v="177.21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x v="2525"/>
    <x v="0"/>
    <n v="80"/>
    <x v="0"/>
    <s v="music/classical music"/>
    <n v="100"/>
    <n v="100.33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x v="2526"/>
    <x v="0"/>
    <n v="33"/>
    <x v="0"/>
    <s v="music/classical music"/>
    <n v="113"/>
    <n v="136.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x v="2527"/>
    <x v="0"/>
    <n v="71"/>
    <x v="0"/>
    <s v="music/classical music"/>
    <n v="102"/>
    <n v="57.54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x v="2528"/>
    <x v="0"/>
    <n v="81"/>
    <x v="0"/>
    <s v="music/classical music"/>
    <n v="107"/>
    <n v="52.96"/>
    <x v="4"/>
    <s v="classical music"/>
    <x v="2528"/>
    <d v="2015-08-20T11:00:00"/>
  </r>
  <r>
    <n v="2529"/>
    <x v="2528"/>
    <s v="Opera. Short. New."/>
    <n v="6000"/>
    <n v="6257"/>
    <x v="0"/>
    <x v="0"/>
    <x v="0"/>
    <n v="1332636975"/>
    <x v="2529"/>
    <x v="0"/>
    <n v="76"/>
    <x v="0"/>
    <s v="music/classical music"/>
    <n v="104"/>
    <n v="82.33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x v="2530"/>
    <x v="0"/>
    <n v="48"/>
    <x v="0"/>
    <s v="music/classical music"/>
    <n v="100"/>
    <n v="135.41999999999999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x v="2531"/>
    <x v="0"/>
    <n v="61"/>
    <x v="0"/>
    <s v="music/classical music"/>
    <n v="100"/>
    <n v="74.069999999999993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x v="2532"/>
    <x v="0"/>
    <n v="60"/>
    <x v="0"/>
    <s v="music/classical music"/>
    <n v="126"/>
    <n v="84.08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x v="2533"/>
    <x v="0"/>
    <n v="136"/>
    <x v="0"/>
    <s v="music/classical music"/>
    <n v="111"/>
    <n v="61.03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x v="2534"/>
    <x v="0"/>
    <n v="14"/>
    <x v="0"/>
    <s v="music/classical music"/>
    <n v="105"/>
    <n v="150"/>
    <x v="4"/>
    <s v="classical music"/>
    <x v="2534"/>
    <d v="2010-01-01T06:00:00"/>
  </r>
  <r>
    <n v="2535"/>
    <x v="2534"/>
    <s v="Mark Hayes: Requiem Recording"/>
    <n v="20000"/>
    <n v="20755"/>
    <x v="0"/>
    <x v="0"/>
    <x v="0"/>
    <n v="1417463945"/>
    <x v="2535"/>
    <x v="0"/>
    <n v="78"/>
    <x v="0"/>
    <s v="music/classical music"/>
    <n v="104"/>
    <n v="266.08999999999997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x v="2536"/>
    <x v="0"/>
    <n v="4"/>
    <x v="0"/>
    <s v="music/classical music"/>
    <n v="116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x v="2537"/>
    <x v="0"/>
    <n v="11"/>
    <x v="0"/>
    <s v="music/classical music"/>
    <n v="110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x v="0"/>
    <n v="1361681940"/>
    <x v="2538"/>
    <x v="0"/>
    <n v="185"/>
    <x v="0"/>
    <s v="music/classical music"/>
    <n v="113"/>
    <n v="109.96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x v="2539"/>
    <x v="0"/>
    <n v="59"/>
    <x v="0"/>
    <s v="music/classical music"/>
    <n v="100"/>
    <n v="169.92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x v="2540"/>
    <x v="0"/>
    <n v="27"/>
    <x v="0"/>
    <s v="music/classical music"/>
    <n v="103"/>
    <n v="95.74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x v="2541"/>
    <x v="0"/>
    <n v="63"/>
    <x v="0"/>
    <s v="music/classical music"/>
    <n v="107"/>
    <n v="59.46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x v="2542"/>
    <x v="0"/>
    <n v="13"/>
    <x v="0"/>
    <s v="music/classical music"/>
    <n v="104"/>
    <n v="55.77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x v="2543"/>
    <x v="0"/>
    <n v="13"/>
    <x v="0"/>
    <s v="music/classical music"/>
    <n v="156"/>
    <n v="30.08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x v="0"/>
    <n v="1341750569"/>
    <x v="2544"/>
    <x v="0"/>
    <n v="57"/>
    <x v="0"/>
    <s v="music/classical music"/>
    <n v="101"/>
    <n v="88.44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x v="2545"/>
    <x v="0"/>
    <n v="61"/>
    <x v="0"/>
    <s v="music/classical music"/>
    <n v="195"/>
    <n v="64.03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x v="2546"/>
    <x v="0"/>
    <n v="65"/>
    <x v="0"/>
    <s v="music/classical music"/>
    <n v="112"/>
    <n v="60.15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x v="2547"/>
    <x v="0"/>
    <n v="134"/>
    <x v="0"/>
    <s v="music/classical music"/>
    <n v="120"/>
    <n v="49.1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x v="2548"/>
    <x v="0"/>
    <n v="37"/>
    <x v="0"/>
    <s v="music/classical music"/>
    <n v="102"/>
    <n v="165.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x v="2549"/>
    <x v="0"/>
    <n v="37"/>
    <x v="0"/>
    <s v="music/classical music"/>
    <n v="103"/>
    <n v="43.62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x v="2550"/>
    <x v="0"/>
    <n v="150"/>
    <x v="0"/>
    <s v="music/classical music"/>
    <n v="101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x v="2551"/>
    <x v="0"/>
    <n v="56"/>
    <x v="0"/>
    <s v="music/classical music"/>
    <n v="103"/>
    <n v="67.42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x v="2552"/>
    <x v="0"/>
    <n v="18"/>
    <x v="0"/>
    <s v="music/classical music"/>
    <n v="107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x v="2553"/>
    <x v="0"/>
    <n v="60"/>
    <x v="0"/>
    <s v="music/classical music"/>
    <n v="156"/>
    <n v="38.88000000000000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x v="2554"/>
    <x v="0"/>
    <n v="67"/>
    <x v="0"/>
    <s v="music/classical music"/>
    <n v="123"/>
    <n v="54.99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x v="2555"/>
    <x v="0"/>
    <n v="35"/>
    <x v="0"/>
    <s v="music/classical music"/>
    <n v="107"/>
    <n v="61.34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x v="2556"/>
    <x v="0"/>
    <n v="34"/>
    <x v="0"/>
    <s v="music/classical music"/>
    <n v="106"/>
    <n v="23.12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x v="1"/>
    <x v="1"/>
    <n v="1400176386"/>
    <x v="2557"/>
    <x v="0"/>
    <n v="36"/>
    <x v="0"/>
    <s v="music/classical music"/>
    <n v="118"/>
    <n v="29.6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x v="2"/>
    <n v="1430488740"/>
    <x v="2558"/>
    <x v="0"/>
    <n v="18"/>
    <x v="0"/>
    <s v="music/classical music"/>
    <n v="109"/>
    <n v="75.61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x v="2559"/>
    <x v="0"/>
    <n v="25"/>
    <x v="0"/>
    <s v="music/classical music"/>
    <n v="111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x v="2560"/>
    <x v="0"/>
    <n v="21"/>
    <x v="0"/>
    <s v="music/classical music"/>
    <n v="100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x v="2561"/>
    <x v="0"/>
    <n v="0"/>
    <x v="1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x v="2562"/>
    <x v="0"/>
    <n v="3"/>
    <x v="1"/>
    <s v="food/food trucks"/>
    <n v="1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x v="0"/>
    <x v="0"/>
    <n v="1438226451"/>
    <x v="2563"/>
    <x v="0"/>
    <n v="0"/>
    <x v="1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x v="2564"/>
    <x v="0"/>
    <n v="0"/>
    <x v="1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x v="2565"/>
    <x v="0"/>
    <n v="1"/>
    <x v="1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x v="2566"/>
    <x v="0"/>
    <n v="0"/>
    <x v="1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x v="2567"/>
    <x v="0"/>
    <n v="2"/>
    <x v="1"/>
    <s v="food/food trucks"/>
    <n v="0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x v="2568"/>
    <x v="0"/>
    <n v="1"/>
    <x v="1"/>
    <s v="food/food trucks"/>
    <n v="1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x v="2569"/>
    <x v="0"/>
    <n v="2"/>
    <x v="1"/>
    <s v="food/food trucks"/>
    <n v="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x v="2570"/>
    <x v="0"/>
    <n v="2"/>
    <x v="1"/>
    <s v="food/food trucks"/>
    <n v="1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x v="2571"/>
    <x v="0"/>
    <n v="4"/>
    <x v="1"/>
    <s v="food/food trucks"/>
    <n v="0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x v="0"/>
    <n v="1428893517"/>
    <x v="2572"/>
    <x v="0"/>
    <n v="0"/>
    <x v="1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x v="2573"/>
    <x v="0"/>
    <n v="0"/>
    <x v="1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x v="2574"/>
    <x v="0"/>
    <n v="0"/>
    <x v="1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x v="2575"/>
    <x v="0"/>
    <n v="0"/>
    <x v="1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x v="0"/>
    <x v="0"/>
    <n v="1428707647"/>
    <x v="2576"/>
    <x v="0"/>
    <n v="0"/>
    <x v="1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x v="2577"/>
    <x v="0"/>
    <n v="0"/>
    <x v="1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x v="2578"/>
    <x v="0"/>
    <n v="0"/>
    <x v="1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x v="2579"/>
    <x v="0"/>
    <n v="12"/>
    <x v="1"/>
    <s v="food/food trucks"/>
    <n v="0"/>
    <n v="23.08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x v="2580"/>
    <x v="0"/>
    <n v="2"/>
    <x v="1"/>
    <s v="food/food trucks"/>
    <n v="1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x v="2581"/>
    <x v="0"/>
    <n v="11"/>
    <x v="1"/>
    <s v="food/food trucks"/>
    <n v="11"/>
    <n v="48.18"/>
    <x v="7"/>
    <s v="food trucks"/>
    <x v="2581"/>
    <d v="2015-11-16T16:04:58"/>
  </r>
  <r>
    <n v="2582"/>
    <x v="2581"/>
    <s v="The place where chicken meets liquor for the first time!"/>
    <n v="90000"/>
    <n v="1"/>
    <x v="2"/>
    <x v="0"/>
    <x v="0"/>
    <n v="1477784634"/>
    <x v="2582"/>
    <x v="0"/>
    <n v="1"/>
    <x v="1"/>
    <s v="food/food trucks"/>
    <n v="0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x v="0"/>
    <n v="1426526880"/>
    <x v="2583"/>
    <x v="0"/>
    <n v="5"/>
    <x v="1"/>
    <s v="food/food trucks"/>
    <n v="1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x v="0"/>
    <n v="1434341369"/>
    <x v="2584"/>
    <x v="0"/>
    <n v="0"/>
    <x v="1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x v="2585"/>
    <x v="0"/>
    <n v="1"/>
    <x v="1"/>
    <s v="food/food trucks"/>
    <n v="0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x v="1"/>
    <x v="1"/>
    <n v="1451030136"/>
    <x v="2586"/>
    <x v="0"/>
    <n v="1"/>
    <x v="1"/>
    <s v="food/food trucks"/>
    <n v="0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x v="2587"/>
    <x v="0"/>
    <n v="6"/>
    <x v="1"/>
    <s v="food/food trucks"/>
    <n v="2"/>
    <n v="202.83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x v="2588"/>
    <x v="0"/>
    <n v="8"/>
    <x v="1"/>
    <s v="food/food trucks"/>
    <n v="4"/>
    <n v="29.13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x v="2589"/>
    <x v="0"/>
    <n v="1"/>
    <x v="1"/>
    <s v="food/food trucks"/>
    <n v="0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x v="2590"/>
    <x v="0"/>
    <n v="0"/>
    <x v="1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x v="2591"/>
    <x v="0"/>
    <n v="2"/>
    <x v="1"/>
    <s v="food/food trucks"/>
    <n v="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x v="2592"/>
    <x v="0"/>
    <n v="1"/>
    <x v="1"/>
    <s v="food/food trucks"/>
    <n v="0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x v="2593"/>
    <x v="0"/>
    <n v="0"/>
    <x v="1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x v="2594"/>
    <x v="0"/>
    <n v="1"/>
    <x v="1"/>
    <s v="food/food trucks"/>
    <n v="0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x v="0"/>
    <x v="0"/>
    <n v="1487915500"/>
    <x v="2595"/>
    <x v="0"/>
    <n v="19"/>
    <x v="1"/>
    <s v="food/food trucks"/>
    <n v="12"/>
    <n v="96.05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x v="2596"/>
    <x v="0"/>
    <n v="27"/>
    <x v="1"/>
    <s v="food/food trucks"/>
    <n v="24"/>
    <n v="305.7799999999999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x v="2597"/>
    <x v="0"/>
    <n v="7"/>
    <x v="1"/>
    <s v="food/food trucks"/>
    <n v="6"/>
    <n v="12.14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x v="0"/>
    <n v="1443039001"/>
    <x v="2598"/>
    <x v="0"/>
    <n v="14"/>
    <x v="1"/>
    <s v="food/food trucks"/>
    <n v="39"/>
    <n v="83.57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x v="0"/>
    <x v="0"/>
    <n v="1407089147"/>
    <x v="2599"/>
    <x v="0"/>
    <n v="5"/>
    <x v="1"/>
    <s v="food/food trucks"/>
    <n v="1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x v="0"/>
    <n v="1458938200"/>
    <x v="2600"/>
    <x v="0"/>
    <n v="30"/>
    <x v="1"/>
    <s v="food/food trucks"/>
    <n v="7"/>
    <n v="115.5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x v="2601"/>
    <x v="1"/>
    <n v="151"/>
    <x v="0"/>
    <s v="technology/space exploration"/>
    <n v="661"/>
    <n v="21.9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x v="2602"/>
    <x v="1"/>
    <n v="489"/>
    <x v="0"/>
    <s v="technology/space exploration"/>
    <n v="326"/>
    <n v="80.02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x v="0"/>
    <x v="0"/>
    <n v="1387835654"/>
    <x v="2603"/>
    <x v="1"/>
    <n v="50"/>
    <x v="0"/>
    <s v="technology/space exploration"/>
    <n v="101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x v="2604"/>
    <x v="1"/>
    <n v="321"/>
    <x v="0"/>
    <s v="technology/space exploration"/>
    <n v="104"/>
    <n v="64.930000000000007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x v="2605"/>
    <x v="1"/>
    <n v="1762"/>
    <x v="0"/>
    <s v="technology/space exploration"/>
    <n v="107"/>
    <n v="60.97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x v="2606"/>
    <x v="1"/>
    <n v="385"/>
    <x v="0"/>
    <s v="technology/space exploration"/>
    <n v="110"/>
    <n v="31.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x v="2607"/>
    <x v="1"/>
    <n v="398"/>
    <x v="0"/>
    <s v="technology/space exploration"/>
    <n v="408"/>
    <n v="81.95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x v="2608"/>
    <x v="1"/>
    <n v="304"/>
    <x v="0"/>
    <s v="technology/space exploration"/>
    <n v="224"/>
    <n v="58.93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x v="2609"/>
    <x v="1"/>
    <n v="676"/>
    <x v="0"/>
    <s v="technology/space exploration"/>
    <n v="304"/>
    <n v="157.29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x v="0"/>
    <n v="1471849140"/>
    <x v="2610"/>
    <x v="1"/>
    <n v="577"/>
    <x v="0"/>
    <s v="technology/space exploration"/>
    <n v="141"/>
    <n v="55.76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x v="2611"/>
    <x v="1"/>
    <n v="3663"/>
    <x v="0"/>
    <s v="technology/space exploration"/>
    <n v="2791"/>
    <n v="83.8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x v="2612"/>
    <x v="1"/>
    <n v="294"/>
    <x v="0"/>
    <s v="technology/space exploration"/>
    <n v="172"/>
    <n v="58.42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x v="2613"/>
    <x v="1"/>
    <n v="28"/>
    <x v="0"/>
    <s v="technology/space exploration"/>
    <n v="101"/>
    <n v="270.57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x v="2614"/>
    <x v="1"/>
    <n v="100"/>
    <x v="0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x v="2615"/>
    <x v="0"/>
    <n v="72"/>
    <x v="0"/>
    <s v="technology/space exploration"/>
    <n v="170"/>
    <n v="47.18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x v="2616"/>
    <x v="1"/>
    <n v="238"/>
    <x v="0"/>
    <s v="technology/space exploration"/>
    <n v="115"/>
    <n v="120.31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x v="2617"/>
    <x v="1"/>
    <n v="159"/>
    <x v="0"/>
    <s v="technology/space exploration"/>
    <n v="878"/>
    <n v="27.6"/>
    <x v="2"/>
    <s v="space exploration"/>
    <x v="2617"/>
    <d v="2014-10-20T20:59:11"/>
  </r>
  <r>
    <n v="2618"/>
    <x v="2617"/>
    <s v="LTD ED COLLECTIBLE SPACE ART FEAT. ASTRONAUTS"/>
    <n v="15000"/>
    <n v="15808"/>
    <x v="0"/>
    <x v="0"/>
    <x v="0"/>
    <n v="1449000061"/>
    <x v="2618"/>
    <x v="1"/>
    <n v="77"/>
    <x v="0"/>
    <s v="technology/space exploration"/>
    <n v="105"/>
    <n v="205.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x v="2619"/>
    <x v="1"/>
    <n v="53"/>
    <x v="0"/>
    <s v="technology/space exploration"/>
    <n v="188"/>
    <n v="35.54999999999999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x v="2620"/>
    <x v="1"/>
    <n v="1251"/>
    <x v="0"/>
    <s v="technology/space exploration"/>
    <n v="144"/>
    <n v="74.64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x v="2621"/>
    <x v="1"/>
    <n v="465"/>
    <x v="0"/>
    <s v="technology/space exploration"/>
    <n v="146"/>
    <n v="47.06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x v="2622"/>
    <x v="0"/>
    <n v="74"/>
    <x v="0"/>
    <s v="technology/space exploration"/>
    <n v="131"/>
    <n v="26.59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x v="2623"/>
    <x v="0"/>
    <n v="62"/>
    <x v="0"/>
    <s v="technology/space exploration"/>
    <n v="114"/>
    <n v="36.770000000000003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x v="2624"/>
    <x v="0"/>
    <n v="3468"/>
    <x v="0"/>
    <s v="technology/space exploration"/>
    <n v="1379"/>
    <n v="31.82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x v="2625"/>
    <x v="0"/>
    <n v="52"/>
    <x v="0"/>
    <s v="technology/space exploration"/>
    <n v="956"/>
    <n v="27.58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x v="2626"/>
    <x v="0"/>
    <n v="50"/>
    <x v="0"/>
    <s v="technology/space exploration"/>
    <n v="112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x v="2627"/>
    <x v="0"/>
    <n v="45"/>
    <x v="0"/>
    <s v="technology/space exploration"/>
    <n v="647"/>
    <n v="21.56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x v="0"/>
    <x v="0"/>
    <n v="1417389067"/>
    <x v="2628"/>
    <x v="0"/>
    <n v="21"/>
    <x v="0"/>
    <s v="technology/space exploration"/>
    <n v="110"/>
    <n v="44.1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x v="1"/>
    <x v="1"/>
    <n v="1431608122"/>
    <x v="2629"/>
    <x v="0"/>
    <n v="100"/>
    <x v="0"/>
    <s v="technology/space exploration"/>
    <n v="128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x v="2630"/>
    <x v="0"/>
    <n v="81"/>
    <x v="0"/>
    <s v="technology/space exploration"/>
    <n v="158"/>
    <n v="38.99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x v="2631"/>
    <x v="0"/>
    <n v="286"/>
    <x v="0"/>
    <s v="technology/space exploration"/>
    <n v="115"/>
    <n v="80.19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x v="0"/>
    <n v="1464485339"/>
    <x v="2632"/>
    <x v="0"/>
    <n v="42"/>
    <x v="0"/>
    <s v="technology/space exploration"/>
    <n v="137"/>
    <n v="34.9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x v="2633"/>
    <x v="0"/>
    <n v="199"/>
    <x v="0"/>
    <s v="technology/space exploration"/>
    <n v="355"/>
    <n v="89.1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x v="2634"/>
    <x v="0"/>
    <n v="25"/>
    <x v="0"/>
    <s v="technology/space exploration"/>
    <n v="106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x v="2635"/>
    <x v="0"/>
    <n v="84"/>
    <x v="0"/>
    <s v="technology/space exploration"/>
    <n v="100"/>
    <n v="136.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x v="2636"/>
    <x v="0"/>
    <n v="50"/>
    <x v="0"/>
    <s v="technology/space exploration"/>
    <n v="187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x v="0"/>
    <x v="0"/>
    <n v="1476277875"/>
    <x v="2637"/>
    <x v="0"/>
    <n v="26"/>
    <x v="0"/>
    <s v="technology/space exploration"/>
    <n v="166"/>
    <n v="31.9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x v="2638"/>
    <x v="0"/>
    <n v="14"/>
    <x v="0"/>
    <s v="technology/space exploration"/>
    <n v="102"/>
    <n v="25.21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x v="2639"/>
    <x v="0"/>
    <n v="49"/>
    <x v="0"/>
    <s v="technology/space exploration"/>
    <n v="164"/>
    <n v="10.039999999999999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x v="2640"/>
    <x v="0"/>
    <n v="69"/>
    <x v="0"/>
    <s v="technology/space exploration"/>
    <n v="106"/>
    <n v="45.94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x v="0"/>
    <x v="0"/>
    <n v="1410811740"/>
    <x v="2641"/>
    <x v="0"/>
    <n v="1"/>
    <x v="1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x v="2642"/>
    <x v="0"/>
    <n v="0"/>
    <x v="1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x v="2643"/>
    <x v="1"/>
    <n v="1501"/>
    <x v="1"/>
    <s v="technology/space exploration"/>
    <n v="34"/>
    <n v="223.58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x v="2644"/>
    <x v="1"/>
    <n v="52"/>
    <x v="1"/>
    <s v="technology/space exploration"/>
    <n v="2"/>
    <n v="39.479999999999997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x v="2645"/>
    <x v="1"/>
    <n v="23"/>
    <x v="1"/>
    <s v="technology/space exploration"/>
    <n v="11"/>
    <n v="91.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x v="2646"/>
    <x v="1"/>
    <n v="535"/>
    <x v="1"/>
    <s v="technology/space exploration"/>
    <n v="8"/>
    <n v="78.6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x v="2647"/>
    <x v="0"/>
    <n v="3"/>
    <x v="1"/>
    <s v="technology/space exploration"/>
    <n v="1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x v="2648"/>
    <x v="0"/>
    <n v="6"/>
    <x v="1"/>
    <s v="technology/space exploration"/>
    <n v="1"/>
    <n v="17.670000000000002"/>
    <x v="2"/>
    <s v="space exploration"/>
    <x v="2648"/>
    <d v="2016-03-09T17:09:20"/>
  </r>
  <r>
    <n v="2649"/>
    <x v="2648"/>
    <s v="They have launched a Kickstarter."/>
    <n v="125000"/>
    <n v="124"/>
    <x v="1"/>
    <x v="0"/>
    <x v="0"/>
    <n v="1454370941"/>
    <x v="2649"/>
    <x v="0"/>
    <n v="3"/>
    <x v="1"/>
    <s v="technology/space exploration"/>
    <n v="0"/>
    <n v="41.33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x v="2650"/>
    <x v="0"/>
    <n v="5"/>
    <x v="1"/>
    <s v="technology/space exploration"/>
    <n v="1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x v="2651"/>
    <x v="0"/>
    <n v="17"/>
    <x v="1"/>
    <s v="technology/space exploration"/>
    <n v="2"/>
    <n v="307.82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x v="2652"/>
    <x v="0"/>
    <n v="11"/>
    <x v="1"/>
    <s v="technology/space exploration"/>
    <n v="1"/>
    <n v="80.45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x v="2653"/>
    <x v="0"/>
    <n v="70"/>
    <x v="1"/>
    <s v="technology/space exploration"/>
    <n v="12"/>
    <n v="83.94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x v="2654"/>
    <x v="0"/>
    <n v="6"/>
    <x v="1"/>
    <s v="technology/space exploration"/>
    <n v="0"/>
    <n v="8.5"/>
    <x v="2"/>
    <s v="space exploration"/>
    <x v="2654"/>
    <d v="2015-04-21T13:25:26"/>
  </r>
  <r>
    <n v="2655"/>
    <x v="2654"/>
    <s v="Thank you for your support!"/>
    <n v="15000"/>
    <n v="3155"/>
    <x v="1"/>
    <x v="0"/>
    <x v="0"/>
    <n v="1455048000"/>
    <x v="2655"/>
    <x v="0"/>
    <n v="43"/>
    <x v="1"/>
    <s v="technology/space exploration"/>
    <n v="21"/>
    <n v="73.37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x v="0"/>
    <x v="0"/>
    <n v="1489345200"/>
    <x v="2656"/>
    <x v="0"/>
    <n v="152"/>
    <x v="1"/>
    <s v="technology/space exploration"/>
    <n v="11"/>
    <n v="112.8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x v="2657"/>
    <x v="0"/>
    <n v="59"/>
    <x v="1"/>
    <s v="technology/space exploration"/>
    <n v="19"/>
    <n v="95.28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x v="2658"/>
    <x v="0"/>
    <n v="4"/>
    <x v="1"/>
    <s v="technology/space exploration"/>
    <n v="0"/>
    <n v="22.75"/>
    <x v="2"/>
    <s v="space exploration"/>
    <x v="2658"/>
    <d v="2016-07-30T21:13:14"/>
  </r>
  <r>
    <n v="2659"/>
    <x v="2658"/>
    <s v="test"/>
    <n v="49000"/>
    <n v="1333"/>
    <x v="1"/>
    <x v="0"/>
    <x v="0"/>
    <n v="1429321210"/>
    <x v="2659"/>
    <x v="0"/>
    <n v="10"/>
    <x v="1"/>
    <s v="technology/space exploration"/>
    <n v="3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x v="2660"/>
    <x v="0"/>
    <n v="5"/>
    <x v="1"/>
    <s v="technology/space exploration"/>
    <n v="0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x v="2661"/>
    <x v="0"/>
    <n v="60"/>
    <x v="0"/>
    <s v="technology/makerspaces"/>
    <n v="103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x v="2662"/>
    <x v="0"/>
    <n v="80"/>
    <x v="0"/>
    <s v="technology/makerspaces"/>
    <n v="107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x v="2663"/>
    <x v="0"/>
    <n v="56"/>
    <x v="0"/>
    <s v="technology/makerspaces"/>
    <n v="105"/>
    <n v="373.56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x v="2664"/>
    <x v="0"/>
    <n v="104"/>
    <x v="0"/>
    <s v="technology/makerspaces"/>
    <n v="103"/>
    <n v="174.04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x v="2665"/>
    <x v="0"/>
    <n v="46"/>
    <x v="0"/>
    <s v="technology/makerspaces"/>
    <n v="123"/>
    <n v="93.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x v="2666"/>
    <x v="0"/>
    <n v="206"/>
    <x v="0"/>
    <s v="technology/makerspaces"/>
    <n v="159"/>
    <n v="77.33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x v="2667"/>
    <x v="0"/>
    <n v="18"/>
    <x v="0"/>
    <s v="technology/makerspaces"/>
    <n v="111"/>
    <n v="92.22"/>
    <x v="2"/>
    <s v="makerspaces"/>
    <x v="2667"/>
    <d v="2016-02-10T22:13:36"/>
  </r>
  <r>
    <n v="2668"/>
    <x v="2667"/>
    <s v="Creativity on the go! |_x000a_CrÃ©ativitÃ© en mouvement !"/>
    <n v="1000"/>
    <n v="1707"/>
    <x v="0"/>
    <x v="5"/>
    <x v="5"/>
    <n v="1447079520"/>
    <x v="2668"/>
    <x v="0"/>
    <n v="28"/>
    <x v="0"/>
    <s v="technology/makerspaces"/>
    <n v="171"/>
    <n v="60.96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x v="2669"/>
    <x v="0"/>
    <n v="11"/>
    <x v="0"/>
    <s v="technology/makerspaces"/>
    <n v="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x v="2670"/>
    <x v="1"/>
    <n v="60"/>
    <x v="1"/>
    <s v="technology/makerspaces"/>
    <n v="6"/>
    <n v="41.58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x v="2671"/>
    <x v="1"/>
    <n v="84"/>
    <x v="1"/>
    <s v="technology/makerspaces"/>
    <n v="11"/>
    <n v="33.76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x v="2672"/>
    <x v="1"/>
    <n v="47"/>
    <x v="1"/>
    <s v="technology/makerspaces"/>
    <n v="33"/>
    <n v="70.62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x v="2673"/>
    <x v="1"/>
    <n v="66"/>
    <x v="1"/>
    <s v="technology/makerspaces"/>
    <n v="28"/>
    <n v="167.15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x v="2674"/>
    <x v="1"/>
    <n v="171"/>
    <x v="1"/>
    <s v="technology/makerspaces"/>
    <n v="63"/>
    <n v="128.62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x v="2675"/>
    <x v="1"/>
    <n v="29"/>
    <x v="1"/>
    <s v="technology/makerspaces"/>
    <n v="8"/>
    <n v="65.41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x v="2676"/>
    <x v="0"/>
    <n v="9"/>
    <x v="1"/>
    <s v="technology/makerspaces"/>
    <n v="50"/>
    <n v="117.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x v="2677"/>
    <x v="0"/>
    <n v="27"/>
    <x v="1"/>
    <s v="technology/makerspaces"/>
    <n v="18"/>
    <n v="126.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x v="2678"/>
    <x v="0"/>
    <n v="2"/>
    <x v="1"/>
    <s v="technology/makerspaces"/>
    <n v="0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x v="2679"/>
    <x v="0"/>
    <n v="3"/>
    <x v="1"/>
    <s v="technology/makerspaces"/>
    <n v="0"/>
    <n v="44"/>
    <x v="2"/>
    <s v="makerspaces"/>
    <x v="2679"/>
    <d v="2015-02-28T00:01:34"/>
  </r>
  <r>
    <n v="2680"/>
    <x v="2679"/>
    <s v="iHeartPillow, Connecting loved ones"/>
    <n v="32000"/>
    <n v="276"/>
    <x v="2"/>
    <x v="3"/>
    <x v="3"/>
    <n v="1459915491"/>
    <x v="2680"/>
    <x v="0"/>
    <n v="4"/>
    <x v="1"/>
    <s v="technology/makerspaces"/>
    <n v="1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x v="2681"/>
    <x v="0"/>
    <n v="2"/>
    <x v="1"/>
    <s v="food/food trucks"/>
    <n v="1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x v="2682"/>
    <x v="0"/>
    <n v="20"/>
    <x v="1"/>
    <s v="food/food trucks"/>
    <n v="28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x v="2683"/>
    <x v="0"/>
    <n v="3"/>
    <x v="1"/>
    <s v="food/food trucks"/>
    <n v="0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x v="2684"/>
    <x v="0"/>
    <n v="4"/>
    <x v="1"/>
    <s v="food/food trucks"/>
    <n v="1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x v="2685"/>
    <x v="0"/>
    <n v="1"/>
    <x v="1"/>
    <s v="food/food trucks"/>
    <n v="0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x v="2686"/>
    <x v="0"/>
    <n v="0"/>
    <x v="1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x v="2687"/>
    <x v="0"/>
    <n v="0"/>
    <x v="1"/>
    <s v="food/food trucks"/>
    <n v="0"/>
    <n v="0"/>
    <x v="7"/>
    <s v="food trucks"/>
    <x v="2687"/>
    <d v="2015-06-29T15:21:58"/>
  </r>
  <r>
    <n v="2688"/>
    <x v="2687"/>
    <s v="The amazing gourmet Mac N Cheez Food Truck Campaigne!"/>
    <n v="50000"/>
    <n v="74"/>
    <x v="2"/>
    <x v="0"/>
    <x v="0"/>
    <n v="1424746800"/>
    <x v="2688"/>
    <x v="0"/>
    <n v="14"/>
    <x v="1"/>
    <s v="food/food trucks"/>
    <n v="0"/>
    <n v="5.29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x v="2689"/>
    <x v="0"/>
    <n v="1"/>
    <x v="1"/>
    <s v="food/food trucks"/>
    <n v="0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x v="2690"/>
    <x v="0"/>
    <n v="118"/>
    <x v="1"/>
    <s v="food/food trucks"/>
    <n v="11"/>
    <n v="72.760000000000005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x v="5"/>
    <x v="5"/>
    <n v="1431278557"/>
    <x v="2691"/>
    <x v="0"/>
    <n v="2"/>
    <x v="1"/>
    <s v="food/food trucks"/>
    <n v="0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x v="2692"/>
    <x v="0"/>
    <n v="1"/>
    <x v="1"/>
    <s v="food/food trucks"/>
    <n v="1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x v="2693"/>
    <x v="0"/>
    <n v="3"/>
    <x v="1"/>
    <s v="food/food trucks"/>
    <n v="1"/>
    <n v="13.33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x v="2694"/>
    <x v="0"/>
    <n v="1"/>
    <x v="1"/>
    <s v="food/food trucks"/>
    <n v="0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x v="0"/>
    <n v="1428981718"/>
    <x v="2695"/>
    <x v="0"/>
    <n v="3"/>
    <x v="1"/>
    <s v="food/food trucks"/>
    <n v="0"/>
    <n v="23.67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x v="2696"/>
    <x v="0"/>
    <n v="38"/>
    <x v="1"/>
    <s v="food/food trucks"/>
    <n v="6"/>
    <n v="89.21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x v="2697"/>
    <x v="0"/>
    <n v="52"/>
    <x v="1"/>
    <s v="food/food trucks"/>
    <n v="26"/>
    <n v="116.56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x v="2698"/>
    <x v="0"/>
    <n v="2"/>
    <x v="1"/>
    <s v="food/food trucks"/>
    <n v="0"/>
    <n v="13.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x v="2699"/>
    <x v="0"/>
    <n v="0"/>
    <x v="1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x v="2700"/>
    <x v="0"/>
    <n v="4"/>
    <x v="1"/>
    <s v="food/food trucks"/>
    <n v="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x v="2701"/>
    <x v="0"/>
    <n v="46"/>
    <x v="1"/>
    <s v="theater/spaces"/>
    <n v="46"/>
    <n v="34.130000000000003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x v="2702"/>
    <x v="1"/>
    <n v="26"/>
    <x v="1"/>
    <s v="theater/spaces"/>
    <n v="34"/>
    <n v="132.35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x v="14"/>
    <x v="10"/>
    <n v="1490196830"/>
    <x v="2703"/>
    <x v="0"/>
    <n v="45"/>
    <x v="1"/>
    <s v="theater/spaces"/>
    <n v="104"/>
    <n v="922.22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x v="2704"/>
    <x v="0"/>
    <n v="7"/>
    <x v="1"/>
    <s v="theater/spaces"/>
    <n v="6"/>
    <n v="163.57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x v="0"/>
    <x v="0"/>
    <n v="1490389158"/>
    <x v="2705"/>
    <x v="0"/>
    <n v="8"/>
    <x v="1"/>
    <s v="theater/spaces"/>
    <n v="11"/>
    <n v="217.38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x v="2706"/>
    <x v="1"/>
    <n v="263"/>
    <x v="0"/>
    <s v="theater/spaces"/>
    <n v="112"/>
    <n v="149.44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x v="2707"/>
    <x v="1"/>
    <n v="394"/>
    <x v="0"/>
    <s v="theater/spaces"/>
    <n v="351"/>
    <n v="71.239999999999995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x v="2708"/>
    <x v="1"/>
    <n v="1049"/>
    <x v="0"/>
    <s v="theater/spaces"/>
    <n v="233"/>
    <n v="44.46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x v="2709"/>
    <x v="1"/>
    <n v="308"/>
    <x v="0"/>
    <s v="theater/spaces"/>
    <n v="102"/>
    <n v="164.94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x v="0"/>
    <x v="0"/>
    <n v="1407549600"/>
    <x v="2710"/>
    <x v="1"/>
    <n v="1088"/>
    <x v="0"/>
    <s v="theater/spaces"/>
    <n v="154"/>
    <n v="84.87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x v="2711"/>
    <x v="1"/>
    <n v="73"/>
    <x v="0"/>
    <s v="theater/spaces"/>
    <n v="101"/>
    <n v="53.95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x v="2712"/>
    <x v="1"/>
    <n v="143"/>
    <x v="0"/>
    <s v="theater/spaces"/>
    <n v="131"/>
    <n v="50.5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x v="2713"/>
    <x v="1"/>
    <n v="1420"/>
    <x v="0"/>
    <s v="theater/spaces"/>
    <n v="102"/>
    <n v="108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x v="0"/>
    <x v="0"/>
    <n v="1476486000"/>
    <x v="2714"/>
    <x v="1"/>
    <n v="305"/>
    <x v="0"/>
    <s v="theater/spaces"/>
    <n v="116"/>
    <n v="95.37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x v="2715"/>
    <x v="1"/>
    <n v="551"/>
    <x v="0"/>
    <s v="theater/spaces"/>
    <n v="265"/>
    <n v="57.63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x v="2716"/>
    <x v="1"/>
    <n v="187"/>
    <x v="0"/>
    <s v="theater/spaces"/>
    <n v="120"/>
    <n v="64.1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x v="2717"/>
    <x v="1"/>
    <n v="325"/>
    <x v="0"/>
    <s v="theater/spaces"/>
    <n v="120"/>
    <n v="92.39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x v="2718"/>
    <x v="1"/>
    <n v="148"/>
    <x v="0"/>
    <s v="theater/spaces"/>
    <n v="104"/>
    <n v="125.98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x v="2719"/>
    <x v="0"/>
    <n v="69"/>
    <x v="0"/>
    <s v="theater/spaces"/>
    <n v="109"/>
    <n v="94.64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x v="0"/>
    <n v="1478866253"/>
    <x v="2720"/>
    <x v="0"/>
    <n v="173"/>
    <x v="0"/>
    <s v="theater/spaces"/>
    <n v="118"/>
    <n v="170.7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x v="2721"/>
    <x v="0"/>
    <n v="269"/>
    <x v="0"/>
    <s v="technology/hardware"/>
    <n v="1462"/>
    <n v="40.7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x v="2722"/>
    <x v="0"/>
    <n v="185"/>
    <x v="0"/>
    <s v="technology/hardware"/>
    <n v="253"/>
    <n v="68.25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x v="2723"/>
    <x v="0"/>
    <n v="176"/>
    <x v="0"/>
    <s v="technology/hardware"/>
    <n v="140"/>
    <n v="95.49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x v="2724"/>
    <x v="0"/>
    <n v="1019"/>
    <x v="0"/>
    <s v="technology/hardware"/>
    <n v="297"/>
    <n v="7.19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x v="5"/>
    <n v="1488390735"/>
    <x v="2725"/>
    <x v="0"/>
    <n v="113"/>
    <x v="0"/>
    <s v="technology/hardware"/>
    <n v="145"/>
    <n v="511.65"/>
    <x v="2"/>
    <s v="hardware"/>
    <x v="2725"/>
    <d v="2017-03-01T17:52:15"/>
  </r>
  <r>
    <n v="2726"/>
    <x v="2725"/>
    <s v="Krimston TWO: iPhone Dual SIM Case"/>
    <n v="100000"/>
    <n v="105745"/>
    <x v="0"/>
    <x v="0"/>
    <x v="0"/>
    <n v="1461333311"/>
    <x v="2726"/>
    <x v="0"/>
    <n v="404"/>
    <x v="0"/>
    <s v="technology/hardware"/>
    <n v="106"/>
    <n v="261.75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x v="2727"/>
    <x v="0"/>
    <n v="707"/>
    <x v="0"/>
    <s v="technology/hardware"/>
    <n v="493"/>
    <n v="69.760000000000005"/>
    <x v="2"/>
    <s v="hardware"/>
    <x v="2727"/>
    <d v="2015-08-07T16:14:23"/>
  </r>
  <r>
    <n v="2728"/>
    <x v="2727"/>
    <s v="SSD, WiFi, RTC w/Battery and high power USB all in one shield."/>
    <n v="15000"/>
    <n v="30274"/>
    <x v="0"/>
    <x v="0"/>
    <x v="0"/>
    <n v="1451485434"/>
    <x v="2728"/>
    <x v="0"/>
    <n v="392"/>
    <x v="0"/>
    <s v="technology/hardware"/>
    <n v="202"/>
    <n v="77.23"/>
    <x v="2"/>
    <s v="hardware"/>
    <x v="2728"/>
    <d v="2015-12-30T14:23:54"/>
  </r>
  <r>
    <n v="2729"/>
    <x v="2728"/>
    <s v="A luggage that is more than a luggage! It is what you want it to be."/>
    <n v="7500"/>
    <n v="7833"/>
    <x v="0"/>
    <x v="0"/>
    <x v="0"/>
    <n v="1430459197"/>
    <x v="2729"/>
    <x v="0"/>
    <n v="23"/>
    <x v="0"/>
    <s v="technology/hardware"/>
    <n v="104"/>
    <n v="340.5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x v="2730"/>
    <x v="0"/>
    <n v="682"/>
    <x v="0"/>
    <s v="technology/hardware"/>
    <n v="170"/>
    <n v="67.42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x v="2731"/>
    <x v="0"/>
    <n v="37"/>
    <x v="0"/>
    <s v="technology/hardware"/>
    <n v="104"/>
    <n v="845.7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x v="2732"/>
    <x v="0"/>
    <n v="146"/>
    <x v="0"/>
    <s v="technology/hardware"/>
    <n v="118"/>
    <n v="97.19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x v="2733"/>
    <x v="0"/>
    <n v="119"/>
    <x v="0"/>
    <s v="technology/hardware"/>
    <n v="108"/>
    <n v="451.84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x v="2734"/>
    <x v="0"/>
    <n v="163"/>
    <x v="0"/>
    <s v="technology/hardware"/>
    <n v="2260300"/>
    <n v="138.66999999999999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x v="2735"/>
    <x v="0"/>
    <n v="339"/>
    <x v="0"/>
    <s v="technology/hardware"/>
    <n v="978"/>
    <n v="21.64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x v="2736"/>
    <x v="0"/>
    <n v="58"/>
    <x v="0"/>
    <s v="technology/hardware"/>
    <n v="123"/>
    <n v="169.52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x v="2737"/>
    <x v="0"/>
    <n v="456"/>
    <x v="0"/>
    <s v="technology/hardware"/>
    <n v="246"/>
    <n v="161.88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x v="2738"/>
    <x v="0"/>
    <n v="15"/>
    <x v="0"/>
    <s v="technology/hardware"/>
    <n v="148"/>
    <n v="493.1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x v="2739"/>
    <x v="0"/>
    <n v="191"/>
    <x v="0"/>
    <s v="technology/hardware"/>
    <n v="384"/>
    <n v="22.12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x v="0"/>
    <n v="1426117552"/>
    <x v="2740"/>
    <x v="0"/>
    <n v="17"/>
    <x v="0"/>
    <s v="technology/hardware"/>
    <n v="103"/>
    <n v="18.239999999999998"/>
    <x v="2"/>
    <s v="hardware"/>
    <x v="2740"/>
    <d v="2015-03-11T23:45:52"/>
  </r>
  <r>
    <n v="2741"/>
    <x v="2740"/>
    <s v="Help me publish my 1st children's book as an aspiring author!"/>
    <n v="8000"/>
    <n v="35"/>
    <x v="2"/>
    <x v="0"/>
    <x v="0"/>
    <n v="1413770820"/>
    <x v="2741"/>
    <x v="0"/>
    <n v="4"/>
    <x v="1"/>
    <s v="publishing/children's books"/>
    <n v="0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x v="0"/>
    <n v="1337102187"/>
    <x v="2742"/>
    <x v="0"/>
    <n v="18"/>
    <x v="1"/>
    <s v="publishing/children's books"/>
    <n v="29"/>
    <n v="40.61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x v="2743"/>
    <x v="0"/>
    <n v="0"/>
    <x v="1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x v="2744"/>
    <x v="0"/>
    <n v="22"/>
    <x v="1"/>
    <s v="publishing/children's books"/>
    <n v="5"/>
    <n v="37.95000000000000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x v="2745"/>
    <x v="0"/>
    <n v="49"/>
    <x v="1"/>
    <s v="publishing/children's books"/>
    <n v="22"/>
    <n v="35.729999999999997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x v="2746"/>
    <x v="0"/>
    <n v="19"/>
    <x v="1"/>
    <s v="publishing/children's books"/>
    <n v="27"/>
    <n v="42.16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x v="2747"/>
    <x v="0"/>
    <n v="4"/>
    <x v="1"/>
    <s v="publishing/children's books"/>
    <n v="28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x v="0"/>
    <n v="1472835802"/>
    <x v="2748"/>
    <x v="0"/>
    <n v="4"/>
    <x v="1"/>
    <s v="publishing/children's books"/>
    <n v="1"/>
    <n v="13.25"/>
    <x v="3"/>
    <s v="children's books"/>
    <x v="2748"/>
    <d v="2016-09-02T17:03:22"/>
  </r>
  <r>
    <n v="2749"/>
    <x v="2748"/>
    <s v="Self-publishing my children's book."/>
    <n v="10000"/>
    <n v="110"/>
    <x v="2"/>
    <x v="0"/>
    <x v="0"/>
    <n v="1428171037"/>
    <x v="2749"/>
    <x v="0"/>
    <n v="2"/>
    <x v="1"/>
    <s v="publishing/children's books"/>
    <n v="1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x v="2750"/>
    <x v="0"/>
    <n v="0"/>
    <x v="1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x v="2751"/>
    <x v="0"/>
    <n v="0"/>
    <x v="1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x v="2752"/>
    <x v="0"/>
    <n v="14"/>
    <x v="1"/>
    <s v="publishing/children's books"/>
    <n v="11"/>
    <n v="39.29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x v="2753"/>
    <x v="0"/>
    <n v="8"/>
    <x v="1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x v="2754"/>
    <x v="0"/>
    <n v="0"/>
    <x v="1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x v="3"/>
    <n v="1428519527"/>
    <x v="2755"/>
    <x v="0"/>
    <n v="15"/>
    <x v="1"/>
    <s v="publishing/children's books"/>
    <n v="52"/>
    <n v="17.329999999999998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x v="2756"/>
    <x v="0"/>
    <n v="33"/>
    <x v="1"/>
    <s v="publishing/children's books"/>
    <n v="10"/>
    <n v="31.76"/>
    <x v="3"/>
    <s v="children's books"/>
    <x v="2756"/>
    <d v="2014-01-11T21:36:41"/>
  </r>
  <r>
    <n v="2757"/>
    <x v="2756"/>
    <s v="A children's letter book that Lampoons Hillary Clinton"/>
    <n v="1500"/>
    <n v="10"/>
    <x v="2"/>
    <x v="0"/>
    <x v="0"/>
    <n v="1470498332"/>
    <x v="2757"/>
    <x v="0"/>
    <n v="2"/>
    <x v="1"/>
    <s v="publishing/children's books"/>
    <n v="1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x v="2758"/>
    <x v="0"/>
    <n v="6"/>
    <x v="1"/>
    <s v="publishing/children's books"/>
    <n v="12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x v="2759"/>
    <x v="0"/>
    <n v="2"/>
    <x v="1"/>
    <s v="publishing/children's books"/>
    <n v="11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x v="2760"/>
    <x v="0"/>
    <n v="0"/>
    <x v="1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x v="0"/>
    <x v="0"/>
    <n v="1357176693"/>
    <x v="2761"/>
    <x v="0"/>
    <n v="4"/>
    <x v="1"/>
    <s v="publishing/children's books"/>
    <n v="1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x v="2762"/>
    <x v="0"/>
    <n v="1"/>
    <x v="1"/>
    <s v="publishing/children's books"/>
    <n v="1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x v="0"/>
    <x v="0"/>
    <n v="1369403684"/>
    <x v="2763"/>
    <x v="0"/>
    <n v="3"/>
    <x v="1"/>
    <s v="publishing/children's books"/>
    <n v="0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x v="2764"/>
    <x v="0"/>
    <n v="4"/>
    <x v="1"/>
    <s v="publishing/children's books"/>
    <n v="1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x v="2765"/>
    <x v="0"/>
    <n v="0"/>
    <x v="1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x v="2766"/>
    <x v="0"/>
    <n v="4"/>
    <x v="1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x v="5"/>
    <n v="1439766050"/>
    <x v="2767"/>
    <x v="0"/>
    <n v="3"/>
    <x v="1"/>
    <s v="publishing/children's books"/>
    <n v="1"/>
    <n v="11.33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x v="2768"/>
    <x v="0"/>
    <n v="34"/>
    <x v="1"/>
    <s v="publishing/children's books"/>
    <n v="14"/>
    <n v="29.47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x v="2769"/>
    <x v="0"/>
    <n v="2"/>
    <x v="1"/>
    <s v="publishing/children's books"/>
    <n v="0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x v="2770"/>
    <x v="0"/>
    <n v="33"/>
    <x v="1"/>
    <s v="publishing/children's books"/>
    <n v="10"/>
    <n v="63.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x v="2771"/>
    <x v="0"/>
    <n v="0"/>
    <x v="1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x v="2772"/>
    <x v="0"/>
    <n v="0"/>
    <x v="1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x v="5"/>
    <n v="1461530721"/>
    <x v="2773"/>
    <x v="0"/>
    <n v="1"/>
    <x v="1"/>
    <s v="publishing/children's books"/>
    <n v="0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x v="2774"/>
    <x v="0"/>
    <n v="13"/>
    <x v="1"/>
    <s v="publishing/children's books"/>
    <n v="14"/>
    <n v="43.85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x v="2775"/>
    <x v="0"/>
    <n v="2"/>
    <x v="1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x v="2776"/>
    <x v="0"/>
    <n v="36"/>
    <x v="1"/>
    <s v="publishing/children's books"/>
    <n v="8"/>
    <n v="45.97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x v="2777"/>
    <x v="0"/>
    <n v="1"/>
    <x v="1"/>
    <s v="publishing/children's books"/>
    <n v="0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x v="2778"/>
    <x v="0"/>
    <n v="15"/>
    <x v="1"/>
    <s v="publishing/children's books"/>
    <n v="26"/>
    <n v="93.67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x v="2779"/>
    <x v="0"/>
    <n v="1"/>
    <x v="1"/>
    <s v="publishing/children's books"/>
    <n v="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x v="13"/>
    <x v="3"/>
    <n v="1489142688"/>
    <x v="2780"/>
    <x v="0"/>
    <n v="0"/>
    <x v="1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x v="0"/>
    <n v="1423724400"/>
    <x v="2781"/>
    <x v="0"/>
    <n v="28"/>
    <x v="0"/>
    <s v="theater/plays"/>
    <n v="105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x v="0"/>
    <n v="1424149140"/>
    <x v="2782"/>
    <x v="0"/>
    <n v="18"/>
    <x v="0"/>
    <s v="theater/plays"/>
    <n v="120"/>
    <n v="66.67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x v="2783"/>
    <x v="0"/>
    <n v="61"/>
    <x v="0"/>
    <s v="theater/plays"/>
    <n v="115"/>
    <n v="18.77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x v="2784"/>
    <x v="0"/>
    <n v="108"/>
    <x v="0"/>
    <s v="theater/plays"/>
    <n v="119"/>
    <n v="66.11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x v="2785"/>
    <x v="0"/>
    <n v="142"/>
    <x v="0"/>
    <s v="theater/plays"/>
    <n v="105"/>
    <n v="36.86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x v="1"/>
    <x v="1"/>
    <n v="1404913180"/>
    <x v="2786"/>
    <x v="0"/>
    <n v="74"/>
    <x v="0"/>
    <s v="theater/plays"/>
    <n v="118"/>
    <n v="39.81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x v="2787"/>
    <x v="0"/>
    <n v="38"/>
    <x v="0"/>
    <s v="theater/plays"/>
    <n v="120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x v="0"/>
    <x v="0"/>
    <n v="1469811043"/>
    <x v="2788"/>
    <x v="0"/>
    <n v="20"/>
    <x v="0"/>
    <s v="theater/plays"/>
    <n v="103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x v="0"/>
    <x v="0"/>
    <n v="1426132800"/>
    <x v="2789"/>
    <x v="0"/>
    <n v="24"/>
    <x v="0"/>
    <s v="theater/plays"/>
    <n v="101"/>
    <n v="126.46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x v="2790"/>
    <x v="0"/>
    <n v="66"/>
    <x v="0"/>
    <s v="theater/plays"/>
    <n v="105"/>
    <n v="47.88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x v="2791"/>
    <x v="0"/>
    <n v="28"/>
    <x v="0"/>
    <s v="theater/plays"/>
    <n v="103"/>
    <n v="73.209999999999994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x v="2792"/>
    <x v="0"/>
    <n v="24"/>
    <x v="0"/>
    <s v="theater/plays"/>
    <n v="108"/>
    <n v="89.67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x v="2793"/>
    <x v="0"/>
    <n v="73"/>
    <x v="0"/>
    <s v="theater/plays"/>
    <n v="111"/>
    <n v="151.46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x v="2794"/>
    <x v="0"/>
    <n v="3"/>
    <x v="0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x v="2795"/>
    <x v="0"/>
    <n v="20"/>
    <x v="0"/>
    <s v="theater/plays"/>
    <n v="104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x v="2796"/>
    <x v="0"/>
    <n v="21"/>
    <x v="0"/>
    <s v="theater/plays"/>
    <n v="116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x v="2797"/>
    <x v="0"/>
    <n v="94"/>
    <x v="0"/>
    <s v="theater/plays"/>
    <n v="103"/>
    <n v="87.36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x v="2798"/>
    <x v="0"/>
    <n v="139"/>
    <x v="0"/>
    <s v="theater/plays"/>
    <n v="101"/>
    <n v="36.47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x v="2799"/>
    <x v="0"/>
    <n v="130"/>
    <x v="0"/>
    <s v="theater/plays"/>
    <n v="117"/>
    <n v="44.86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x v="2800"/>
    <x v="0"/>
    <n v="31"/>
    <x v="0"/>
    <s v="theater/plays"/>
    <n v="133"/>
    <n v="42.9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x v="2"/>
    <n v="1412938800"/>
    <x v="2801"/>
    <x v="0"/>
    <n v="13"/>
    <x v="0"/>
    <s v="theater/plays"/>
    <n v="133"/>
    <n v="51.23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x v="2802"/>
    <x v="0"/>
    <n v="90"/>
    <x v="0"/>
    <s v="theater/plays"/>
    <n v="102"/>
    <n v="33.94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x v="2803"/>
    <x v="0"/>
    <n v="141"/>
    <x v="0"/>
    <s v="theater/plays"/>
    <n v="128"/>
    <n v="90.74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x v="2804"/>
    <x v="0"/>
    <n v="23"/>
    <x v="0"/>
    <s v="theater/plays"/>
    <n v="115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x v="2805"/>
    <x v="0"/>
    <n v="18"/>
    <x v="0"/>
    <s v="theater/plays"/>
    <n v="110"/>
    <n v="24.44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x v="2806"/>
    <x v="0"/>
    <n v="76"/>
    <x v="0"/>
    <s v="theater/plays"/>
    <n v="112"/>
    <n v="44.25"/>
    <x v="1"/>
    <s v="plays"/>
    <x v="2806"/>
    <d v="2015-08-05T11:00:00"/>
  </r>
  <r>
    <n v="2807"/>
    <x v="2806"/>
    <s v="Bringing Shakespeare back to the Playwrights"/>
    <n v="5000"/>
    <n v="6300"/>
    <x v="0"/>
    <x v="0"/>
    <x v="0"/>
    <n v="1435611438"/>
    <x v="2807"/>
    <x v="0"/>
    <n v="93"/>
    <x v="0"/>
    <s v="theater/plays"/>
    <n v="126"/>
    <n v="67.739999999999995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x v="2808"/>
    <x v="0"/>
    <n v="69"/>
    <x v="0"/>
    <s v="theater/plays"/>
    <n v="100"/>
    <n v="65.38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x v="2809"/>
    <x v="0"/>
    <n v="21"/>
    <x v="0"/>
    <s v="theater/plays"/>
    <n v="102"/>
    <n v="121.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x v="2810"/>
    <x v="0"/>
    <n v="57"/>
    <x v="0"/>
    <s v="theater/plays"/>
    <n v="108"/>
    <n v="47.46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x v="2811"/>
    <x v="0"/>
    <n v="108"/>
    <x v="0"/>
    <s v="theater/plays"/>
    <n v="100"/>
    <n v="92.84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x v="2812"/>
    <x v="0"/>
    <n v="83"/>
    <x v="0"/>
    <s v="theater/plays"/>
    <n v="113"/>
    <n v="68.25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x v="2813"/>
    <x v="0"/>
    <n v="96"/>
    <x v="0"/>
    <s v="theater/plays"/>
    <n v="128"/>
    <n v="37.21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x v="2814"/>
    <x v="0"/>
    <n v="64"/>
    <x v="0"/>
    <s v="theater/plays"/>
    <n v="108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x v="2815"/>
    <x v="0"/>
    <n v="14"/>
    <x v="0"/>
    <s v="theater/plays"/>
    <n v="242"/>
    <n v="43.21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x v="2816"/>
    <x v="0"/>
    <n v="169"/>
    <x v="0"/>
    <s v="theater/plays"/>
    <n v="142"/>
    <n v="25.13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x v="2817"/>
    <x v="0"/>
    <n v="33"/>
    <x v="0"/>
    <s v="theater/plays"/>
    <n v="130"/>
    <n v="23.64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x v="2818"/>
    <x v="0"/>
    <n v="102"/>
    <x v="0"/>
    <s v="theater/plays"/>
    <n v="106"/>
    <n v="103.95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x v="2819"/>
    <x v="0"/>
    <n v="104"/>
    <x v="0"/>
    <s v="theater/plays"/>
    <n v="105"/>
    <n v="50.38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x v="2820"/>
    <x v="0"/>
    <n v="20"/>
    <x v="0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x v="2821"/>
    <x v="0"/>
    <n v="35"/>
    <x v="0"/>
    <s v="theater/plays"/>
    <n v="100"/>
    <n v="28.57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x v="2822"/>
    <x v="0"/>
    <n v="94"/>
    <x v="0"/>
    <s v="theater/plays"/>
    <n v="100"/>
    <n v="63.83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x v="2823"/>
    <x v="0"/>
    <n v="14"/>
    <x v="0"/>
    <s v="theater/plays"/>
    <n v="124"/>
    <n v="8.86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x v="0"/>
    <n v="1434159780"/>
    <x v="2824"/>
    <x v="0"/>
    <n v="15"/>
    <x v="0"/>
    <s v="theater/plays"/>
    <n v="117"/>
    <n v="50.67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x v="2825"/>
    <x v="0"/>
    <n v="51"/>
    <x v="0"/>
    <s v="theater/plays"/>
    <n v="103"/>
    <n v="60.78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x v="2826"/>
    <x v="0"/>
    <n v="19"/>
    <x v="0"/>
    <s v="theater/plays"/>
    <n v="108"/>
    <n v="113.42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x v="2827"/>
    <x v="0"/>
    <n v="23"/>
    <x v="0"/>
    <s v="theater/plays"/>
    <n v="120"/>
    <n v="104.57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x v="2828"/>
    <x v="0"/>
    <n v="97"/>
    <x v="0"/>
    <s v="theater/plays"/>
    <n v="100"/>
    <n v="98.31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x v="2829"/>
    <x v="0"/>
    <n v="76"/>
    <x v="0"/>
    <s v="theater/plays"/>
    <n v="107"/>
    <n v="35.04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x v="0"/>
    <x v="0"/>
    <n v="1399867140"/>
    <x v="2830"/>
    <x v="0"/>
    <n v="11"/>
    <x v="0"/>
    <s v="theater/plays"/>
    <n v="100"/>
    <n v="272.73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x v="0"/>
    <n v="1437076070"/>
    <x v="2831"/>
    <x v="0"/>
    <n v="52"/>
    <x v="0"/>
    <s v="theater/plays"/>
    <n v="111"/>
    <n v="63.85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x v="2832"/>
    <x v="0"/>
    <n v="95"/>
    <x v="0"/>
    <s v="theater/plays"/>
    <n v="115"/>
    <n v="30.19"/>
    <x v="1"/>
    <s v="plays"/>
    <x v="2832"/>
    <d v="2014-11-23T22:00:00"/>
  </r>
  <r>
    <n v="2833"/>
    <x v="2832"/>
    <s v="A new play about exploring outer space"/>
    <n v="2700"/>
    <n v="2923"/>
    <x v="0"/>
    <x v="0"/>
    <x v="0"/>
    <n v="1444528800"/>
    <x v="2833"/>
    <x v="0"/>
    <n v="35"/>
    <x v="0"/>
    <s v="theater/plays"/>
    <n v="108"/>
    <n v="83.51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x v="2834"/>
    <x v="0"/>
    <n v="21"/>
    <x v="0"/>
    <s v="theater/plays"/>
    <n v="170"/>
    <n v="64.760000000000005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x v="2835"/>
    <x v="0"/>
    <n v="93"/>
    <x v="0"/>
    <s v="theater/plays"/>
    <n v="187"/>
    <n v="20.1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x v="2836"/>
    <x v="0"/>
    <n v="11"/>
    <x v="0"/>
    <s v="theater/plays"/>
    <n v="108"/>
    <n v="44.09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x v="2837"/>
    <x v="0"/>
    <n v="21"/>
    <x v="0"/>
    <s v="theater/plays"/>
    <n v="100"/>
    <n v="40.479999999999997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x v="2838"/>
    <x v="0"/>
    <n v="54"/>
    <x v="0"/>
    <s v="theater/plays"/>
    <n v="120"/>
    <n v="44.54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x v="2839"/>
    <x v="0"/>
    <n v="31"/>
    <x v="0"/>
    <s v="theater/plays"/>
    <n v="111"/>
    <n v="125.81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x v="2840"/>
    <x v="0"/>
    <n v="132"/>
    <x v="0"/>
    <s v="theater/plays"/>
    <n v="104"/>
    <n v="19.7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x v="2841"/>
    <x v="0"/>
    <n v="1"/>
    <x v="1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x v="2842"/>
    <x v="0"/>
    <n v="0"/>
    <x v="1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x v="2843"/>
    <x v="0"/>
    <n v="0"/>
    <x v="1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x v="2844"/>
    <x v="0"/>
    <n v="1"/>
    <x v="1"/>
    <s v="theater/plays"/>
    <n v="5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x v="2845"/>
    <x v="0"/>
    <n v="39"/>
    <x v="1"/>
    <s v="theater/plays"/>
    <n v="32"/>
    <n v="60.67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x v="2846"/>
    <x v="0"/>
    <n v="0"/>
    <x v="1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x v="2847"/>
    <x v="0"/>
    <n v="0"/>
    <x v="1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x v="2848"/>
    <x v="0"/>
    <n v="3"/>
    <x v="1"/>
    <s v="theater/plays"/>
    <n v="0"/>
    <n v="23.33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x v="2849"/>
    <x v="0"/>
    <n v="1"/>
    <x v="1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x v="2850"/>
    <x v="0"/>
    <n v="13"/>
    <x v="1"/>
    <s v="theater/plays"/>
    <n v="4"/>
    <n v="23.92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x v="2851"/>
    <x v="0"/>
    <n v="0"/>
    <x v="1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x v="2852"/>
    <x v="0"/>
    <n v="6"/>
    <x v="1"/>
    <s v="theater/plays"/>
    <n v="2"/>
    <n v="15.83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x v="2853"/>
    <x v="0"/>
    <n v="0"/>
    <x v="1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x v="1"/>
    <n v="1431018719"/>
    <x v="2854"/>
    <x v="0"/>
    <n v="14"/>
    <x v="1"/>
    <s v="theater/plays"/>
    <n v="42"/>
    <n v="29.79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x v="2855"/>
    <x v="0"/>
    <n v="5"/>
    <x v="1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x v="2856"/>
    <x v="0"/>
    <n v="6"/>
    <x v="1"/>
    <s v="theater/plays"/>
    <n v="5"/>
    <n v="24.33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x v="2857"/>
    <x v="0"/>
    <n v="15"/>
    <x v="1"/>
    <s v="theater/plays"/>
    <n v="20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x v="2858"/>
    <x v="0"/>
    <n v="0"/>
    <x v="1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x v="2"/>
    <x v="2"/>
    <n v="1444984904"/>
    <x v="2859"/>
    <x v="0"/>
    <n v="1"/>
    <x v="1"/>
    <s v="theater/plays"/>
    <n v="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x v="2860"/>
    <x v="0"/>
    <n v="9"/>
    <x v="1"/>
    <s v="theater/plays"/>
    <n v="7"/>
    <n v="29.56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x v="2861"/>
    <x v="0"/>
    <n v="3"/>
    <x v="1"/>
    <s v="theater/plays"/>
    <n v="32"/>
    <n v="26.67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x v="2862"/>
    <x v="0"/>
    <n v="3"/>
    <x v="1"/>
    <s v="theater/plays"/>
    <n v="0"/>
    <n v="18.329999999999998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x v="2863"/>
    <x v="0"/>
    <n v="1"/>
    <x v="1"/>
    <s v="theater/plays"/>
    <n v="0"/>
    <n v="20"/>
    <x v="1"/>
    <s v="plays"/>
    <x v="2863"/>
    <d v="2014-09-09T16:12:03"/>
  </r>
  <r>
    <n v="2864"/>
    <x v="2863"/>
    <s v="Accessible, original theatre for all!"/>
    <n v="2500"/>
    <n v="40"/>
    <x v="2"/>
    <x v="1"/>
    <x v="1"/>
    <n v="1437139080"/>
    <x v="2864"/>
    <x v="0"/>
    <n v="3"/>
    <x v="1"/>
    <s v="theater/plays"/>
    <n v="2"/>
    <n v="13.33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x v="2865"/>
    <x v="0"/>
    <n v="0"/>
    <x v="1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x v="2866"/>
    <x v="0"/>
    <n v="2"/>
    <x v="1"/>
    <s v="theater/plays"/>
    <n v="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x v="2867"/>
    <x v="0"/>
    <n v="10"/>
    <x v="1"/>
    <s v="theater/plays"/>
    <n v="20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x v="2868"/>
    <x v="0"/>
    <n v="60"/>
    <x v="1"/>
    <s v="theater/plays"/>
    <n v="42"/>
    <n v="105.03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x v="2869"/>
    <x v="0"/>
    <n v="5"/>
    <x v="1"/>
    <s v="theater/plays"/>
    <n v="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x v="2870"/>
    <x v="0"/>
    <n v="9"/>
    <x v="1"/>
    <s v="theater/plays"/>
    <n v="15"/>
    <n v="83.33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x v="2871"/>
    <x v="0"/>
    <n v="13"/>
    <x v="1"/>
    <s v="theater/plays"/>
    <n v="5"/>
    <n v="35.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x v="0"/>
    <x v="0"/>
    <n v="1434768438"/>
    <x v="2872"/>
    <x v="0"/>
    <n v="0"/>
    <x v="1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x v="2873"/>
    <x v="0"/>
    <n v="8"/>
    <x v="1"/>
    <s v="theater/plays"/>
    <n v="38"/>
    <n v="119.13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x v="2874"/>
    <x v="0"/>
    <n v="3"/>
    <x v="1"/>
    <s v="theater/plays"/>
    <n v="5"/>
    <n v="90.33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x v="2875"/>
    <x v="0"/>
    <n v="3"/>
    <x v="1"/>
    <s v="theater/plays"/>
    <n v="0"/>
    <n v="2.33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x v="2876"/>
    <x v="0"/>
    <n v="0"/>
    <x v="1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x v="2877"/>
    <x v="0"/>
    <n v="6"/>
    <x v="1"/>
    <s v="theater/plays"/>
    <n v="11"/>
    <n v="108.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x v="2878"/>
    <x v="0"/>
    <n v="4"/>
    <x v="1"/>
    <s v="theater/plays"/>
    <n v="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x v="2879"/>
    <x v="0"/>
    <n v="1"/>
    <x v="1"/>
    <s v="theater/plays"/>
    <n v="0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x v="2880"/>
    <x v="0"/>
    <n v="29"/>
    <x v="1"/>
    <s v="theater/plays"/>
    <n v="23"/>
    <n v="96.55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x v="2881"/>
    <x v="0"/>
    <n v="0"/>
    <x v="1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x v="2882"/>
    <x v="0"/>
    <n v="4"/>
    <x v="1"/>
    <s v="theater/plays"/>
    <n v="34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x v="2883"/>
    <x v="0"/>
    <n v="5"/>
    <x v="1"/>
    <s v="theater/plays"/>
    <n v="19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x v="0"/>
    <x v="0"/>
    <n v="1417800435"/>
    <x v="2884"/>
    <x v="0"/>
    <n v="4"/>
    <x v="1"/>
    <s v="theater/plays"/>
    <n v="0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x v="0"/>
    <x v="0"/>
    <n v="1426294201"/>
    <x v="2885"/>
    <x v="0"/>
    <n v="5"/>
    <x v="1"/>
    <s v="theater/plays"/>
    <n v="33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x v="2886"/>
    <x v="0"/>
    <n v="1"/>
    <x v="1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x v="2887"/>
    <x v="0"/>
    <n v="1"/>
    <x v="1"/>
    <s v="theater/plays"/>
    <n v="0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x v="2888"/>
    <x v="0"/>
    <n v="0"/>
    <x v="1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x v="2889"/>
    <x v="0"/>
    <n v="14"/>
    <x v="1"/>
    <s v="theater/plays"/>
    <n v="38"/>
    <n v="81.569999999999993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x v="2890"/>
    <x v="0"/>
    <n v="3"/>
    <x v="1"/>
    <s v="theater/plays"/>
    <n v="1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x v="2891"/>
    <x v="0"/>
    <n v="10"/>
    <x v="1"/>
    <s v="theater/plays"/>
    <n v="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x v="2892"/>
    <x v="0"/>
    <n v="17"/>
    <x v="1"/>
    <s v="theater/plays"/>
    <n v="9"/>
    <n v="29.41"/>
    <x v="1"/>
    <s v="plays"/>
    <x v="2892"/>
    <d v="2014-08-25T21:00:00"/>
  </r>
  <r>
    <n v="2893"/>
    <x v="2892"/>
    <s v="Fundraising for REDISCOVERING KIA THE PLAY"/>
    <n v="5000"/>
    <n v="25"/>
    <x v="2"/>
    <x v="0"/>
    <x v="0"/>
    <n v="1420768800"/>
    <x v="2893"/>
    <x v="0"/>
    <n v="2"/>
    <x v="1"/>
    <s v="theater/plays"/>
    <n v="1"/>
    <n v="12.5"/>
    <x v="1"/>
    <s v="plays"/>
    <x v="2893"/>
    <d v="2015-01-09T02:00:00"/>
  </r>
  <r>
    <n v="2894"/>
    <x v="2893"/>
    <s v="This Is A Story About A Woman A Man And A Woman"/>
    <n v="50000"/>
    <n v="0"/>
    <x v="2"/>
    <x v="0"/>
    <x v="0"/>
    <n v="1428100815"/>
    <x v="2894"/>
    <x v="0"/>
    <n v="0"/>
    <x v="1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x v="2895"/>
    <x v="0"/>
    <n v="4"/>
    <x v="1"/>
    <s v="theater/plays"/>
    <n v="5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x v="0"/>
    <n v="1481522400"/>
    <x v="2896"/>
    <x v="0"/>
    <n v="12"/>
    <x v="1"/>
    <s v="theater/plays"/>
    <n v="21"/>
    <n v="52.08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x v="2897"/>
    <x v="0"/>
    <n v="3"/>
    <x v="1"/>
    <s v="theater/plays"/>
    <n v="5"/>
    <n v="183.33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x v="2898"/>
    <x v="0"/>
    <n v="12"/>
    <x v="1"/>
    <s v="theater/plays"/>
    <n v="4"/>
    <n v="26.33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x v="2899"/>
    <x v="0"/>
    <n v="0"/>
    <x v="1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x v="2900"/>
    <x v="0"/>
    <n v="7"/>
    <x v="1"/>
    <s v="theater/plays"/>
    <n v="62"/>
    <n v="486.43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x v="2901"/>
    <x v="0"/>
    <n v="2"/>
    <x v="1"/>
    <s v="theater/plays"/>
    <n v="1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x v="2902"/>
    <x v="0"/>
    <n v="1"/>
    <x v="1"/>
    <s v="theater/plays"/>
    <n v="0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x v="2903"/>
    <x v="0"/>
    <n v="4"/>
    <x v="1"/>
    <s v="theater/plays"/>
    <n v="1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x v="2904"/>
    <x v="0"/>
    <n v="4"/>
    <x v="1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x v="2905"/>
    <x v="0"/>
    <n v="17"/>
    <x v="1"/>
    <s v="theater/plays"/>
    <n v="18"/>
    <n v="36.590000000000003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x v="2906"/>
    <x v="0"/>
    <n v="7"/>
    <x v="1"/>
    <s v="theater/plays"/>
    <n v="9"/>
    <n v="80.709999999999994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x v="2907"/>
    <x v="0"/>
    <n v="2"/>
    <x v="1"/>
    <s v="theater/plays"/>
    <n v="0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x v="2908"/>
    <x v="0"/>
    <n v="5"/>
    <x v="1"/>
    <s v="theater/plays"/>
    <n v="3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x v="2909"/>
    <x v="0"/>
    <n v="1"/>
    <x v="1"/>
    <s v="theater/plays"/>
    <n v="0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x v="2910"/>
    <x v="0"/>
    <n v="1"/>
    <x v="1"/>
    <s v="theater/plays"/>
    <n v="0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x v="2911"/>
    <x v="0"/>
    <n v="14"/>
    <x v="1"/>
    <s v="theater/plays"/>
    <n v="37"/>
    <n v="46.93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x v="2912"/>
    <x v="0"/>
    <n v="26"/>
    <x v="1"/>
    <s v="theater/plays"/>
    <n v="14"/>
    <n v="78.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x v="2913"/>
    <x v="0"/>
    <n v="2"/>
    <x v="1"/>
    <s v="theater/plays"/>
    <n v="0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x v="1"/>
    <x v="1"/>
    <n v="1426365994"/>
    <x v="2914"/>
    <x v="0"/>
    <n v="1"/>
    <x v="1"/>
    <s v="theater/plays"/>
    <n v="0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x v="2915"/>
    <x v="0"/>
    <n v="3"/>
    <x v="1"/>
    <s v="theater/plays"/>
    <n v="61"/>
    <n v="203.67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x v="1"/>
    <n v="1400498789"/>
    <x v="2916"/>
    <x v="0"/>
    <n v="7"/>
    <x v="1"/>
    <s v="theater/plays"/>
    <n v="8"/>
    <n v="20.71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x v="2917"/>
    <x v="0"/>
    <n v="9"/>
    <x v="1"/>
    <s v="theater/plays"/>
    <n v="22"/>
    <n v="48.56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x v="2918"/>
    <x v="0"/>
    <n v="20"/>
    <x v="1"/>
    <s v="theater/plays"/>
    <n v="27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x v="2919"/>
    <x v="0"/>
    <n v="6"/>
    <x v="1"/>
    <s v="theater/plays"/>
    <n v="9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x v="2920"/>
    <x v="0"/>
    <n v="13"/>
    <x v="1"/>
    <s v="theater/plays"/>
    <n v="27"/>
    <n v="51.62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x v="0"/>
    <n v="1411679804"/>
    <x v="2921"/>
    <x v="0"/>
    <n v="3"/>
    <x v="0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x v="2922"/>
    <x v="0"/>
    <n v="6"/>
    <x v="0"/>
    <s v="theater/musical"/>
    <n v="100"/>
    <n v="83.33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x v="2923"/>
    <x v="0"/>
    <n v="10"/>
    <x v="0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x v="2924"/>
    <x v="0"/>
    <n v="147"/>
    <x v="0"/>
    <s v="theater/musical"/>
    <n v="103"/>
    <n v="175.51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x v="2925"/>
    <x v="0"/>
    <n v="199"/>
    <x v="0"/>
    <s v="theater/musical"/>
    <n v="102"/>
    <n v="231.66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x v="2926"/>
    <x v="0"/>
    <n v="50"/>
    <x v="0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x v="2927"/>
    <x v="0"/>
    <n v="21"/>
    <x v="0"/>
    <s v="theater/musical"/>
    <n v="131"/>
    <n v="112.14"/>
    <x v="1"/>
    <s v="musical"/>
    <x v="2927"/>
    <d v="2014-07-15T05:00:00"/>
  </r>
  <r>
    <n v="2928"/>
    <x v="2927"/>
    <s v="This is a touring production for schools in the Treasure Valley!"/>
    <n v="1000"/>
    <n v="1000"/>
    <x v="0"/>
    <x v="0"/>
    <x v="0"/>
    <n v="1457135846"/>
    <x v="2928"/>
    <x v="0"/>
    <n v="24"/>
    <x v="0"/>
    <s v="theater/musical"/>
    <n v="100"/>
    <n v="41.67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x v="2929"/>
    <x v="0"/>
    <n v="32"/>
    <x v="0"/>
    <s v="theater/musical"/>
    <n v="102"/>
    <n v="255.17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x v="2930"/>
    <x v="0"/>
    <n v="62"/>
    <x v="0"/>
    <s v="theater/musical"/>
    <n v="101"/>
    <n v="162.7700000000000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x v="2931"/>
    <x v="0"/>
    <n v="9"/>
    <x v="0"/>
    <s v="theater/musical"/>
    <n v="106"/>
    <n v="88.33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x v="2932"/>
    <x v="0"/>
    <n v="38"/>
    <x v="0"/>
    <s v="theater/musical"/>
    <n v="105"/>
    <n v="85.74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x v="2933"/>
    <x v="0"/>
    <n v="54"/>
    <x v="0"/>
    <s v="theater/musical"/>
    <n v="103"/>
    <n v="47.57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x v="2934"/>
    <x v="0"/>
    <n v="37"/>
    <x v="0"/>
    <s v="theater/musical"/>
    <n v="108"/>
    <n v="72.97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x v="2935"/>
    <x v="0"/>
    <n v="39"/>
    <x v="0"/>
    <s v="theater/musical"/>
    <n v="101"/>
    <n v="90.54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x v="2936"/>
    <x v="0"/>
    <n v="34"/>
    <x v="0"/>
    <s v="theater/musical"/>
    <n v="128"/>
    <n v="37.65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x v="1"/>
    <x v="1"/>
    <n v="1405249113"/>
    <x v="2937"/>
    <x v="0"/>
    <n v="55"/>
    <x v="0"/>
    <s v="theater/musical"/>
    <n v="133"/>
    <n v="36.36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x v="2938"/>
    <x v="0"/>
    <n v="32"/>
    <x v="0"/>
    <s v="theater/musical"/>
    <n v="101"/>
    <n v="126.72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x v="2939"/>
    <x v="0"/>
    <n v="25"/>
    <x v="0"/>
    <s v="theater/musical"/>
    <n v="103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x v="2940"/>
    <x v="0"/>
    <n v="33"/>
    <x v="0"/>
    <s v="theater/musical"/>
    <n v="107"/>
    <n v="81.239999999999995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x v="2941"/>
    <x v="0"/>
    <n v="1"/>
    <x v="1"/>
    <s v="theater/spaces"/>
    <n v="0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x v="2942"/>
    <x v="0"/>
    <n v="202"/>
    <x v="1"/>
    <s v="theater/spaces"/>
    <n v="20"/>
    <n v="202.23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x v="2943"/>
    <x v="0"/>
    <n v="0"/>
    <x v="1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x v="0"/>
    <n v="1433714198"/>
    <x v="2944"/>
    <x v="0"/>
    <n v="1"/>
    <x v="1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x v="2945"/>
    <x v="0"/>
    <n v="0"/>
    <x v="1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x v="2946"/>
    <x v="0"/>
    <n v="2"/>
    <x v="1"/>
    <s v="theater/spaces"/>
    <n v="0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x v="2947"/>
    <x v="0"/>
    <n v="13"/>
    <x v="1"/>
    <s v="theater/spaces"/>
    <n v="4"/>
    <n v="82.46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x v="2948"/>
    <x v="0"/>
    <n v="9"/>
    <x v="1"/>
    <s v="theater/spaces"/>
    <n v="0"/>
    <n v="2.67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x v="2949"/>
    <x v="0"/>
    <n v="2"/>
    <x v="1"/>
    <s v="theater/spaces"/>
    <n v="3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x v="2950"/>
    <x v="0"/>
    <n v="0"/>
    <x v="1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x v="2951"/>
    <x v="0"/>
    <n v="58"/>
    <x v="1"/>
    <s v="theater/spaces"/>
    <n v="2"/>
    <n v="18.899999999999999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x v="2952"/>
    <x v="0"/>
    <n v="8"/>
    <x v="1"/>
    <s v="theater/spaces"/>
    <n v="8"/>
    <n v="200.63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x v="2953"/>
    <x v="0"/>
    <n v="3"/>
    <x v="1"/>
    <s v="theater/spaces"/>
    <n v="0"/>
    <n v="201.67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x v="2954"/>
    <x v="0"/>
    <n v="0"/>
    <x v="1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x v="0"/>
    <x v="0"/>
    <n v="1434476849"/>
    <x v="2955"/>
    <x v="0"/>
    <n v="11"/>
    <x v="1"/>
    <s v="theater/spaces"/>
    <n v="60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x v="2956"/>
    <x v="0"/>
    <n v="20"/>
    <x v="1"/>
    <s v="theater/spaces"/>
    <n v="17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x v="2957"/>
    <x v="0"/>
    <n v="3"/>
    <x v="1"/>
    <s v="theater/spaces"/>
    <n v="2"/>
    <n v="93.33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x v="2958"/>
    <x v="0"/>
    <n v="0"/>
    <x v="1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x v="2959"/>
    <x v="0"/>
    <n v="0"/>
    <x v="1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x v="2960"/>
    <x v="0"/>
    <n v="0"/>
    <x v="1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x v="2961"/>
    <x v="0"/>
    <n v="108"/>
    <x v="0"/>
    <s v="theater/plays"/>
    <n v="110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x v="2962"/>
    <x v="0"/>
    <n v="20"/>
    <x v="0"/>
    <s v="theater/plays"/>
    <n v="122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x v="2963"/>
    <x v="0"/>
    <n v="98"/>
    <x v="0"/>
    <s v="theater/plays"/>
    <n v="107"/>
    <n v="109.03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x v="2964"/>
    <x v="0"/>
    <n v="196"/>
    <x v="0"/>
    <s v="theater/plays"/>
    <n v="101"/>
    <n v="25.69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x v="2965"/>
    <x v="0"/>
    <n v="39"/>
    <x v="0"/>
    <s v="theater/plays"/>
    <n v="109"/>
    <n v="41.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x v="2966"/>
    <x v="0"/>
    <n v="128"/>
    <x v="0"/>
    <s v="theater/plays"/>
    <n v="114"/>
    <n v="88.77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x v="2967"/>
    <x v="0"/>
    <n v="71"/>
    <x v="0"/>
    <s v="theater/plays"/>
    <n v="114"/>
    <n v="80.2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x v="0"/>
    <x v="0"/>
    <n v="1471406340"/>
    <x v="2968"/>
    <x v="0"/>
    <n v="47"/>
    <x v="0"/>
    <s v="theater/plays"/>
    <n v="106"/>
    <n v="78.94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x v="2969"/>
    <x v="0"/>
    <n v="17"/>
    <x v="0"/>
    <s v="theater/plays"/>
    <n v="163"/>
    <n v="95.59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x v="2970"/>
    <x v="0"/>
    <n v="91"/>
    <x v="0"/>
    <s v="theater/plays"/>
    <n v="106"/>
    <n v="69.89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x v="2971"/>
    <x v="0"/>
    <n v="43"/>
    <x v="0"/>
    <s v="theater/plays"/>
    <n v="100"/>
    <n v="74.53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x v="0"/>
    <x v="0"/>
    <n v="1480899600"/>
    <x v="2972"/>
    <x v="0"/>
    <n v="17"/>
    <x v="0"/>
    <s v="theater/plays"/>
    <n v="105"/>
    <n v="123.94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x v="2973"/>
    <x v="0"/>
    <n v="33"/>
    <x v="0"/>
    <s v="theater/plays"/>
    <n v="175"/>
    <n v="264.85000000000002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x v="2974"/>
    <x v="0"/>
    <n v="87"/>
    <x v="0"/>
    <s v="theater/plays"/>
    <n v="102"/>
    <n v="58.62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x v="2975"/>
    <x v="0"/>
    <n v="113"/>
    <x v="0"/>
    <s v="theater/plays"/>
    <n v="100"/>
    <n v="70.88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x v="1"/>
    <n v="1457870400"/>
    <x v="2976"/>
    <x v="0"/>
    <n v="14"/>
    <x v="0"/>
    <s v="theater/plays"/>
    <n v="171"/>
    <n v="8.57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x v="2977"/>
    <x v="0"/>
    <n v="30"/>
    <x v="0"/>
    <s v="theater/plays"/>
    <n v="114"/>
    <n v="113.57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x v="2978"/>
    <x v="0"/>
    <n v="16"/>
    <x v="0"/>
    <s v="theater/plays"/>
    <n v="129"/>
    <n v="60.69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x v="2979"/>
    <x v="0"/>
    <n v="46"/>
    <x v="0"/>
    <s v="theater/plays"/>
    <n v="101"/>
    <n v="110.22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x v="2980"/>
    <x v="0"/>
    <n v="24"/>
    <x v="0"/>
    <s v="theater/plays"/>
    <n v="109"/>
    <n v="136.46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x v="2981"/>
    <x v="1"/>
    <n v="97"/>
    <x v="0"/>
    <s v="theater/spaces"/>
    <n v="129"/>
    <n v="53.16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x v="1"/>
    <n v="1455208143"/>
    <x v="2982"/>
    <x v="1"/>
    <n v="59"/>
    <x v="0"/>
    <s v="theater/spaces"/>
    <n v="102"/>
    <n v="86.49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x v="2983"/>
    <x v="1"/>
    <n v="1095"/>
    <x v="0"/>
    <s v="theater/spaces"/>
    <n v="147"/>
    <n v="155.2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x v="2984"/>
    <x v="1"/>
    <n v="218"/>
    <x v="0"/>
    <s v="theater/spaces"/>
    <n v="100"/>
    <n v="115.08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x v="2985"/>
    <x v="0"/>
    <n v="111"/>
    <x v="0"/>
    <s v="theater/spaces"/>
    <n v="122"/>
    <n v="109.59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x v="2986"/>
    <x v="0"/>
    <n v="56"/>
    <x v="0"/>
    <s v="theater/spaces"/>
    <n v="106"/>
    <n v="45.21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x v="2987"/>
    <x v="0"/>
    <n v="265"/>
    <x v="0"/>
    <s v="theater/spaces"/>
    <n v="110"/>
    <n v="104.15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x v="2988"/>
    <x v="0"/>
    <n v="28"/>
    <x v="0"/>
    <s v="theater/spaces"/>
    <n v="100"/>
    <n v="35.71"/>
    <x v="1"/>
    <s v="spaces"/>
    <x v="2988"/>
    <d v="2016-06-20T08:41:21"/>
  </r>
  <r>
    <n v="2989"/>
    <x v="2988"/>
    <s v="Bring the movies back to Bethel, Maine."/>
    <n v="20000"/>
    <n v="35307"/>
    <x v="0"/>
    <x v="0"/>
    <x v="0"/>
    <n v="1450673940"/>
    <x v="2989"/>
    <x v="0"/>
    <n v="364"/>
    <x v="0"/>
    <s v="theater/spaces"/>
    <n v="177"/>
    <n v="97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x v="2990"/>
    <x v="0"/>
    <n v="27"/>
    <x v="0"/>
    <s v="theater/spaces"/>
    <n v="100"/>
    <n v="370.37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x v="2991"/>
    <x v="0"/>
    <n v="93"/>
    <x v="0"/>
    <s v="theater/spaces"/>
    <n v="103"/>
    <n v="94.41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x v="2992"/>
    <x v="0"/>
    <n v="64"/>
    <x v="0"/>
    <s v="theater/spaces"/>
    <n v="105"/>
    <n v="48.98"/>
    <x v="1"/>
    <s v="spaces"/>
    <x v="2992"/>
    <d v="2016-10-09T18:25:10"/>
  </r>
  <r>
    <n v="2993"/>
    <x v="2992"/>
    <s v="Help us build the Kitchen from Hell!"/>
    <n v="1000"/>
    <n v="1003"/>
    <x v="0"/>
    <x v="0"/>
    <x v="0"/>
    <n v="1455998867"/>
    <x v="2993"/>
    <x v="0"/>
    <n v="22"/>
    <x v="0"/>
    <s v="theater/spaces"/>
    <n v="100"/>
    <n v="45.59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x v="2994"/>
    <x v="0"/>
    <n v="59"/>
    <x v="0"/>
    <s v="theater/spaces"/>
    <n v="458"/>
    <n v="23.28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x v="2995"/>
    <x v="0"/>
    <n v="249"/>
    <x v="0"/>
    <s v="theater/spaces"/>
    <n v="105"/>
    <n v="63.23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x v="0"/>
    <x v="0"/>
    <n v="1432677240"/>
    <x v="2996"/>
    <x v="0"/>
    <n v="392"/>
    <x v="0"/>
    <s v="theater/spaces"/>
    <n v="172"/>
    <n v="153.52000000000001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x v="2997"/>
    <x v="0"/>
    <n v="115"/>
    <x v="0"/>
    <s v="theater/spaces"/>
    <n v="104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x v="2998"/>
    <x v="0"/>
    <n v="433"/>
    <x v="0"/>
    <s v="theater/spaces"/>
    <n v="103"/>
    <n v="118.9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x v="2999"/>
    <x v="0"/>
    <n v="20"/>
    <x v="0"/>
    <s v="theater/spaces"/>
    <n v="11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x v="3000"/>
    <x v="0"/>
    <n v="8"/>
    <x v="0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x v="3001"/>
    <x v="0"/>
    <n v="175"/>
    <x v="0"/>
    <s v="theater/spaces"/>
    <n v="319"/>
    <n v="131.38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x v="0"/>
    <x v="0"/>
    <n v="1356552252"/>
    <x v="3002"/>
    <x v="0"/>
    <n v="104"/>
    <x v="0"/>
    <s v="theater/spaces"/>
    <n v="109"/>
    <n v="73.03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x v="3003"/>
    <x v="0"/>
    <n v="17"/>
    <x v="0"/>
    <s v="theater/spaces"/>
    <n v="101"/>
    <n v="178.53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x v="3004"/>
    <x v="0"/>
    <n v="277"/>
    <x v="0"/>
    <s v="theater/spaces"/>
    <n v="113"/>
    <n v="162.91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x v="3005"/>
    <x v="0"/>
    <n v="118"/>
    <x v="0"/>
    <s v="theater/spaces"/>
    <n v="120"/>
    <n v="108.24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x v="5"/>
    <x v="5"/>
    <n v="1418580591"/>
    <x v="3006"/>
    <x v="0"/>
    <n v="97"/>
    <x v="0"/>
    <s v="theater/spaces"/>
    <n v="108"/>
    <n v="88.87"/>
    <x v="1"/>
    <s v="spaces"/>
    <x v="3006"/>
    <d v="2014-12-14T18:09:51"/>
  </r>
  <r>
    <n v="3007"/>
    <x v="3006"/>
    <s v="Consuite for 2015 CoreCon.  An adventure into insanity."/>
    <n v="600"/>
    <n v="1080"/>
    <x v="0"/>
    <x v="0"/>
    <x v="0"/>
    <n v="1429938683"/>
    <x v="3007"/>
    <x v="0"/>
    <n v="20"/>
    <x v="0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x v="3008"/>
    <x v="0"/>
    <n v="26"/>
    <x v="0"/>
    <s v="theater/spaces"/>
    <n v="101"/>
    <n v="116.7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x v="3009"/>
    <x v="0"/>
    <n v="128"/>
    <x v="0"/>
    <s v="theater/spaces"/>
    <n v="120"/>
    <n v="233.9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x v="3010"/>
    <x v="0"/>
    <n v="15"/>
    <x v="0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x v="3011"/>
    <x v="0"/>
    <n v="25"/>
    <x v="0"/>
    <s v="theater/spaces"/>
    <n v="124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x v="3012"/>
    <x v="0"/>
    <n v="55"/>
    <x v="0"/>
    <s v="theater/spaces"/>
    <n v="117"/>
    <n v="85.18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x v="3013"/>
    <x v="0"/>
    <n v="107"/>
    <x v="0"/>
    <s v="theater/spaces"/>
    <n v="157"/>
    <n v="146.69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x v="3014"/>
    <x v="0"/>
    <n v="557"/>
    <x v="0"/>
    <s v="theater/spaces"/>
    <n v="113"/>
    <n v="50.76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x v="3015"/>
    <x v="0"/>
    <n v="40"/>
    <x v="0"/>
    <s v="theater/spaces"/>
    <n v="103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x v="3016"/>
    <x v="0"/>
    <n v="36"/>
    <x v="0"/>
    <s v="theater/spaces"/>
    <n v="103"/>
    <n v="242.28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x v="3017"/>
    <x v="0"/>
    <n v="159"/>
    <x v="0"/>
    <s v="theater/spaces"/>
    <n v="106"/>
    <n v="146.44999999999999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x v="3018"/>
    <x v="0"/>
    <n v="41"/>
    <x v="0"/>
    <s v="theater/spaces"/>
    <n v="101"/>
    <n v="103.1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x v="3019"/>
    <x v="0"/>
    <n v="226"/>
    <x v="0"/>
    <s v="theater/spaces"/>
    <n v="121"/>
    <n v="80.459999999999994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x v="3020"/>
    <x v="0"/>
    <n v="30"/>
    <x v="0"/>
    <s v="theater/spaces"/>
    <n v="101"/>
    <n v="234.67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x v="3021"/>
    <x v="0"/>
    <n v="103"/>
    <x v="0"/>
    <s v="theater/spaces"/>
    <n v="116"/>
    <n v="50.69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x v="3022"/>
    <x v="0"/>
    <n v="62"/>
    <x v="0"/>
    <s v="theater/spaces"/>
    <n v="101"/>
    <n v="162.71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x v="3023"/>
    <x v="0"/>
    <n v="6"/>
    <x v="0"/>
    <s v="theater/spaces"/>
    <n v="103"/>
    <n v="120.1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x v="3024"/>
    <x v="0"/>
    <n v="182"/>
    <x v="0"/>
    <s v="theater/spaces"/>
    <n v="246"/>
    <n v="67.7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x v="3025"/>
    <x v="0"/>
    <n v="145"/>
    <x v="0"/>
    <s v="theater/spaces"/>
    <n v="302"/>
    <n v="52.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x v="3026"/>
    <x v="0"/>
    <n v="25"/>
    <x v="0"/>
    <s v="theater/spaces"/>
    <n v="14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x v="0"/>
    <n v="1426866851"/>
    <x v="3027"/>
    <x v="0"/>
    <n v="320"/>
    <x v="0"/>
    <s v="theater/spaces"/>
    <n v="131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x v="0"/>
    <x v="0"/>
    <n v="1471242025"/>
    <x v="3028"/>
    <x v="0"/>
    <n v="99"/>
    <x v="0"/>
    <s v="theater/spaces"/>
    <n v="168"/>
    <n v="84.86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x v="3029"/>
    <x v="0"/>
    <n v="348"/>
    <x v="0"/>
    <s v="theater/spaces"/>
    <n v="110"/>
    <n v="94.5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x v="3030"/>
    <x v="0"/>
    <n v="41"/>
    <x v="0"/>
    <s v="theater/spaces"/>
    <n v="107"/>
    <n v="45.54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x v="3031"/>
    <x v="0"/>
    <n v="29"/>
    <x v="0"/>
    <s v="theater/spaces"/>
    <n v="100"/>
    <n v="51.72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x v="3032"/>
    <x v="0"/>
    <n v="25"/>
    <x v="0"/>
    <s v="theater/spaces"/>
    <n v="127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x v="3033"/>
    <x v="0"/>
    <n v="23"/>
    <x v="0"/>
    <s v="theater/spaces"/>
    <n v="147"/>
    <n v="191.13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x v="3034"/>
    <x v="0"/>
    <n v="1260"/>
    <x v="0"/>
    <s v="theater/spaces"/>
    <n v="113"/>
    <n v="89.31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x v="0"/>
    <x v="0"/>
    <n v="1367674009"/>
    <x v="3035"/>
    <x v="0"/>
    <n v="307"/>
    <x v="0"/>
    <s v="theater/spaces"/>
    <n v="109"/>
    <n v="88.59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x v="3036"/>
    <x v="0"/>
    <n v="329"/>
    <x v="0"/>
    <s v="theater/spaces"/>
    <n v="127"/>
    <n v="96.3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x v="3037"/>
    <x v="0"/>
    <n v="32"/>
    <x v="0"/>
    <s v="theater/spaces"/>
    <n v="213"/>
    <n v="33.31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x v="3038"/>
    <x v="0"/>
    <n v="27"/>
    <x v="0"/>
    <s v="theater/spaces"/>
    <n v="101"/>
    <n v="37.22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x v="3039"/>
    <x v="0"/>
    <n v="236"/>
    <x v="0"/>
    <s v="theater/spaces"/>
    <n v="109"/>
    <n v="92.13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x v="3040"/>
    <x v="0"/>
    <n v="42"/>
    <x v="0"/>
    <s v="theater/spaces"/>
    <n v="108"/>
    <n v="76.790000000000006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x v="0"/>
    <x v="0"/>
    <n v="1453323048"/>
    <x v="3041"/>
    <x v="0"/>
    <n v="95"/>
    <x v="0"/>
    <s v="theater/spaces"/>
    <n v="110"/>
    <n v="96.53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x v="3042"/>
    <x v="0"/>
    <n v="37"/>
    <x v="0"/>
    <s v="theater/spaces"/>
    <n v="128"/>
    <n v="51.89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x v="3043"/>
    <x v="0"/>
    <n v="128"/>
    <x v="0"/>
    <s v="theater/spaces"/>
    <n v="110"/>
    <n v="128.91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x v="3044"/>
    <x v="0"/>
    <n v="156"/>
    <x v="0"/>
    <s v="theater/spaces"/>
    <n v="109"/>
    <n v="84.11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x v="3045"/>
    <x v="0"/>
    <n v="64"/>
    <x v="0"/>
    <s v="theater/spaces"/>
    <n v="133"/>
    <n v="82.94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x v="3046"/>
    <x v="0"/>
    <n v="58"/>
    <x v="0"/>
    <s v="theater/spaces"/>
    <n v="191"/>
    <n v="259.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x v="3047"/>
    <x v="0"/>
    <n v="20"/>
    <x v="0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x v="3048"/>
    <x v="0"/>
    <n v="47"/>
    <x v="0"/>
    <s v="theater/spaces"/>
    <n v="166"/>
    <n v="177.02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x v="3049"/>
    <x v="0"/>
    <n v="54"/>
    <x v="0"/>
    <s v="theater/spaces"/>
    <n v="107"/>
    <n v="74.069999999999993"/>
    <x v="1"/>
    <s v="spaces"/>
    <x v="3049"/>
    <d v="2015-06-14T00:20:55"/>
  </r>
  <r>
    <n v="3050"/>
    <x v="3049"/>
    <s v="Help fund The Black Pearl Consuite at CoreCon VIII: On Ancient Seas!"/>
    <n v="600"/>
    <n v="636"/>
    <x v="0"/>
    <x v="0"/>
    <x v="0"/>
    <n v="1462420960"/>
    <x v="3050"/>
    <x v="0"/>
    <n v="9"/>
    <x v="0"/>
    <s v="theater/spaces"/>
    <n v="106"/>
    <n v="70.67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x v="3051"/>
    <x v="1"/>
    <n v="35"/>
    <x v="1"/>
    <s v="theater/spaces"/>
    <n v="24"/>
    <n v="23.6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x v="0"/>
    <n v="1432828740"/>
    <x v="3052"/>
    <x v="0"/>
    <n v="2"/>
    <x v="1"/>
    <s v="theater/spaces"/>
    <n v="0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x v="3053"/>
    <x v="0"/>
    <n v="3"/>
    <x v="1"/>
    <s v="theater/spaces"/>
    <n v="0"/>
    <n v="13.33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x v="3054"/>
    <x v="0"/>
    <n v="0"/>
    <x v="1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x v="3055"/>
    <x v="0"/>
    <n v="1"/>
    <x v="1"/>
    <s v="theater/spaces"/>
    <n v="0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x v="3056"/>
    <x v="0"/>
    <n v="0"/>
    <x v="1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x v="3057"/>
    <x v="0"/>
    <n v="0"/>
    <x v="1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x v="3058"/>
    <x v="0"/>
    <n v="3"/>
    <x v="1"/>
    <s v="theater/spaces"/>
    <n v="0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x v="3059"/>
    <x v="0"/>
    <n v="11"/>
    <x v="1"/>
    <s v="theater/spaces"/>
    <n v="3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x v="0"/>
    <x v="0"/>
    <n v="1443422134"/>
    <x v="3060"/>
    <x v="0"/>
    <n v="6"/>
    <x v="1"/>
    <s v="theater/spaces"/>
    <n v="0"/>
    <n v="55.83"/>
    <x v="1"/>
    <s v="spaces"/>
    <x v="3060"/>
    <d v="2015-09-28T06:35:34"/>
  </r>
  <r>
    <n v="3061"/>
    <x v="3060"/>
    <s v="Save a historic Local theater."/>
    <n v="1000000"/>
    <n v="0"/>
    <x v="2"/>
    <x v="0"/>
    <x v="0"/>
    <n v="1407955748"/>
    <x v="3061"/>
    <x v="0"/>
    <n v="0"/>
    <x v="1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x v="3062"/>
    <x v="0"/>
    <n v="67"/>
    <x v="1"/>
    <s v="theater/spaces"/>
    <n v="67"/>
    <n v="99.76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x v="0"/>
    <n v="1477174138"/>
    <x v="3063"/>
    <x v="0"/>
    <n v="23"/>
    <x v="1"/>
    <s v="theater/spaces"/>
    <n v="20"/>
    <n v="25.52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x v="0"/>
    <x v="0"/>
    <n v="1448175540"/>
    <x v="3064"/>
    <x v="0"/>
    <n v="72"/>
    <x v="1"/>
    <s v="theater/spaces"/>
    <n v="11"/>
    <n v="117.65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x v="3065"/>
    <x v="0"/>
    <n v="2"/>
    <x v="1"/>
    <s v="theater/spaces"/>
    <n v="0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x v="3066"/>
    <x v="0"/>
    <n v="15"/>
    <x v="1"/>
    <s v="theater/spaces"/>
    <n v="12"/>
    <n v="2796.67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x v="3067"/>
    <x v="0"/>
    <n v="1"/>
    <x v="1"/>
    <s v="theater/spaces"/>
    <n v="3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x v="3068"/>
    <x v="0"/>
    <n v="2"/>
    <x v="1"/>
    <s v="theater/spaces"/>
    <n v="0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x v="3069"/>
    <x v="0"/>
    <n v="7"/>
    <x v="1"/>
    <s v="theater/spaces"/>
    <n v="14"/>
    <n v="20.14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x v="3070"/>
    <x v="0"/>
    <n v="16"/>
    <x v="1"/>
    <s v="theater/spaces"/>
    <n v="3"/>
    <n v="20.88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x v="3071"/>
    <x v="0"/>
    <n v="117"/>
    <x v="1"/>
    <s v="theater/spaces"/>
    <n v="60"/>
    <n v="61.31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x v="3072"/>
    <x v="0"/>
    <n v="2"/>
    <x v="1"/>
    <s v="theater/spaces"/>
    <n v="0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x v="3073"/>
    <x v="0"/>
    <n v="7"/>
    <x v="1"/>
    <s v="theater/spaces"/>
    <n v="0"/>
    <n v="92.14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x v="3074"/>
    <x v="0"/>
    <n v="3"/>
    <x v="1"/>
    <s v="theater/spaces"/>
    <n v="0"/>
    <n v="7.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x v="3075"/>
    <x v="0"/>
    <n v="20"/>
    <x v="1"/>
    <s v="theater/spaces"/>
    <n v="9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x v="0"/>
    <x v="0"/>
    <n v="1444405123"/>
    <x v="3076"/>
    <x v="0"/>
    <n v="50"/>
    <x v="1"/>
    <s v="theater/spaces"/>
    <n v="15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x v="3077"/>
    <x v="0"/>
    <n v="2"/>
    <x v="1"/>
    <s v="theater/spaces"/>
    <n v="0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x v="3078"/>
    <x v="0"/>
    <n v="3"/>
    <x v="1"/>
    <s v="theater/spaces"/>
    <n v="0"/>
    <n v="23.67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x v="3079"/>
    <x v="0"/>
    <n v="27"/>
    <x v="1"/>
    <s v="theater/spaces"/>
    <n v="1"/>
    <n v="415.78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x v="3080"/>
    <x v="0"/>
    <n v="7"/>
    <x v="1"/>
    <s v="theater/spaces"/>
    <n v="0"/>
    <n v="53.71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x v="3081"/>
    <x v="0"/>
    <n v="5"/>
    <x v="1"/>
    <s v="theater/spaces"/>
    <n v="0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x v="3082"/>
    <x v="0"/>
    <n v="0"/>
    <x v="1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x v="3083"/>
    <x v="0"/>
    <n v="3"/>
    <x v="1"/>
    <s v="theater/spaces"/>
    <n v="0"/>
    <n v="18.670000000000002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x v="3084"/>
    <x v="0"/>
    <n v="6"/>
    <x v="1"/>
    <s v="theater/spaces"/>
    <n v="12"/>
    <n v="78.33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x v="3085"/>
    <x v="0"/>
    <n v="9"/>
    <x v="1"/>
    <s v="theater/spaces"/>
    <n v="2"/>
    <n v="67.78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x v="3086"/>
    <x v="0"/>
    <n v="3"/>
    <x v="1"/>
    <s v="theater/spaces"/>
    <n v="0"/>
    <n v="16.670000000000002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x v="3087"/>
    <x v="0"/>
    <n v="2"/>
    <x v="1"/>
    <s v="theater/spaces"/>
    <n v="1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x v="0"/>
    <n v="1420724460"/>
    <x v="3088"/>
    <x v="0"/>
    <n v="3"/>
    <x v="1"/>
    <s v="theater/spaces"/>
    <n v="0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x v="0"/>
    <n v="1468029540"/>
    <x v="3089"/>
    <x v="0"/>
    <n v="45"/>
    <x v="1"/>
    <s v="theater/spaces"/>
    <n v="23"/>
    <n v="130.0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x v="3090"/>
    <x v="0"/>
    <n v="9"/>
    <x v="1"/>
    <s v="theater/spaces"/>
    <n v="5"/>
    <n v="1270.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x v="3091"/>
    <x v="0"/>
    <n v="9"/>
    <x v="1"/>
    <s v="theater/spaces"/>
    <n v="16"/>
    <n v="88.44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x v="3092"/>
    <x v="0"/>
    <n v="21"/>
    <x v="1"/>
    <s v="theater/spaces"/>
    <n v="1"/>
    <n v="56.34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x v="3093"/>
    <x v="0"/>
    <n v="17"/>
    <x v="1"/>
    <s v="theater/spaces"/>
    <n v="23"/>
    <n v="53.53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x v="3094"/>
    <x v="0"/>
    <n v="1"/>
    <x v="1"/>
    <s v="theater/spaces"/>
    <n v="0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x v="3095"/>
    <x v="0"/>
    <n v="1"/>
    <x v="1"/>
    <s v="theater/spaces"/>
    <n v="0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x v="3096"/>
    <x v="0"/>
    <n v="14"/>
    <x v="1"/>
    <s v="theater/spaces"/>
    <n v="4"/>
    <n v="56.79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x v="3097"/>
    <x v="0"/>
    <n v="42"/>
    <x v="1"/>
    <s v="theater/spaces"/>
    <n v="17"/>
    <n v="40.83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x v="3098"/>
    <x v="0"/>
    <n v="27"/>
    <x v="1"/>
    <s v="theater/spaces"/>
    <n v="4"/>
    <n v="65.11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x v="3099"/>
    <x v="0"/>
    <n v="5"/>
    <x v="1"/>
    <s v="theater/spaces"/>
    <n v="14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x v="3100"/>
    <x v="0"/>
    <n v="13"/>
    <x v="1"/>
    <s v="theater/spaces"/>
    <n v="15"/>
    <n v="140.54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x v="3101"/>
    <x v="0"/>
    <n v="12"/>
    <x v="1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x v="3102"/>
    <x v="0"/>
    <n v="90"/>
    <x v="1"/>
    <s v="theater/spaces"/>
    <n v="39"/>
    <n v="69.53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x v="0"/>
    <x v="0"/>
    <n v="1434080706"/>
    <x v="3103"/>
    <x v="0"/>
    <n v="2"/>
    <x v="1"/>
    <s v="theater/spaces"/>
    <n v="0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x v="3104"/>
    <x v="0"/>
    <n v="5"/>
    <x v="1"/>
    <s v="theater/spaces"/>
    <n v="30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x v="3105"/>
    <x v="0"/>
    <n v="31"/>
    <x v="1"/>
    <s v="theater/spaces"/>
    <n v="42"/>
    <n v="79.87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x v="3106"/>
    <x v="0"/>
    <n v="4"/>
    <x v="1"/>
    <s v="theater/spaces"/>
    <n v="4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x v="3107"/>
    <x v="0"/>
    <n v="29"/>
    <x v="1"/>
    <s v="theater/spaces"/>
    <n v="20"/>
    <n v="272.58999999999997"/>
    <x v="1"/>
    <s v="spaces"/>
    <x v="3107"/>
    <d v="2015-05-11T19:32:31"/>
  </r>
  <r>
    <n v="3108"/>
    <x v="3107"/>
    <s v="We need a permanent home for the theater!"/>
    <n v="50000"/>
    <n v="26"/>
    <x v="2"/>
    <x v="0"/>
    <x v="0"/>
    <n v="1430234394"/>
    <x v="3108"/>
    <x v="0"/>
    <n v="2"/>
    <x v="1"/>
    <s v="theater/spaces"/>
    <n v="0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x v="3109"/>
    <x v="0"/>
    <n v="114"/>
    <x v="1"/>
    <s v="theater/spaces"/>
    <n v="25"/>
    <n v="58.1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x v="3110"/>
    <x v="0"/>
    <n v="1"/>
    <x v="1"/>
    <s v="theater/spaces"/>
    <n v="0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x v="0"/>
    <n v="1412432220"/>
    <x v="3111"/>
    <x v="0"/>
    <n v="76"/>
    <x v="1"/>
    <s v="theater/spaces"/>
    <n v="27"/>
    <n v="70.11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x v="3112"/>
    <x v="0"/>
    <n v="9"/>
    <x v="1"/>
    <s v="theater/spaces"/>
    <n v="5"/>
    <n v="57.89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x v="3113"/>
    <x v="0"/>
    <n v="37"/>
    <x v="1"/>
    <s v="theater/spaces"/>
    <n v="4"/>
    <n v="125.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x v="3114"/>
    <x v="0"/>
    <n v="0"/>
    <x v="1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x v="3115"/>
    <x v="0"/>
    <n v="1"/>
    <x v="1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x v="3116"/>
    <x v="0"/>
    <n v="10"/>
    <x v="1"/>
    <s v="theater/spaces"/>
    <n v="57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x v="3117"/>
    <x v="0"/>
    <n v="1"/>
    <x v="1"/>
    <s v="theater/spaces"/>
    <n v="0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x v="11"/>
    <x v="9"/>
    <n v="1467473723"/>
    <x v="3118"/>
    <x v="0"/>
    <n v="2"/>
    <x v="1"/>
    <s v="theater/spaces"/>
    <n v="0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x v="3119"/>
    <x v="0"/>
    <n v="1"/>
    <x v="1"/>
    <s v="theater/spaces"/>
    <n v="0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x v="3"/>
    <n v="1462484196"/>
    <x v="3120"/>
    <x v="0"/>
    <n v="10"/>
    <x v="1"/>
    <s v="theater/spaces"/>
    <n v="0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x v="5"/>
    <n v="1411748335"/>
    <x v="3121"/>
    <x v="0"/>
    <n v="1"/>
    <x v="1"/>
    <s v="theater/spaces"/>
    <n v="1"/>
    <n v="10"/>
    <x v="1"/>
    <s v="spaces"/>
    <x v="3121"/>
    <d v="2014-09-26T16:18:55"/>
  </r>
  <r>
    <n v="3122"/>
    <x v="3121"/>
    <s v="cancelled until further notice"/>
    <n v="199"/>
    <n v="116"/>
    <x v="1"/>
    <x v="0"/>
    <x v="0"/>
    <n v="1478733732"/>
    <x v="3122"/>
    <x v="0"/>
    <n v="2"/>
    <x v="1"/>
    <s v="theater/spaces"/>
    <n v="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x v="3123"/>
    <x v="0"/>
    <n v="348"/>
    <x v="1"/>
    <s v="theater/spaces"/>
    <n v="68"/>
    <n v="244.8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x v="0"/>
    <n v="1422902601"/>
    <x v="3124"/>
    <x v="0"/>
    <n v="4"/>
    <x v="1"/>
    <s v="theater/spaces"/>
    <n v="0"/>
    <n v="6.5"/>
    <x v="1"/>
    <s v="spaces"/>
    <x v="3124"/>
    <d v="2015-02-02T18:43:21"/>
  </r>
  <r>
    <n v="3125"/>
    <x v="3124"/>
    <s v="N/A"/>
    <n v="1500000"/>
    <n v="0"/>
    <x v="1"/>
    <x v="0"/>
    <x v="0"/>
    <n v="1452142672"/>
    <x v="3125"/>
    <x v="0"/>
    <n v="0"/>
    <x v="1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x v="3126"/>
    <x v="0"/>
    <n v="17"/>
    <x v="1"/>
    <s v="theater/spaces"/>
    <n v="4"/>
    <n v="61.18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x v="3127"/>
    <x v="0"/>
    <n v="0"/>
    <x v="1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x v="3128"/>
    <x v="0"/>
    <n v="117"/>
    <x v="1"/>
    <s v="theater/plays"/>
    <n v="109"/>
    <n v="139.24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x v="3129"/>
    <x v="0"/>
    <n v="1"/>
    <x v="1"/>
    <s v="theater/plays"/>
    <n v="1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x v="0"/>
    <n v="1492145940"/>
    <x v="3130"/>
    <x v="0"/>
    <n v="4"/>
    <x v="1"/>
    <s v="theater/plays"/>
    <n v="4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x v="0"/>
    <x v="0"/>
    <n v="1491656045"/>
    <x v="3131"/>
    <x v="0"/>
    <n v="12"/>
    <x v="1"/>
    <s v="theater/plays"/>
    <n v="16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x v="0"/>
    <x v="0"/>
    <n v="1492759460"/>
    <x v="3132"/>
    <x v="0"/>
    <n v="1"/>
    <x v="1"/>
    <s v="theater/plays"/>
    <n v="0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x v="3133"/>
    <x v="0"/>
    <n v="16"/>
    <x v="1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x v="3134"/>
    <x v="0"/>
    <n v="12"/>
    <x v="1"/>
    <s v="theater/plays"/>
    <n v="23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x v="3135"/>
    <x v="0"/>
    <n v="7"/>
    <x v="1"/>
    <s v="theater/plays"/>
    <n v="21"/>
    <n v="23.14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x v="3136"/>
    <x v="0"/>
    <n v="22"/>
    <x v="1"/>
    <s v="theater/plays"/>
    <n v="128"/>
    <n v="29.05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x v="0"/>
    <x v="0"/>
    <n v="1493838720"/>
    <x v="3137"/>
    <x v="0"/>
    <n v="1"/>
    <x v="1"/>
    <s v="theater/plays"/>
    <n v="3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x v="3138"/>
    <x v="0"/>
    <n v="0"/>
    <x v="1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x v="3139"/>
    <x v="0"/>
    <n v="6"/>
    <x v="1"/>
    <s v="theater/plays"/>
    <n v="5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x v="3140"/>
    <x v="0"/>
    <n v="4"/>
    <x v="1"/>
    <s v="theater/plays"/>
    <n v="1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x v="3141"/>
    <x v="0"/>
    <n v="8"/>
    <x v="1"/>
    <s v="theater/plays"/>
    <n v="52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x v="3142"/>
    <x v="0"/>
    <n v="3"/>
    <x v="1"/>
    <s v="theater/plays"/>
    <n v="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x v="3143"/>
    <x v="0"/>
    <n v="0"/>
    <x v="1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x v="3144"/>
    <x v="0"/>
    <n v="30"/>
    <x v="1"/>
    <s v="theater/plays"/>
    <n v="75"/>
    <n v="251.33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x v="0"/>
    <n v="1490659134"/>
    <x v="3145"/>
    <x v="0"/>
    <n v="0"/>
    <x v="1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x v="10"/>
    <n v="1492356166"/>
    <x v="3146"/>
    <x v="0"/>
    <n v="12"/>
    <x v="1"/>
    <s v="theater/plays"/>
    <n v="11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x v="3147"/>
    <x v="1"/>
    <n v="213"/>
    <x v="0"/>
    <s v="theater/plays"/>
    <n v="118"/>
    <n v="110.35"/>
    <x v="1"/>
    <s v="plays"/>
    <x v="3147"/>
    <d v="2014-11-07T00:15:55"/>
  </r>
  <r>
    <n v="3148"/>
    <x v="3147"/>
    <s v="Help fund The Aurora Project, an immersive science fiction epic."/>
    <n v="1800"/>
    <n v="2361"/>
    <x v="0"/>
    <x v="0"/>
    <x v="0"/>
    <n v="1412136000"/>
    <x v="3148"/>
    <x v="1"/>
    <n v="57"/>
    <x v="0"/>
    <s v="theater/plays"/>
    <n v="131"/>
    <n v="41.42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x v="3149"/>
    <x v="1"/>
    <n v="25"/>
    <x v="0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x v="3150"/>
    <x v="1"/>
    <n v="104"/>
    <x v="0"/>
    <s v="theater/plays"/>
    <n v="101"/>
    <n v="33.99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x v="0"/>
    <n v="1410379774"/>
    <x v="3151"/>
    <x v="1"/>
    <n v="34"/>
    <x v="0"/>
    <s v="theater/plays"/>
    <n v="100"/>
    <n v="103.35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x v="3152"/>
    <x v="1"/>
    <n v="67"/>
    <x v="0"/>
    <s v="theater/plays"/>
    <n v="106"/>
    <n v="34.79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x v="3153"/>
    <x v="1"/>
    <n v="241"/>
    <x v="0"/>
    <s v="theater/plays"/>
    <n v="336"/>
    <n v="41.77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x v="3154"/>
    <x v="1"/>
    <n v="123"/>
    <x v="0"/>
    <s v="theater/plays"/>
    <n v="113"/>
    <n v="64.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x v="3155"/>
    <x v="1"/>
    <n v="302"/>
    <x v="0"/>
    <s v="theater/plays"/>
    <n v="189"/>
    <n v="31.21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x v="3156"/>
    <x v="1"/>
    <n v="89"/>
    <x v="0"/>
    <s v="theater/plays"/>
    <n v="102"/>
    <n v="62.92"/>
    <x v="1"/>
    <s v="plays"/>
    <x v="3156"/>
    <d v="2012-06-01T22:52:24"/>
  </r>
  <r>
    <n v="3157"/>
    <x v="3156"/>
    <s v="Four Directors.  Four One Acts.  Four Genres.  For You."/>
    <n v="4000"/>
    <n v="4040"/>
    <x v="0"/>
    <x v="0"/>
    <x v="0"/>
    <n v="1405746000"/>
    <x v="3157"/>
    <x v="1"/>
    <n v="41"/>
    <x v="0"/>
    <s v="theater/plays"/>
    <n v="101"/>
    <n v="98.54"/>
    <x v="1"/>
    <s v="plays"/>
    <x v="3157"/>
    <d v="2014-07-19T05:00:00"/>
  </r>
  <r>
    <n v="3158"/>
    <x v="3157"/>
    <s v="A 40s crime-noir play using nursery rhyme characters."/>
    <n v="5000"/>
    <n v="5700"/>
    <x v="0"/>
    <x v="0"/>
    <x v="0"/>
    <n v="1374523752"/>
    <x v="3158"/>
    <x v="1"/>
    <n v="69"/>
    <x v="0"/>
    <s v="theater/plays"/>
    <n v="114"/>
    <n v="82.61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x v="0"/>
    <n v="1326927600"/>
    <x v="3159"/>
    <x v="1"/>
    <n v="52"/>
    <x v="0"/>
    <s v="theater/plays"/>
    <n v="133"/>
    <n v="38.5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x v="3160"/>
    <x v="1"/>
    <n v="57"/>
    <x v="0"/>
    <s v="theater/plays"/>
    <n v="102"/>
    <n v="80.16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x v="3161"/>
    <x v="1"/>
    <n v="74"/>
    <x v="0"/>
    <s v="theater/plays"/>
    <n v="105"/>
    <n v="28.41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x v="3162"/>
    <x v="1"/>
    <n v="63"/>
    <x v="0"/>
    <s v="theater/plays"/>
    <n v="127"/>
    <n v="80.73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x v="3163"/>
    <x v="1"/>
    <n v="72"/>
    <x v="0"/>
    <s v="theater/plays"/>
    <n v="111"/>
    <n v="200.69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x v="3164"/>
    <x v="1"/>
    <n v="71"/>
    <x v="0"/>
    <s v="theater/plays"/>
    <n v="107"/>
    <n v="37.590000000000003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x v="3165"/>
    <x v="1"/>
    <n v="21"/>
    <x v="0"/>
    <s v="theater/plays"/>
    <n v="163"/>
    <n v="58.1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x v="3166"/>
    <x v="1"/>
    <n v="930"/>
    <x v="0"/>
    <s v="theater/plays"/>
    <n v="160"/>
    <n v="60.3"/>
    <x v="1"/>
    <s v="plays"/>
    <x v="3166"/>
    <d v="2014-11-26T07:59:00"/>
  </r>
  <r>
    <n v="3167"/>
    <x v="3166"/>
    <s v="What is destiny? Explore it with us this August at FringeNYC."/>
    <n v="3000"/>
    <n v="3485"/>
    <x v="0"/>
    <x v="0"/>
    <x v="0"/>
    <n v="1406952781"/>
    <x v="3167"/>
    <x v="1"/>
    <n v="55"/>
    <x v="0"/>
    <s v="theater/plays"/>
    <n v="116"/>
    <n v="63.36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x v="3168"/>
    <x v="1"/>
    <n v="61"/>
    <x v="0"/>
    <s v="theater/plays"/>
    <n v="124"/>
    <n v="50.9"/>
    <x v="1"/>
    <s v="plays"/>
    <x v="3168"/>
    <d v="2014-06-13T22:00:00"/>
  </r>
  <r>
    <n v="3169"/>
    <x v="3168"/>
    <s v="We're bringing The Window to the Cherry Lane Theater in January 2014."/>
    <n v="8000"/>
    <n v="8241"/>
    <x v="0"/>
    <x v="0"/>
    <x v="0"/>
    <n v="1386910740"/>
    <x v="3169"/>
    <x v="1"/>
    <n v="82"/>
    <x v="0"/>
    <s v="theater/plays"/>
    <n v="103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x v="0"/>
    <n v="1404273600"/>
    <x v="3170"/>
    <x v="1"/>
    <n v="71"/>
    <x v="0"/>
    <s v="theater/plays"/>
    <n v="112"/>
    <n v="31.62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x v="3171"/>
    <x v="1"/>
    <n v="117"/>
    <x v="0"/>
    <s v="theater/plays"/>
    <n v="109"/>
    <n v="65.099999999999994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x v="3172"/>
    <x v="1"/>
    <n v="29"/>
    <x v="0"/>
    <s v="theater/plays"/>
    <n v="115"/>
    <n v="79.31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x v="3173"/>
    <x v="1"/>
    <n v="74"/>
    <x v="0"/>
    <s v="theater/plays"/>
    <n v="103"/>
    <n v="139.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x v="3174"/>
    <x v="1"/>
    <n v="23"/>
    <x v="0"/>
    <s v="theater/plays"/>
    <n v="101"/>
    <n v="131.91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x v="3175"/>
    <x v="1"/>
    <n v="60"/>
    <x v="0"/>
    <s v="theater/plays"/>
    <n v="110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x v="3176"/>
    <x v="1"/>
    <n v="55"/>
    <x v="0"/>
    <s v="theater/plays"/>
    <n v="115"/>
    <n v="39.67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x v="3177"/>
    <x v="1"/>
    <n v="51"/>
    <x v="0"/>
    <s v="theater/plays"/>
    <n v="117"/>
    <n v="57.5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x v="3178"/>
    <x v="1"/>
    <n v="78"/>
    <x v="0"/>
    <s v="theater/plays"/>
    <n v="172"/>
    <n v="33.03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x v="0"/>
    <n v="1367859071"/>
    <x v="3179"/>
    <x v="1"/>
    <n v="62"/>
    <x v="0"/>
    <s v="theater/plays"/>
    <n v="114"/>
    <n v="77.34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x v="3180"/>
    <x v="1"/>
    <n v="45"/>
    <x v="0"/>
    <s v="theater/plays"/>
    <n v="120"/>
    <n v="31.93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x v="3181"/>
    <x v="1"/>
    <n v="15"/>
    <x v="0"/>
    <s v="theater/plays"/>
    <n v="109"/>
    <n v="36.33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x v="3182"/>
    <x v="1"/>
    <n v="151"/>
    <x v="0"/>
    <s v="theater/plays"/>
    <n v="101"/>
    <n v="46.77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x v="0"/>
    <n v="1377284669"/>
    <x v="3183"/>
    <x v="1"/>
    <n v="68"/>
    <x v="0"/>
    <s v="theater/plays"/>
    <n v="109"/>
    <n v="40.07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x v="0"/>
    <n v="1404258631"/>
    <x v="3184"/>
    <x v="1"/>
    <n v="46"/>
    <x v="0"/>
    <s v="theater/plays"/>
    <n v="107"/>
    <n v="100.22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x v="3185"/>
    <x v="1"/>
    <n v="24"/>
    <x v="0"/>
    <s v="theater/plays"/>
    <n v="100"/>
    <n v="41.67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x v="3186"/>
    <x v="1"/>
    <n v="70"/>
    <x v="0"/>
    <s v="theater/plays"/>
    <n v="102"/>
    <n v="46.71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x v="3187"/>
    <x v="1"/>
    <n v="244"/>
    <x v="0"/>
    <s v="theater/plays"/>
    <n v="116"/>
    <n v="71.489999999999995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x v="3188"/>
    <x v="0"/>
    <n v="9"/>
    <x v="1"/>
    <s v="theater/musical"/>
    <n v="65"/>
    <n v="14.44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x v="3189"/>
    <x v="0"/>
    <n v="19"/>
    <x v="1"/>
    <s v="theater/musical"/>
    <n v="12"/>
    <n v="356.84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x v="3190"/>
    <x v="0"/>
    <n v="0"/>
    <x v="1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x v="3191"/>
    <x v="0"/>
    <n v="4"/>
    <x v="1"/>
    <s v="theater/musical"/>
    <n v="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x v="3192"/>
    <x v="0"/>
    <n v="8"/>
    <x v="1"/>
    <s v="theater/musical"/>
    <n v="1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x v="3193"/>
    <x v="0"/>
    <n v="24"/>
    <x v="1"/>
    <s v="theater/musical"/>
    <n v="12"/>
    <n v="24.46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x v="3194"/>
    <x v="0"/>
    <n v="0"/>
    <x v="1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x v="3195"/>
    <x v="0"/>
    <n v="39"/>
    <x v="1"/>
    <s v="theater/musical"/>
    <n v="59"/>
    <n v="53.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x v="3196"/>
    <x v="0"/>
    <n v="6"/>
    <x v="1"/>
    <s v="theater/musical"/>
    <n v="0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x v="10"/>
    <x v="8"/>
    <n v="1423050618"/>
    <x v="3197"/>
    <x v="0"/>
    <n v="4"/>
    <x v="1"/>
    <s v="theater/musical"/>
    <n v="1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x v="3198"/>
    <x v="0"/>
    <n v="3"/>
    <x v="1"/>
    <s v="theater/musical"/>
    <n v="0"/>
    <n v="36.67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x v="3199"/>
    <x v="0"/>
    <n v="53"/>
    <x v="1"/>
    <s v="theater/musical"/>
    <n v="52"/>
    <n v="49.21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x v="3200"/>
    <x v="0"/>
    <n v="1"/>
    <x v="1"/>
    <s v="theater/musical"/>
    <n v="0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x v="3201"/>
    <x v="0"/>
    <n v="2"/>
    <x v="1"/>
    <s v="theater/musical"/>
    <n v="1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x v="3202"/>
    <x v="0"/>
    <n v="25"/>
    <x v="1"/>
    <s v="theater/musical"/>
    <n v="55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x v="3203"/>
    <x v="0"/>
    <n v="6"/>
    <x v="1"/>
    <s v="theater/musical"/>
    <n v="25"/>
    <n v="41.67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x v="3204"/>
    <x v="0"/>
    <n v="0"/>
    <x v="1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x v="3205"/>
    <x v="0"/>
    <n v="12"/>
    <x v="1"/>
    <s v="theater/musical"/>
    <n v="3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x v="3206"/>
    <x v="0"/>
    <n v="0"/>
    <x v="1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x v="3207"/>
    <x v="0"/>
    <n v="36"/>
    <x v="1"/>
    <s v="theater/musical"/>
    <n v="46"/>
    <n v="70.83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x v="3208"/>
    <x v="1"/>
    <n v="82"/>
    <x v="0"/>
    <s v="theater/plays"/>
    <n v="104"/>
    <n v="63.11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x v="3209"/>
    <x v="1"/>
    <n v="226"/>
    <x v="0"/>
    <s v="theater/plays"/>
    <n v="119"/>
    <n v="50.16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x v="3210"/>
    <x v="1"/>
    <n v="60"/>
    <x v="0"/>
    <s v="theater/plays"/>
    <n v="126"/>
    <n v="62.88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x v="3211"/>
    <x v="1"/>
    <n v="322"/>
    <x v="0"/>
    <s v="theater/plays"/>
    <n v="120"/>
    <n v="85.53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x v="0"/>
    <x v="0"/>
    <n v="1407524751"/>
    <x v="3212"/>
    <x v="1"/>
    <n v="94"/>
    <x v="0"/>
    <s v="theater/plays"/>
    <n v="126"/>
    <n v="53.72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x v="3213"/>
    <x v="1"/>
    <n v="47"/>
    <x v="0"/>
    <s v="theater/plays"/>
    <n v="100"/>
    <n v="127.81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x v="3214"/>
    <x v="1"/>
    <n v="115"/>
    <x v="0"/>
    <s v="theater/plays"/>
    <n v="102"/>
    <n v="106.57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x v="3215"/>
    <x v="1"/>
    <n v="134"/>
    <x v="0"/>
    <s v="theater/plays"/>
    <n v="100"/>
    <n v="262.11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x v="3216"/>
    <x v="1"/>
    <n v="35"/>
    <x v="0"/>
    <s v="theater/plays"/>
    <n v="100"/>
    <n v="57.17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x v="0"/>
    <x v="0"/>
    <n v="1478264784"/>
    <x v="3217"/>
    <x v="1"/>
    <n v="104"/>
    <x v="0"/>
    <s v="theater/plays"/>
    <n v="116"/>
    <n v="50.2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x v="3218"/>
    <x v="1"/>
    <n v="184"/>
    <x v="0"/>
    <s v="theater/plays"/>
    <n v="102"/>
    <n v="66.59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x v="0"/>
    <x v="0"/>
    <n v="1427063747"/>
    <x v="3219"/>
    <x v="1"/>
    <n v="119"/>
    <x v="0"/>
    <s v="theater/plays"/>
    <n v="100"/>
    <n v="168.25"/>
    <x v="1"/>
    <s v="plays"/>
    <x v="3219"/>
    <d v="2015-03-22T22:35:47"/>
  </r>
  <r>
    <n v="3220"/>
    <x v="3219"/>
    <s v="A sci-fi thriller for the stage opening March 10 in Los Angeles."/>
    <n v="15000"/>
    <n v="15126"/>
    <x v="0"/>
    <x v="0"/>
    <x v="0"/>
    <n v="1489352400"/>
    <x v="3220"/>
    <x v="1"/>
    <n v="59"/>
    <x v="0"/>
    <s v="theater/plays"/>
    <n v="101"/>
    <n v="256.37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x v="3221"/>
    <x v="1"/>
    <n v="113"/>
    <x v="0"/>
    <s v="theater/plays"/>
    <n v="103"/>
    <n v="36.61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x v="0"/>
    <n v="1445722140"/>
    <x v="3222"/>
    <x v="1"/>
    <n v="84"/>
    <x v="0"/>
    <s v="theater/plays"/>
    <n v="125"/>
    <n v="37.14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x v="0"/>
    <x v="0"/>
    <n v="1440100976"/>
    <x v="3223"/>
    <x v="1"/>
    <n v="74"/>
    <x v="0"/>
    <s v="theater/plays"/>
    <n v="110"/>
    <n v="45.88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x v="3224"/>
    <x v="1"/>
    <n v="216"/>
    <x v="0"/>
    <s v="theater/plays"/>
    <n v="102"/>
    <n v="141.71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x v="3225"/>
    <x v="1"/>
    <n v="39"/>
    <x v="0"/>
    <s v="theater/plays"/>
    <n v="102"/>
    <n v="52.4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x v="3226"/>
    <x v="1"/>
    <n v="21"/>
    <x v="0"/>
    <s v="theater/plays"/>
    <n v="104"/>
    <n v="59.52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x v="3227"/>
    <x v="0"/>
    <n v="30"/>
    <x v="0"/>
    <s v="theater/plays"/>
    <n v="125"/>
    <n v="50"/>
    <x v="1"/>
    <s v="plays"/>
    <x v="3227"/>
    <d v="2017-01-17T21:10:36"/>
  </r>
  <r>
    <n v="3228"/>
    <x v="3227"/>
    <s v="A Season of Powerful Women. A Season of Defiance."/>
    <n v="7000"/>
    <n v="7164"/>
    <x v="0"/>
    <x v="0"/>
    <x v="0"/>
    <n v="1450328340"/>
    <x v="3228"/>
    <x v="1"/>
    <n v="37"/>
    <x v="0"/>
    <s v="theater/plays"/>
    <n v="102"/>
    <n v="193.62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x v="3229"/>
    <x v="1"/>
    <n v="202"/>
    <x v="0"/>
    <s v="theater/plays"/>
    <n v="108"/>
    <n v="106.8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x v="3230"/>
    <x v="1"/>
    <n v="37"/>
    <x v="0"/>
    <s v="theater/plays"/>
    <n v="110"/>
    <n v="77.22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x v="3231"/>
    <x v="0"/>
    <n v="28"/>
    <x v="0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x v="3232"/>
    <x v="1"/>
    <n v="26"/>
    <x v="0"/>
    <s v="theater/plays"/>
    <n v="131"/>
    <n v="50.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x v="3233"/>
    <x v="0"/>
    <n v="61"/>
    <x v="0"/>
    <s v="theater/plays"/>
    <n v="119"/>
    <n v="97.38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x v="3234"/>
    <x v="0"/>
    <n v="115"/>
    <x v="0"/>
    <s v="theater/plays"/>
    <n v="100"/>
    <n v="34.92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x v="3235"/>
    <x v="1"/>
    <n v="181"/>
    <x v="0"/>
    <s v="theater/plays"/>
    <n v="103"/>
    <n v="85.53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x v="3236"/>
    <x v="0"/>
    <n v="110"/>
    <x v="0"/>
    <s v="theater/plays"/>
    <n v="101"/>
    <n v="182.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x v="0"/>
    <x v="0"/>
    <n v="1443499140"/>
    <x v="3237"/>
    <x v="1"/>
    <n v="269"/>
    <x v="0"/>
    <s v="theater/plays"/>
    <n v="101"/>
    <n v="131.13999999999999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x v="3238"/>
    <x v="1"/>
    <n v="79"/>
    <x v="0"/>
    <s v="theater/plays"/>
    <n v="112"/>
    <n v="39.81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x v="3239"/>
    <x v="1"/>
    <n v="104"/>
    <x v="0"/>
    <s v="theater/plays"/>
    <n v="106"/>
    <n v="59.7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x v="3240"/>
    <x v="0"/>
    <n v="34"/>
    <x v="0"/>
    <s v="theater/plays"/>
    <n v="101"/>
    <n v="88.74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x v="3241"/>
    <x v="1"/>
    <n v="167"/>
    <x v="0"/>
    <s v="theater/plays"/>
    <n v="115"/>
    <n v="58.69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x v="0"/>
    <x v="0"/>
    <n v="1411150092"/>
    <x v="3242"/>
    <x v="1"/>
    <n v="183"/>
    <x v="0"/>
    <s v="theater/plays"/>
    <n v="127"/>
    <n v="69.569999999999993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x v="3243"/>
    <x v="1"/>
    <n v="71"/>
    <x v="0"/>
    <s v="theater/plays"/>
    <n v="103"/>
    <n v="115.87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x v="3244"/>
    <x v="0"/>
    <n v="69"/>
    <x v="0"/>
    <s v="theater/plays"/>
    <n v="103"/>
    <n v="23.87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x v="3245"/>
    <x v="0"/>
    <n v="270"/>
    <x v="0"/>
    <s v="theater/plays"/>
    <n v="104"/>
    <n v="81.13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x v="3246"/>
    <x v="1"/>
    <n v="193"/>
    <x v="0"/>
    <s v="theater/plays"/>
    <n v="111"/>
    <n v="57.63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x v="3247"/>
    <x v="1"/>
    <n v="57"/>
    <x v="0"/>
    <s v="theater/plays"/>
    <n v="106"/>
    <n v="46.43"/>
    <x v="1"/>
    <s v="plays"/>
    <x v="3247"/>
    <d v="2015-07-12T10:25:12"/>
  </r>
  <r>
    <n v="3248"/>
    <x v="3247"/>
    <s v="Honest Accomplice Theatre produces theatre for social change."/>
    <n v="12000"/>
    <n v="12095"/>
    <x v="0"/>
    <x v="0"/>
    <x v="0"/>
    <n v="1428178757"/>
    <x v="3248"/>
    <x v="1"/>
    <n v="200"/>
    <x v="0"/>
    <s v="theater/plays"/>
    <n v="101"/>
    <n v="60.48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x v="3249"/>
    <x v="1"/>
    <n v="88"/>
    <x v="0"/>
    <s v="theater/plays"/>
    <n v="105"/>
    <n v="65.58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x v="3250"/>
    <x v="1"/>
    <n v="213"/>
    <x v="0"/>
    <s v="theater/plays"/>
    <n v="102"/>
    <n v="119.19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x v="3251"/>
    <x v="1"/>
    <n v="20"/>
    <x v="0"/>
    <s v="theater/plays"/>
    <n v="111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x v="1"/>
    <n v="1473247240"/>
    <x v="3252"/>
    <x v="1"/>
    <n v="50"/>
    <x v="0"/>
    <s v="theater/plays"/>
    <n v="128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x v="0"/>
    <x v="0"/>
    <n v="1473306300"/>
    <x v="3253"/>
    <x v="1"/>
    <n v="115"/>
    <x v="0"/>
    <s v="theater/plays"/>
    <n v="102"/>
    <n v="177.09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x v="3254"/>
    <x v="1"/>
    <n v="186"/>
    <x v="0"/>
    <s v="theater/plays"/>
    <n v="101"/>
    <n v="70.77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x v="3255"/>
    <x v="1"/>
    <n v="18"/>
    <x v="0"/>
    <s v="theater/plays"/>
    <n v="175"/>
    <n v="29.17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x v="3256"/>
    <x v="1"/>
    <n v="176"/>
    <x v="0"/>
    <s v="theater/plays"/>
    <n v="128"/>
    <n v="72.760000000000005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x v="3257"/>
    <x v="0"/>
    <n v="41"/>
    <x v="0"/>
    <s v="theater/plays"/>
    <n v="106"/>
    <n v="51.85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x v="3258"/>
    <x v="1"/>
    <n v="75"/>
    <x v="0"/>
    <s v="theater/plays"/>
    <n v="105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x v="3259"/>
    <x v="1"/>
    <n v="97"/>
    <x v="0"/>
    <s v="theater/plays"/>
    <n v="106"/>
    <n v="251.74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x v="3260"/>
    <x v="1"/>
    <n v="73"/>
    <x v="0"/>
    <s v="theater/plays"/>
    <n v="109"/>
    <n v="74.81999999999999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x v="3261"/>
    <x v="1"/>
    <n v="49"/>
    <x v="0"/>
    <s v="theater/plays"/>
    <n v="100"/>
    <n v="67.650000000000006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x v="0"/>
    <x v="0"/>
    <n v="1419220800"/>
    <x v="3262"/>
    <x v="1"/>
    <n v="134"/>
    <x v="0"/>
    <s v="theater/plays"/>
    <n v="103"/>
    <n v="93.81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x v="0"/>
    <x v="0"/>
    <n v="1446238800"/>
    <x v="3263"/>
    <x v="1"/>
    <n v="68"/>
    <x v="0"/>
    <s v="theater/plays"/>
    <n v="112"/>
    <n v="41.24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x v="0"/>
    <x v="0"/>
    <n v="1422482400"/>
    <x v="3264"/>
    <x v="1"/>
    <n v="49"/>
    <x v="0"/>
    <s v="theater/plays"/>
    <n v="103"/>
    <n v="52.55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x v="3"/>
    <n v="1449162000"/>
    <x v="3265"/>
    <x v="1"/>
    <n v="63"/>
    <x v="0"/>
    <s v="theater/plays"/>
    <n v="164"/>
    <n v="70.290000000000006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x v="3266"/>
    <x v="1"/>
    <n v="163"/>
    <x v="0"/>
    <s v="theater/plays"/>
    <n v="131"/>
    <n v="48.33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x v="3267"/>
    <x v="1"/>
    <n v="288"/>
    <x v="0"/>
    <s v="theater/plays"/>
    <n v="102"/>
    <n v="53.18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x v="3268"/>
    <x v="1"/>
    <n v="42"/>
    <x v="0"/>
    <s v="theater/plays"/>
    <n v="128"/>
    <n v="60.95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x v="3269"/>
    <x v="1"/>
    <n v="70"/>
    <x v="0"/>
    <s v="theater/plays"/>
    <n v="102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x v="3270"/>
    <x v="1"/>
    <n v="30"/>
    <x v="0"/>
    <s v="theater/plays"/>
    <n v="102"/>
    <n v="61"/>
    <x v="1"/>
    <s v="plays"/>
    <x v="3270"/>
    <d v="2015-07-12T12:47:45"/>
  </r>
  <r>
    <n v="3271"/>
    <x v="3270"/>
    <s v="A razor sharp satire to darken your Christmas."/>
    <n v="1500"/>
    <n v="1950"/>
    <x v="0"/>
    <x v="1"/>
    <x v="1"/>
    <n v="1414927775"/>
    <x v="3271"/>
    <x v="1"/>
    <n v="51"/>
    <x v="0"/>
    <s v="theater/plays"/>
    <n v="130"/>
    <n v="38.24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x v="3272"/>
    <x v="1"/>
    <n v="145"/>
    <x v="0"/>
    <s v="theater/plays"/>
    <n v="154"/>
    <n v="106.5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x v="3273"/>
    <x v="1"/>
    <n v="21"/>
    <x v="0"/>
    <s v="theater/plays"/>
    <n v="107"/>
    <n v="204.57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x v="3274"/>
    <x v="1"/>
    <n v="286"/>
    <x v="0"/>
    <s v="theater/plays"/>
    <n v="101"/>
    <n v="54.91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x v="3275"/>
    <x v="1"/>
    <n v="12"/>
    <x v="0"/>
    <s v="theater/plays"/>
    <n v="100"/>
    <n v="150.41999999999999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x v="3276"/>
    <x v="1"/>
    <n v="100"/>
    <x v="0"/>
    <s v="theater/plays"/>
    <n v="117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x v="3277"/>
    <x v="1"/>
    <n v="100"/>
    <x v="0"/>
    <s v="theater/plays"/>
    <n v="109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x v="3278"/>
    <x v="1"/>
    <n v="34"/>
    <x v="0"/>
    <s v="theater/plays"/>
    <n v="103"/>
    <n v="76.03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x v="3279"/>
    <x v="0"/>
    <n v="63"/>
    <x v="0"/>
    <s v="theater/plays"/>
    <n v="114"/>
    <n v="105.21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x v="3280"/>
    <x v="0"/>
    <n v="30"/>
    <x v="0"/>
    <s v="theater/plays"/>
    <n v="103"/>
    <n v="68.67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x v="3281"/>
    <x v="0"/>
    <n v="47"/>
    <x v="0"/>
    <s v="theater/plays"/>
    <n v="122"/>
    <n v="129.36000000000001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x v="3282"/>
    <x v="0"/>
    <n v="237"/>
    <x v="0"/>
    <s v="theater/plays"/>
    <n v="103"/>
    <n v="134.26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x v="3283"/>
    <x v="0"/>
    <n v="47"/>
    <x v="0"/>
    <s v="theater/plays"/>
    <n v="105"/>
    <n v="17.829999999999998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x v="3284"/>
    <x v="0"/>
    <n v="15"/>
    <x v="0"/>
    <s v="theater/plays"/>
    <n v="102"/>
    <n v="203.2"/>
    <x v="1"/>
    <s v="plays"/>
    <x v="3284"/>
    <d v="2016-01-29T05:59:00"/>
  </r>
  <r>
    <n v="3285"/>
    <x v="3284"/>
    <s v="A new play by Matthew Gasda"/>
    <n v="4999"/>
    <n v="5604"/>
    <x v="0"/>
    <x v="0"/>
    <x v="0"/>
    <n v="1488258000"/>
    <x v="3285"/>
    <x v="0"/>
    <n v="81"/>
    <x v="0"/>
    <s v="theater/plays"/>
    <n v="112"/>
    <n v="69.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x v="3286"/>
    <x v="0"/>
    <n v="122"/>
    <x v="0"/>
    <s v="theater/plays"/>
    <n v="102"/>
    <n v="125.12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x v="5"/>
    <x v="5"/>
    <n v="1448733628"/>
    <x v="3287"/>
    <x v="0"/>
    <n v="34"/>
    <x v="0"/>
    <s v="theater/plays"/>
    <n v="100"/>
    <n v="73.53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x v="3288"/>
    <x v="0"/>
    <n v="207"/>
    <x v="0"/>
    <s v="theater/plays"/>
    <n v="100"/>
    <n v="48.44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x v="3289"/>
    <x v="0"/>
    <n v="25"/>
    <x v="0"/>
    <s v="theater/plays"/>
    <n v="133"/>
    <n v="26.61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x v="3290"/>
    <x v="0"/>
    <n v="72"/>
    <x v="0"/>
    <s v="theater/plays"/>
    <n v="121"/>
    <n v="33.67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x v="3291"/>
    <x v="0"/>
    <n v="14"/>
    <x v="0"/>
    <s v="theater/plays"/>
    <n v="114"/>
    <n v="40.71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x v="3292"/>
    <x v="0"/>
    <n v="15"/>
    <x v="0"/>
    <s v="theater/plays"/>
    <n v="286"/>
    <n v="19.27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x v="3293"/>
    <x v="0"/>
    <n v="91"/>
    <x v="0"/>
    <s v="theater/plays"/>
    <n v="170"/>
    <n v="84.29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x v="3294"/>
    <x v="0"/>
    <n v="24"/>
    <x v="0"/>
    <s v="theater/plays"/>
    <n v="118"/>
    <n v="29.58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x v="3295"/>
    <x v="0"/>
    <n v="27"/>
    <x v="0"/>
    <s v="theater/plays"/>
    <n v="103"/>
    <n v="26.6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x v="3296"/>
    <x v="0"/>
    <n v="47"/>
    <x v="0"/>
    <s v="theater/plays"/>
    <n v="144"/>
    <n v="45.98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x v="3297"/>
    <x v="0"/>
    <n v="44"/>
    <x v="0"/>
    <s v="theater/plays"/>
    <n v="100"/>
    <n v="125.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x v="3298"/>
    <x v="0"/>
    <n v="72"/>
    <x v="0"/>
    <s v="theater/plays"/>
    <n v="102"/>
    <n v="141.29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x v="3299"/>
    <x v="0"/>
    <n v="63"/>
    <x v="0"/>
    <s v="theater/plays"/>
    <n v="116"/>
    <n v="55.33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x v="0"/>
    <n v="1430329862"/>
    <x v="3300"/>
    <x v="0"/>
    <n v="88"/>
    <x v="0"/>
    <s v="theater/plays"/>
    <n v="136"/>
    <n v="46.42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x v="3301"/>
    <x v="0"/>
    <n v="70"/>
    <x v="0"/>
    <s v="theater/plays"/>
    <n v="133"/>
    <n v="57.2"/>
    <x v="1"/>
    <s v="plays"/>
    <x v="3301"/>
    <d v="2016-08-01T06:59:00"/>
  </r>
  <r>
    <n v="3302"/>
    <x v="3301"/>
    <s v="FilosofÃ­a de los anÃ³nimos"/>
    <n v="8400"/>
    <n v="8685"/>
    <x v="0"/>
    <x v="3"/>
    <x v="3"/>
    <n v="1481099176"/>
    <x v="3302"/>
    <x v="0"/>
    <n v="50"/>
    <x v="0"/>
    <s v="theater/plays"/>
    <n v="103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x v="3303"/>
    <x v="0"/>
    <n v="35"/>
    <x v="0"/>
    <s v="theater/plays"/>
    <n v="116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x v="3304"/>
    <x v="0"/>
    <n v="175"/>
    <x v="0"/>
    <s v="theater/plays"/>
    <n v="105"/>
    <n v="89.5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x v="3305"/>
    <x v="0"/>
    <n v="20"/>
    <x v="0"/>
    <s v="theater/plays"/>
    <n v="102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x v="3306"/>
    <x v="0"/>
    <n v="54"/>
    <x v="0"/>
    <s v="theater/plays"/>
    <n v="175"/>
    <n v="48.7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x v="3307"/>
    <x v="0"/>
    <n v="20"/>
    <x v="0"/>
    <s v="theater/plays"/>
    <n v="107"/>
    <n v="53.34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x v="3308"/>
    <x v="0"/>
    <n v="57"/>
    <x v="0"/>
    <s v="theater/plays"/>
    <n v="122"/>
    <n v="75.09"/>
    <x v="1"/>
    <s v="plays"/>
    <x v="3308"/>
    <d v="2016-04-13T21:02:45"/>
  </r>
  <r>
    <n v="3309"/>
    <x v="3308"/>
    <s v="Two unlikely friends, a garage, tinned beans &amp; the end of the world."/>
    <n v="350"/>
    <n v="558"/>
    <x v="0"/>
    <x v="1"/>
    <x v="1"/>
    <n v="1476632178"/>
    <x v="3309"/>
    <x v="0"/>
    <n v="31"/>
    <x v="0"/>
    <s v="theater/plays"/>
    <n v="159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x v="0"/>
    <x v="0"/>
    <n v="1444169825"/>
    <x v="3310"/>
    <x v="0"/>
    <n v="31"/>
    <x v="0"/>
    <s v="theater/plays"/>
    <n v="100"/>
    <n v="209.84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x v="3311"/>
    <x v="0"/>
    <n v="45"/>
    <x v="0"/>
    <s v="theater/plays"/>
    <n v="110"/>
    <n v="61.02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x v="3312"/>
    <x v="0"/>
    <n v="41"/>
    <x v="0"/>
    <s v="theater/plays"/>
    <n v="100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x v="3313"/>
    <x v="0"/>
    <n v="29"/>
    <x v="0"/>
    <s v="theater/plays"/>
    <n v="116"/>
    <n v="80.0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x v="3314"/>
    <x v="0"/>
    <n v="58"/>
    <x v="0"/>
    <s v="theater/plays"/>
    <n v="211"/>
    <n v="29.07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x v="3315"/>
    <x v="0"/>
    <n v="89"/>
    <x v="0"/>
    <s v="theater/plays"/>
    <n v="110"/>
    <n v="49.44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x v="3316"/>
    <x v="0"/>
    <n v="125"/>
    <x v="0"/>
    <s v="theater/plays"/>
    <n v="100"/>
    <n v="93.98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x v="3317"/>
    <x v="0"/>
    <n v="18"/>
    <x v="0"/>
    <s v="theater/plays"/>
    <n v="106"/>
    <n v="61.94"/>
    <x v="1"/>
    <s v="plays"/>
    <x v="3317"/>
    <d v="2016-06-08T00:57:04"/>
  </r>
  <r>
    <n v="3318"/>
    <x v="3317"/>
    <s v="Help us strengthen and inspire disability arts in Atlantic Canada"/>
    <n v="2000"/>
    <n v="2512"/>
    <x v="0"/>
    <x v="5"/>
    <x v="5"/>
    <n v="1460341800"/>
    <x v="3318"/>
    <x v="0"/>
    <n v="32"/>
    <x v="0"/>
    <s v="theater/plays"/>
    <n v="12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x v="3319"/>
    <x v="0"/>
    <n v="16"/>
    <x v="0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x v="0"/>
    <n v="1466557557"/>
    <x v="3320"/>
    <x v="0"/>
    <n v="38"/>
    <x v="0"/>
    <s v="theater/plays"/>
    <n v="101"/>
    <n v="66.45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x v="3321"/>
    <x v="0"/>
    <n v="15"/>
    <x v="0"/>
    <s v="theater/plays"/>
    <n v="107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x v="3322"/>
    <x v="0"/>
    <n v="23"/>
    <x v="0"/>
    <s v="theater/plays"/>
    <n v="102"/>
    <n v="145.65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x v="3323"/>
    <x v="0"/>
    <n v="49"/>
    <x v="0"/>
    <s v="theater/plays"/>
    <n v="126"/>
    <n v="25.69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x v="3"/>
    <n v="1465135190"/>
    <x v="3324"/>
    <x v="0"/>
    <n v="10"/>
    <x v="0"/>
    <s v="theater/plays"/>
    <n v="102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x v="3325"/>
    <x v="0"/>
    <n v="15"/>
    <x v="0"/>
    <s v="theater/plays"/>
    <n v="113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x v="3326"/>
    <x v="0"/>
    <n v="57"/>
    <x v="0"/>
    <s v="theater/plays"/>
    <n v="101"/>
    <n v="142.28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x v="3327"/>
    <x v="0"/>
    <n v="33"/>
    <x v="0"/>
    <s v="theater/plays"/>
    <n v="101"/>
    <n v="24.55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x v="3328"/>
    <x v="0"/>
    <n v="9"/>
    <x v="0"/>
    <s v="theater/plays"/>
    <n v="146"/>
    <n v="292.7799999999999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x v="3329"/>
    <x v="0"/>
    <n v="26"/>
    <x v="0"/>
    <s v="theater/plays"/>
    <n v="117"/>
    <n v="44.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x v="3330"/>
    <x v="0"/>
    <n v="69"/>
    <x v="0"/>
    <s v="theater/plays"/>
    <n v="106"/>
    <n v="23.1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x v="3331"/>
    <x v="0"/>
    <n v="65"/>
    <x v="0"/>
    <s v="theater/plays"/>
    <n v="105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x v="3332"/>
    <x v="0"/>
    <n v="83"/>
    <x v="0"/>
    <s v="theater/plays"/>
    <n v="100"/>
    <n v="72.290000000000006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x v="3333"/>
    <x v="0"/>
    <n v="111"/>
    <x v="0"/>
    <s v="theater/plays"/>
    <n v="105"/>
    <n v="32.97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x v="0"/>
    <x v="0"/>
    <n v="1438259422"/>
    <x v="3334"/>
    <x v="0"/>
    <n v="46"/>
    <x v="0"/>
    <s v="theater/plays"/>
    <n v="139"/>
    <n v="116.65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x v="3335"/>
    <x v="0"/>
    <n v="63"/>
    <x v="0"/>
    <s v="theater/plays"/>
    <n v="100"/>
    <n v="79.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x v="3336"/>
    <x v="0"/>
    <n v="9"/>
    <x v="0"/>
    <s v="theater/plays"/>
    <n v="100"/>
    <n v="27.78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x v="3337"/>
    <x v="0"/>
    <n v="34"/>
    <x v="0"/>
    <s v="theater/plays"/>
    <n v="110"/>
    <n v="81.03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x v="0"/>
    <x v="0"/>
    <n v="1487944080"/>
    <x v="3338"/>
    <x v="0"/>
    <n v="112"/>
    <x v="0"/>
    <s v="theater/plays"/>
    <n v="102"/>
    <n v="136.85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x v="0"/>
    <n v="1469721518"/>
    <x v="3339"/>
    <x v="0"/>
    <n v="47"/>
    <x v="0"/>
    <s v="theater/plays"/>
    <n v="104"/>
    <n v="177.62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x v="3340"/>
    <x v="0"/>
    <n v="38"/>
    <x v="0"/>
    <s v="theater/plays"/>
    <n v="138"/>
    <n v="109.08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x v="3341"/>
    <x v="0"/>
    <n v="28"/>
    <x v="0"/>
    <s v="theater/plays"/>
    <n v="100"/>
    <n v="119.6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x v="0"/>
    <n v="1427864340"/>
    <x v="3342"/>
    <x v="0"/>
    <n v="78"/>
    <x v="0"/>
    <s v="theater/plays"/>
    <n v="102"/>
    <n v="78.20999999999999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x v="3343"/>
    <x v="0"/>
    <n v="23"/>
    <x v="0"/>
    <s v="theater/plays"/>
    <n v="171"/>
    <n v="52.17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x v="3344"/>
    <x v="0"/>
    <n v="40"/>
    <x v="0"/>
    <s v="theater/plays"/>
    <n v="101"/>
    <n v="114.13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x v="3345"/>
    <x v="0"/>
    <n v="13"/>
    <x v="0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x v="3346"/>
    <x v="0"/>
    <n v="18"/>
    <x v="0"/>
    <s v="theater/plays"/>
    <n v="110"/>
    <n v="91.67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x v="3347"/>
    <x v="0"/>
    <n v="22"/>
    <x v="0"/>
    <s v="theater/plays"/>
    <n v="119"/>
    <n v="108.5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x v="3348"/>
    <x v="0"/>
    <n v="79"/>
    <x v="0"/>
    <s v="theater/plays"/>
    <n v="100"/>
    <n v="69.819999999999993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x v="3349"/>
    <x v="0"/>
    <n v="14"/>
    <x v="0"/>
    <s v="theater/plays"/>
    <n v="153"/>
    <n v="109.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x v="3350"/>
    <x v="0"/>
    <n v="51"/>
    <x v="0"/>
    <s v="theater/plays"/>
    <n v="104"/>
    <n v="71.67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x v="3351"/>
    <x v="0"/>
    <n v="54"/>
    <x v="0"/>
    <s v="theater/plays"/>
    <n v="101"/>
    <n v="93.61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x v="3352"/>
    <x v="0"/>
    <n v="70"/>
    <x v="0"/>
    <s v="theater/plays"/>
    <n v="108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x v="3353"/>
    <x v="0"/>
    <n v="44"/>
    <x v="0"/>
    <s v="theater/plays"/>
    <n v="315"/>
    <n v="35.79999999999999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x v="0"/>
    <x v="0"/>
    <n v="1446091260"/>
    <x v="3354"/>
    <x v="0"/>
    <n v="55"/>
    <x v="0"/>
    <s v="theater/plays"/>
    <n v="102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x v="3355"/>
    <x v="0"/>
    <n v="15"/>
    <x v="0"/>
    <s v="theater/plays"/>
    <n v="126"/>
    <n v="147.33000000000001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x v="3356"/>
    <x v="0"/>
    <n v="27"/>
    <x v="0"/>
    <s v="theater/plays"/>
    <n v="101"/>
    <n v="56.33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x v="3357"/>
    <x v="0"/>
    <n v="21"/>
    <x v="0"/>
    <s v="theater/plays"/>
    <n v="101"/>
    <n v="96.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x v="3358"/>
    <x v="0"/>
    <n v="162"/>
    <x v="0"/>
    <s v="theater/plays"/>
    <n v="103"/>
    <n v="63.57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x v="0"/>
    <n v="1487985734"/>
    <x v="3359"/>
    <x v="0"/>
    <n v="23"/>
    <x v="0"/>
    <s v="theater/plays"/>
    <n v="106"/>
    <n v="184.78"/>
    <x v="1"/>
    <s v="plays"/>
    <x v="3359"/>
    <d v="2017-02-25T01:22:14"/>
  </r>
  <r>
    <n v="3360"/>
    <x v="3358"/>
    <s v="World Premiere, an M1 Singapore Fringe Festival 2017 commission."/>
    <n v="9000"/>
    <n v="9124"/>
    <x v="0"/>
    <x v="20"/>
    <x v="12"/>
    <n v="1481731140"/>
    <x v="3360"/>
    <x v="0"/>
    <n v="72"/>
    <x v="0"/>
    <s v="theater/plays"/>
    <n v="101"/>
    <n v="126.72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x v="3361"/>
    <x v="0"/>
    <n v="68"/>
    <x v="0"/>
    <s v="theater/plays"/>
    <n v="113"/>
    <n v="83.43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x v="3362"/>
    <x v="0"/>
    <n v="20"/>
    <x v="0"/>
    <s v="theater/plays"/>
    <n v="218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x v="3363"/>
    <x v="0"/>
    <n v="26"/>
    <x v="0"/>
    <s v="theater/plays"/>
    <n v="101"/>
    <n v="302.31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x v="3364"/>
    <x v="0"/>
    <n v="72"/>
    <x v="0"/>
    <s v="theater/plays"/>
    <n v="106"/>
    <n v="44.14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x v="3365"/>
    <x v="0"/>
    <n v="3"/>
    <x v="0"/>
    <s v="theater/plays"/>
    <n v="104"/>
    <n v="866.67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x v="3366"/>
    <x v="0"/>
    <n v="18"/>
    <x v="0"/>
    <s v="theater/plays"/>
    <n v="221"/>
    <n v="61.39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x v="3367"/>
    <x v="0"/>
    <n v="30"/>
    <x v="0"/>
    <s v="theater/plays"/>
    <n v="119"/>
    <n v="29.67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x v="0"/>
    <n v="1420088400"/>
    <x v="3368"/>
    <x v="0"/>
    <n v="23"/>
    <x v="0"/>
    <s v="theater/plays"/>
    <n v="105"/>
    <n v="45.48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x v="3369"/>
    <x v="0"/>
    <n v="54"/>
    <x v="0"/>
    <s v="theater/plays"/>
    <n v="104"/>
    <n v="96.2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x v="0"/>
    <x v="0"/>
    <n v="1481961600"/>
    <x v="3370"/>
    <x v="0"/>
    <n v="26"/>
    <x v="0"/>
    <s v="theater/plays"/>
    <n v="118"/>
    <n v="67.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x v="0"/>
    <x v="0"/>
    <n v="1449089965"/>
    <x v="3371"/>
    <x v="0"/>
    <n v="9"/>
    <x v="0"/>
    <s v="theater/plays"/>
    <n v="139"/>
    <n v="30.78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x v="3372"/>
    <x v="0"/>
    <n v="27"/>
    <x v="0"/>
    <s v="theater/plays"/>
    <n v="104"/>
    <n v="38.33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x v="3373"/>
    <x v="0"/>
    <n v="30"/>
    <x v="0"/>
    <s v="theater/plays"/>
    <n v="100"/>
    <n v="66.83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x v="3374"/>
    <x v="0"/>
    <n v="52"/>
    <x v="0"/>
    <s v="theater/plays"/>
    <n v="107"/>
    <n v="71.73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x v="3375"/>
    <x v="0"/>
    <n v="17"/>
    <x v="0"/>
    <s v="theater/plays"/>
    <n v="100"/>
    <n v="176.47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x v="3376"/>
    <x v="0"/>
    <n v="19"/>
    <x v="0"/>
    <s v="theater/plays"/>
    <n v="100"/>
    <n v="421.11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x v="3377"/>
    <x v="0"/>
    <n v="77"/>
    <x v="0"/>
    <s v="theater/plays"/>
    <n v="101"/>
    <n v="104.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x v="3378"/>
    <x v="0"/>
    <n v="21"/>
    <x v="0"/>
    <s v="theater/plays"/>
    <n v="108"/>
    <n v="28.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x v="3379"/>
    <x v="0"/>
    <n v="38"/>
    <x v="0"/>
    <s v="theater/plays"/>
    <n v="104"/>
    <n v="54.55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x v="3380"/>
    <x v="0"/>
    <n v="28"/>
    <x v="0"/>
    <s v="theater/plays"/>
    <n v="104"/>
    <n v="111.89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x v="3381"/>
    <x v="0"/>
    <n v="48"/>
    <x v="0"/>
    <s v="theater/plays"/>
    <n v="102"/>
    <n v="85.21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x v="3382"/>
    <x v="0"/>
    <n v="46"/>
    <x v="0"/>
    <s v="theater/plays"/>
    <n v="101"/>
    <n v="76.650000000000006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x v="3383"/>
    <x v="0"/>
    <n v="30"/>
    <x v="0"/>
    <s v="theater/plays"/>
    <n v="112"/>
    <n v="65.17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x v="3384"/>
    <x v="0"/>
    <n v="64"/>
    <x v="0"/>
    <s v="theater/plays"/>
    <n v="100"/>
    <n v="93.76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x v="3385"/>
    <x v="0"/>
    <n v="15"/>
    <x v="0"/>
    <s v="theater/plays"/>
    <n v="100"/>
    <n v="133.33000000000001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x v="3386"/>
    <x v="0"/>
    <n v="41"/>
    <x v="0"/>
    <s v="theater/plays"/>
    <n v="105"/>
    <n v="51.22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x v="3387"/>
    <x v="0"/>
    <n v="35"/>
    <x v="0"/>
    <s v="theater/plays"/>
    <n v="117"/>
    <n v="100.17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x v="3388"/>
    <x v="0"/>
    <n v="45"/>
    <x v="0"/>
    <s v="theater/plays"/>
    <n v="104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x v="3389"/>
    <x v="0"/>
    <n v="62"/>
    <x v="0"/>
    <s v="theater/plays"/>
    <n v="115"/>
    <n v="184.68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x v="3390"/>
    <x v="0"/>
    <n v="22"/>
    <x v="0"/>
    <s v="theater/plays"/>
    <n v="102"/>
    <n v="69.81999999999999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x v="3391"/>
    <x v="0"/>
    <n v="18"/>
    <x v="0"/>
    <s v="theater/plays"/>
    <n v="223"/>
    <n v="61.94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x v="3392"/>
    <x v="0"/>
    <n v="12"/>
    <x v="0"/>
    <s v="theater/plays"/>
    <n v="100"/>
    <n v="41.67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x v="3393"/>
    <x v="0"/>
    <n v="44"/>
    <x v="0"/>
    <s v="theater/plays"/>
    <n v="106"/>
    <n v="36.07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x v="3394"/>
    <x v="0"/>
    <n v="27"/>
    <x v="0"/>
    <s v="theater/plays"/>
    <n v="142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x v="1"/>
    <x v="1"/>
    <n v="1433009400"/>
    <x v="3395"/>
    <x v="0"/>
    <n v="38"/>
    <x v="0"/>
    <s v="theater/plays"/>
    <n v="184"/>
    <n v="24.21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x v="3396"/>
    <x v="0"/>
    <n v="28"/>
    <x v="0"/>
    <s v="theater/plays"/>
    <n v="104"/>
    <n v="55.89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x v="1"/>
    <x v="1"/>
    <n v="1455832800"/>
    <x v="3397"/>
    <x v="0"/>
    <n v="24"/>
    <x v="0"/>
    <s v="theater/plays"/>
    <n v="112"/>
    <n v="11.67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x v="3398"/>
    <x v="0"/>
    <n v="65"/>
    <x v="0"/>
    <s v="theater/plays"/>
    <n v="111"/>
    <n v="68.349999999999994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x v="3399"/>
    <x v="0"/>
    <n v="46"/>
    <x v="0"/>
    <s v="theater/plays"/>
    <n v="104"/>
    <n v="27.07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x v="3400"/>
    <x v="0"/>
    <n v="85"/>
    <x v="0"/>
    <s v="theater/plays"/>
    <n v="100"/>
    <n v="118.13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x v="3401"/>
    <x v="0"/>
    <n v="66"/>
    <x v="0"/>
    <s v="theater/plays"/>
    <n v="102"/>
    <n v="44.76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x v="3402"/>
    <x v="0"/>
    <n v="165"/>
    <x v="0"/>
    <s v="theater/plays"/>
    <n v="110"/>
    <n v="99.79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x v="3403"/>
    <x v="0"/>
    <n v="17"/>
    <x v="0"/>
    <s v="theater/plays"/>
    <n v="100"/>
    <n v="117.65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x v="3404"/>
    <x v="0"/>
    <n v="3"/>
    <x v="0"/>
    <s v="theater/plays"/>
    <n v="122"/>
    <n v="203.33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x v="3405"/>
    <x v="0"/>
    <n v="17"/>
    <x v="0"/>
    <s v="theater/plays"/>
    <n v="138"/>
    <n v="28.32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x v="0"/>
    <n v="1405511376"/>
    <x v="3406"/>
    <x v="0"/>
    <n v="91"/>
    <x v="0"/>
    <s v="theater/plays"/>
    <n v="100"/>
    <n v="110.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x v="3407"/>
    <x v="0"/>
    <n v="67"/>
    <x v="0"/>
    <s v="theater/plays"/>
    <n v="107"/>
    <n v="31.97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x v="3408"/>
    <x v="0"/>
    <n v="18"/>
    <x v="0"/>
    <s v="theater/plays"/>
    <n v="211"/>
    <n v="58.61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x v="3409"/>
    <x v="0"/>
    <n v="21"/>
    <x v="0"/>
    <s v="theater/plays"/>
    <n v="124"/>
    <n v="29.43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x v="3410"/>
    <x v="0"/>
    <n v="40"/>
    <x v="0"/>
    <s v="theater/plays"/>
    <n v="109"/>
    <n v="81.38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x v="3411"/>
    <x v="0"/>
    <n v="78"/>
    <x v="0"/>
    <s v="theater/plays"/>
    <n v="104"/>
    <n v="199.17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x v="3412"/>
    <x v="0"/>
    <n v="26"/>
    <x v="0"/>
    <s v="theater/plays"/>
    <n v="100"/>
    <n v="115.38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x v="3413"/>
    <x v="0"/>
    <n v="14"/>
    <x v="0"/>
    <s v="theater/plays"/>
    <n v="130"/>
    <n v="46.43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x v="3414"/>
    <x v="0"/>
    <n v="44"/>
    <x v="0"/>
    <s v="theater/plays"/>
    <n v="104"/>
    <n v="70.56999999999999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x v="0"/>
    <n v="1460935800"/>
    <x v="3415"/>
    <x v="0"/>
    <n v="9"/>
    <x v="0"/>
    <s v="theater/plays"/>
    <n v="100"/>
    <n v="22.22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x v="3416"/>
    <x v="0"/>
    <n v="30"/>
    <x v="0"/>
    <s v="theater/plays"/>
    <n v="120"/>
    <n v="159.4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x v="3417"/>
    <x v="0"/>
    <n v="45"/>
    <x v="0"/>
    <s v="theater/plays"/>
    <n v="100"/>
    <n v="37.78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x v="3418"/>
    <x v="0"/>
    <n v="56"/>
    <x v="0"/>
    <s v="theater/plays"/>
    <n v="101"/>
    <n v="72.05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x v="3419"/>
    <x v="0"/>
    <n v="46"/>
    <x v="0"/>
    <s v="theater/plays"/>
    <n v="107"/>
    <n v="63.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x v="3420"/>
    <x v="0"/>
    <n v="34"/>
    <x v="0"/>
    <s v="theater/plays"/>
    <n v="138"/>
    <n v="28.4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x v="3421"/>
    <x v="0"/>
    <n v="98"/>
    <x v="0"/>
    <s v="theater/plays"/>
    <n v="101"/>
    <n v="103.2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x v="3422"/>
    <x v="0"/>
    <n v="46"/>
    <x v="0"/>
    <s v="theater/plays"/>
    <n v="109"/>
    <n v="71.150000000000006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x v="3423"/>
    <x v="0"/>
    <n v="10"/>
    <x v="0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x v="3424"/>
    <x v="0"/>
    <n v="76"/>
    <x v="0"/>
    <s v="theater/plays"/>
    <n v="104"/>
    <n v="81.78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x v="3425"/>
    <x v="0"/>
    <n v="104"/>
    <x v="0"/>
    <s v="theater/plays"/>
    <n v="103"/>
    <n v="297.02999999999997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x v="3426"/>
    <x v="0"/>
    <n v="87"/>
    <x v="0"/>
    <s v="theater/plays"/>
    <n v="108"/>
    <n v="46.61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x v="3427"/>
    <x v="0"/>
    <n v="29"/>
    <x v="0"/>
    <s v="theater/plays"/>
    <n v="100"/>
    <n v="51.72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x v="3428"/>
    <x v="0"/>
    <n v="51"/>
    <x v="0"/>
    <s v="theater/plays"/>
    <n v="103"/>
    <n v="40.29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x v="3429"/>
    <x v="0"/>
    <n v="12"/>
    <x v="0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x v="3430"/>
    <x v="0"/>
    <n v="72"/>
    <x v="0"/>
    <s v="theater/plays"/>
    <n v="109"/>
    <n v="30.15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x v="3431"/>
    <x v="0"/>
    <n v="21"/>
    <x v="0"/>
    <s v="theater/plays"/>
    <n v="100"/>
    <n v="95.24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x v="3432"/>
    <x v="0"/>
    <n v="42"/>
    <x v="0"/>
    <s v="theater/plays"/>
    <n v="110"/>
    <n v="52.21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x v="0"/>
    <n v="1402974000"/>
    <x v="3433"/>
    <x v="0"/>
    <n v="71"/>
    <x v="0"/>
    <s v="theater/plays"/>
    <n v="100"/>
    <n v="134.15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x v="3434"/>
    <x v="0"/>
    <n v="168"/>
    <x v="0"/>
    <s v="theater/plays"/>
    <n v="106"/>
    <n v="62.83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x v="3435"/>
    <x v="0"/>
    <n v="19"/>
    <x v="0"/>
    <s v="theater/plays"/>
    <n v="112"/>
    <n v="58.95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x v="3436"/>
    <x v="0"/>
    <n v="37"/>
    <x v="0"/>
    <s v="theater/plays"/>
    <n v="106"/>
    <n v="143.1100000000000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x v="3437"/>
    <x v="0"/>
    <n v="36"/>
    <x v="0"/>
    <s v="theater/plays"/>
    <n v="101"/>
    <n v="84.17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x v="3438"/>
    <x v="0"/>
    <n v="14"/>
    <x v="0"/>
    <s v="theater/plays"/>
    <n v="104"/>
    <n v="186.07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x v="0"/>
    <x v="0"/>
    <n v="1453179540"/>
    <x v="3439"/>
    <x v="0"/>
    <n v="18"/>
    <x v="0"/>
    <s v="theater/plays"/>
    <n v="135"/>
    <n v="89.79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x v="3440"/>
    <x v="0"/>
    <n v="82"/>
    <x v="0"/>
    <s v="theater/plays"/>
    <n v="105"/>
    <n v="64.16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x v="3441"/>
    <x v="0"/>
    <n v="43"/>
    <x v="0"/>
    <s v="theater/plays"/>
    <n v="103"/>
    <n v="59.65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x v="3442"/>
    <x v="0"/>
    <n v="8"/>
    <x v="0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x v="3443"/>
    <x v="0"/>
    <n v="45"/>
    <x v="0"/>
    <s v="theater/plays"/>
    <n v="186"/>
    <n v="41.22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x v="3444"/>
    <x v="0"/>
    <n v="20"/>
    <x v="0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x v="3445"/>
    <x v="0"/>
    <n v="31"/>
    <x v="0"/>
    <s v="theater/plays"/>
    <n v="100"/>
    <n v="64.52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x v="3446"/>
    <x v="0"/>
    <n v="25"/>
    <x v="0"/>
    <s v="theater/plays"/>
    <n v="108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x v="0"/>
    <x v="0"/>
    <n v="1458332412"/>
    <x v="3447"/>
    <x v="0"/>
    <n v="14"/>
    <x v="0"/>
    <s v="theater/plays"/>
    <n v="108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x v="3448"/>
    <x v="0"/>
    <n v="45"/>
    <x v="0"/>
    <s v="theater/plays"/>
    <n v="110"/>
    <n v="51.22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x v="3449"/>
    <x v="0"/>
    <n v="20"/>
    <x v="0"/>
    <s v="theater/plays"/>
    <n v="171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x v="3450"/>
    <x v="0"/>
    <n v="39"/>
    <x v="0"/>
    <s v="theater/plays"/>
    <n v="152"/>
    <n v="19.489999999999998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x v="3451"/>
    <x v="0"/>
    <n v="16"/>
    <x v="0"/>
    <s v="theater/plays"/>
    <n v="101"/>
    <n v="41.13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x v="3452"/>
    <x v="0"/>
    <n v="37"/>
    <x v="0"/>
    <s v="theater/plays"/>
    <n v="153"/>
    <n v="41.41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x v="3453"/>
    <x v="0"/>
    <n v="14"/>
    <x v="0"/>
    <s v="theater/plays"/>
    <n v="128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x v="3454"/>
    <x v="0"/>
    <n v="21"/>
    <x v="0"/>
    <s v="theater/plays"/>
    <n v="101"/>
    <n v="33.57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x v="3455"/>
    <x v="0"/>
    <n v="69"/>
    <x v="0"/>
    <s v="theater/plays"/>
    <n v="101"/>
    <n v="145.87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x v="3456"/>
    <x v="0"/>
    <n v="16"/>
    <x v="0"/>
    <s v="theater/plays"/>
    <n v="191"/>
    <n v="358.69"/>
    <x v="1"/>
    <s v="plays"/>
    <x v="3456"/>
    <d v="2014-08-01T06:59:00"/>
  </r>
  <r>
    <n v="3457"/>
    <x v="3455"/>
    <s v="Robots, Space Battles, Mystery, and Intrigue. Nothing is Impossible..."/>
    <n v="2000"/>
    <n v="2804"/>
    <x v="0"/>
    <x v="0"/>
    <x v="0"/>
    <n v="1423720740"/>
    <x v="3457"/>
    <x v="0"/>
    <n v="55"/>
    <x v="0"/>
    <s v="theater/plays"/>
    <n v="140"/>
    <n v="50.98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x v="3458"/>
    <x v="0"/>
    <n v="27"/>
    <x v="0"/>
    <s v="theater/plays"/>
    <n v="124"/>
    <n v="45.04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x v="3459"/>
    <x v="0"/>
    <n v="36"/>
    <x v="0"/>
    <s v="theater/plays"/>
    <n v="126"/>
    <n v="17.53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x v="3460"/>
    <x v="0"/>
    <n v="19"/>
    <x v="0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x v="3461"/>
    <x v="0"/>
    <n v="12"/>
    <x v="0"/>
    <s v="theater/plays"/>
    <n v="139"/>
    <n v="57.92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x v="3462"/>
    <x v="0"/>
    <n v="17"/>
    <x v="0"/>
    <s v="theater/plays"/>
    <n v="202"/>
    <n v="29.71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x v="3463"/>
    <x v="0"/>
    <n v="114"/>
    <x v="0"/>
    <s v="theater/plays"/>
    <n v="103"/>
    <n v="90.68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x v="3464"/>
    <x v="0"/>
    <n v="93"/>
    <x v="0"/>
    <s v="theater/plays"/>
    <n v="102"/>
    <n v="55.01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x v="3465"/>
    <x v="0"/>
    <n v="36"/>
    <x v="0"/>
    <s v="theater/plays"/>
    <n v="103"/>
    <n v="57.22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x v="0"/>
    <n v="1461108450"/>
    <x v="3466"/>
    <x v="0"/>
    <n v="61"/>
    <x v="0"/>
    <s v="theater/plays"/>
    <n v="127"/>
    <n v="72.95"/>
    <x v="1"/>
    <s v="plays"/>
    <x v="3466"/>
    <d v="2016-04-19T23:27:30"/>
  </r>
  <r>
    <n v="3467"/>
    <x v="3465"/>
    <s v="Venus in Fur, By David Ives."/>
    <n v="3000"/>
    <n v="3030"/>
    <x v="0"/>
    <x v="0"/>
    <x v="0"/>
    <n v="1426864032"/>
    <x v="3467"/>
    <x v="0"/>
    <n v="47"/>
    <x v="0"/>
    <s v="theater/plays"/>
    <n v="101"/>
    <n v="64.47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x v="3468"/>
    <x v="0"/>
    <n v="17"/>
    <x v="0"/>
    <s v="theater/plays"/>
    <n v="122"/>
    <n v="716.35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x v="3469"/>
    <x v="0"/>
    <n v="63"/>
    <x v="0"/>
    <s v="theater/plays"/>
    <n v="113"/>
    <n v="50.4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x v="0"/>
    <x v="0"/>
    <n v="1468618680"/>
    <x v="3470"/>
    <x v="0"/>
    <n v="9"/>
    <x v="0"/>
    <s v="theater/plays"/>
    <n v="150"/>
    <n v="41.67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x v="3471"/>
    <x v="0"/>
    <n v="30"/>
    <x v="0"/>
    <s v="theater/plays"/>
    <n v="215"/>
    <n v="35.770000000000003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x v="3472"/>
    <x v="0"/>
    <n v="23"/>
    <x v="0"/>
    <s v="theater/plays"/>
    <n v="102"/>
    <n v="88.74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x v="3473"/>
    <x v="0"/>
    <n v="33"/>
    <x v="0"/>
    <s v="theater/plays"/>
    <n v="100"/>
    <n v="148.47999999999999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x v="3474"/>
    <x v="0"/>
    <n v="39"/>
    <x v="0"/>
    <s v="theater/plays"/>
    <n v="101"/>
    <n v="51.79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x v="3475"/>
    <x v="0"/>
    <n v="17"/>
    <x v="0"/>
    <s v="theater/plays"/>
    <n v="11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x v="3476"/>
    <x v="0"/>
    <n v="6"/>
    <x v="0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x v="3477"/>
    <x v="0"/>
    <n v="39"/>
    <x v="0"/>
    <s v="theater/plays"/>
    <n v="115"/>
    <n v="53.23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x v="3478"/>
    <x v="0"/>
    <n v="57"/>
    <x v="0"/>
    <s v="theater/plays"/>
    <n v="113"/>
    <n v="39.6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x v="3479"/>
    <x v="0"/>
    <n v="56"/>
    <x v="0"/>
    <s v="theater/plays"/>
    <n v="128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x v="3480"/>
    <x v="0"/>
    <n v="13"/>
    <x v="0"/>
    <s v="theater/plays"/>
    <n v="143"/>
    <n v="164.62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x v="3481"/>
    <x v="0"/>
    <n v="95"/>
    <x v="0"/>
    <s v="theater/plays"/>
    <n v="119"/>
    <n v="125.05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x v="3482"/>
    <x v="0"/>
    <n v="80"/>
    <x v="0"/>
    <s v="theater/plays"/>
    <n v="138"/>
    <n v="51.88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x v="3483"/>
    <x v="0"/>
    <n v="133"/>
    <x v="0"/>
    <s v="theater/plays"/>
    <n v="160"/>
    <n v="40.29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x v="3484"/>
    <x v="0"/>
    <n v="44"/>
    <x v="0"/>
    <s v="theater/plays"/>
    <n v="114"/>
    <n v="64.91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x v="3485"/>
    <x v="0"/>
    <n v="30"/>
    <x v="0"/>
    <s v="theater/plays"/>
    <n v="101"/>
    <n v="55.33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x v="3486"/>
    <x v="0"/>
    <n v="56"/>
    <x v="0"/>
    <s v="theater/plays"/>
    <n v="155"/>
    <n v="83.14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x v="3487"/>
    <x v="0"/>
    <n v="66"/>
    <x v="0"/>
    <s v="theater/plays"/>
    <n v="128"/>
    <n v="38.7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x v="3488"/>
    <x v="0"/>
    <n v="29"/>
    <x v="0"/>
    <s v="theater/plays"/>
    <n v="121"/>
    <n v="125.38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x v="3489"/>
    <x v="0"/>
    <n v="72"/>
    <x v="0"/>
    <s v="theater/plays"/>
    <n v="113"/>
    <n v="78.260000000000005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x v="3490"/>
    <x v="0"/>
    <n v="27"/>
    <x v="0"/>
    <s v="theater/plays"/>
    <n v="128"/>
    <n v="47.22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x v="3491"/>
    <x v="0"/>
    <n v="10"/>
    <x v="0"/>
    <s v="theater/plays"/>
    <n v="158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x v="3492"/>
    <x v="0"/>
    <n v="35"/>
    <x v="0"/>
    <s v="theater/plays"/>
    <n v="105"/>
    <n v="114.2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x v="3493"/>
    <x v="0"/>
    <n v="29"/>
    <x v="0"/>
    <s v="theater/plays"/>
    <n v="100"/>
    <n v="51.72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x v="3494"/>
    <x v="0"/>
    <n v="13"/>
    <x v="0"/>
    <s v="theater/plays"/>
    <n v="100"/>
    <n v="30.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x v="3495"/>
    <x v="0"/>
    <n v="72"/>
    <x v="0"/>
    <s v="theater/plays"/>
    <n v="107"/>
    <n v="74.209999999999994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x v="3496"/>
    <x v="0"/>
    <n v="78"/>
    <x v="0"/>
    <s v="theater/plays"/>
    <n v="124"/>
    <n v="47.85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x v="3497"/>
    <x v="0"/>
    <n v="49"/>
    <x v="0"/>
    <s v="theater/plays"/>
    <n v="109"/>
    <n v="34.409999999999997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x v="3498"/>
    <x v="0"/>
    <n v="42"/>
    <x v="0"/>
    <s v="theater/plays"/>
    <n v="102"/>
    <n v="40.24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x v="3499"/>
    <x v="0"/>
    <n v="35"/>
    <x v="0"/>
    <s v="theater/plays"/>
    <n v="106"/>
    <n v="60.29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x v="3500"/>
    <x v="0"/>
    <n v="42"/>
    <x v="0"/>
    <s v="theater/plays"/>
    <n v="106"/>
    <n v="25.3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x v="3501"/>
    <x v="0"/>
    <n v="42"/>
    <x v="0"/>
    <s v="theater/plays"/>
    <n v="101"/>
    <n v="35.950000000000003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x v="3502"/>
    <x v="0"/>
    <n v="31"/>
    <x v="0"/>
    <s v="theater/plays"/>
    <n v="105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x v="3503"/>
    <x v="0"/>
    <n v="38"/>
    <x v="0"/>
    <s v="theater/plays"/>
    <n v="108"/>
    <n v="70.76000000000000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x v="3504"/>
    <x v="0"/>
    <n v="8"/>
    <x v="0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x v="3505"/>
    <x v="0"/>
    <n v="39"/>
    <x v="0"/>
    <s v="theater/plays"/>
    <n v="104"/>
    <n v="66.510000000000005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x v="3506"/>
    <x v="0"/>
    <n v="29"/>
    <x v="0"/>
    <s v="theater/plays"/>
    <n v="102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x v="3507"/>
    <x v="0"/>
    <n v="72"/>
    <x v="0"/>
    <s v="theater/plays"/>
    <n v="10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x v="3508"/>
    <x v="0"/>
    <n v="15"/>
    <x v="0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x v="3509"/>
    <x v="0"/>
    <n v="33"/>
    <x v="0"/>
    <s v="theater/plays"/>
    <n v="106"/>
    <n v="96.67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x v="3510"/>
    <x v="0"/>
    <n v="15"/>
    <x v="0"/>
    <s v="theater/plays"/>
    <n v="101"/>
    <n v="60.33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x v="3511"/>
    <x v="0"/>
    <n v="19"/>
    <x v="0"/>
    <s v="theater/plays"/>
    <n v="101"/>
    <n v="79.89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x v="3512"/>
    <x v="0"/>
    <n v="17"/>
    <x v="0"/>
    <s v="theater/plays"/>
    <n v="100"/>
    <n v="58.82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x v="3513"/>
    <x v="0"/>
    <n v="44"/>
    <x v="0"/>
    <s v="theater/plays"/>
    <n v="118"/>
    <n v="75.34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x v="3514"/>
    <x v="0"/>
    <n v="10"/>
    <x v="0"/>
    <s v="theater/plays"/>
    <n v="110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x v="3515"/>
    <x v="0"/>
    <n v="46"/>
    <x v="0"/>
    <s v="theater/plays"/>
    <n v="103"/>
    <n v="66.959999999999994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x v="3516"/>
    <x v="0"/>
    <n v="11"/>
    <x v="0"/>
    <s v="theater/plays"/>
    <n v="100"/>
    <n v="227.27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x v="3517"/>
    <x v="0"/>
    <n v="13"/>
    <x v="0"/>
    <s v="theater/plays"/>
    <n v="100"/>
    <n v="307.69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x v="3518"/>
    <x v="0"/>
    <n v="33"/>
    <x v="0"/>
    <s v="theater/plays"/>
    <n v="110"/>
    <n v="50.02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x v="3519"/>
    <x v="0"/>
    <n v="28"/>
    <x v="0"/>
    <s v="theater/plays"/>
    <n v="101"/>
    <n v="72.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x v="3520"/>
    <x v="0"/>
    <n v="21"/>
    <x v="0"/>
    <s v="theater/plays"/>
    <n v="101"/>
    <n v="95.95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x v="3521"/>
    <x v="0"/>
    <n v="13"/>
    <x v="0"/>
    <s v="theater/plays"/>
    <n v="169"/>
    <n v="45.62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x v="3522"/>
    <x v="0"/>
    <n v="34"/>
    <x v="0"/>
    <s v="theater/plays"/>
    <n v="100"/>
    <n v="41.03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x v="3523"/>
    <x v="0"/>
    <n v="80"/>
    <x v="0"/>
    <s v="theater/plays"/>
    <n v="114"/>
    <n v="56.8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x v="3524"/>
    <x v="0"/>
    <n v="74"/>
    <x v="0"/>
    <s v="theater/plays"/>
    <n v="102"/>
    <n v="137.24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x v="3525"/>
    <x v="0"/>
    <n v="7"/>
    <x v="0"/>
    <s v="theater/plays"/>
    <n v="106"/>
    <n v="75.709999999999994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x v="3526"/>
    <x v="0"/>
    <n v="34"/>
    <x v="0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x v="3527"/>
    <x v="0"/>
    <n v="86"/>
    <x v="0"/>
    <s v="theater/plays"/>
    <n v="117"/>
    <n v="81.56999999999999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x v="3528"/>
    <x v="0"/>
    <n v="37"/>
    <x v="0"/>
    <s v="theater/plays"/>
    <n v="101"/>
    <n v="45.11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x v="3529"/>
    <x v="0"/>
    <n v="18"/>
    <x v="0"/>
    <s v="theater/plays"/>
    <n v="132"/>
    <n v="36.67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x v="3530"/>
    <x v="0"/>
    <n v="22"/>
    <x v="0"/>
    <s v="theater/plays"/>
    <n v="100"/>
    <n v="125"/>
    <x v="1"/>
    <s v="plays"/>
    <x v="3530"/>
    <d v="2016-04-10T20:00:00"/>
  </r>
  <r>
    <n v="3531"/>
    <x v="3529"/>
    <s v="A political comedy for a crazy election year"/>
    <n v="1000"/>
    <n v="1280"/>
    <x v="0"/>
    <x v="0"/>
    <x v="0"/>
    <n v="1467301334"/>
    <x v="3531"/>
    <x v="0"/>
    <n v="26"/>
    <x v="0"/>
    <s v="theater/plays"/>
    <n v="128"/>
    <n v="49.23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x v="3532"/>
    <x v="0"/>
    <n v="27"/>
    <x v="0"/>
    <s v="theater/plays"/>
    <n v="119"/>
    <n v="42.3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x v="3533"/>
    <x v="0"/>
    <n v="8"/>
    <x v="0"/>
    <s v="theater/plays"/>
    <n v="126"/>
    <n v="78.88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x v="0"/>
    <n v="1443711623"/>
    <x v="3534"/>
    <x v="0"/>
    <n v="204"/>
    <x v="0"/>
    <s v="theater/plays"/>
    <n v="156"/>
    <n v="38.28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x v="3535"/>
    <x v="0"/>
    <n v="46"/>
    <x v="0"/>
    <s v="theater/plays"/>
    <n v="103"/>
    <n v="44.85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x v="3536"/>
    <x v="0"/>
    <n v="17"/>
    <x v="0"/>
    <s v="theater/plays"/>
    <n v="153"/>
    <n v="13.53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x v="3537"/>
    <x v="0"/>
    <n v="28"/>
    <x v="0"/>
    <s v="theater/plays"/>
    <n v="180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x v="3538"/>
    <x v="0"/>
    <n v="83"/>
    <x v="0"/>
    <s v="theater/plays"/>
    <n v="128"/>
    <n v="30.95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x v="3539"/>
    <x v="0"/>
    <n v="13"/>
    <x v="0"/>
    <s v="theater/plays"/>
    <n v="120"/>
    <n v="55.23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x v="3540"/>
    <x v="0"/>
    <n v="8"/>
    <x v="0"/>
    <s v="theater/plays"/>
    <n v="123"/>
    <n v="46.13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x v="3541"/>
    <x v="0"/>
    <n v="32"/>
    <x v="0"/>
    <s v="theater/plays"/>
    <n v="105"/>
    <n v="39.380000000000003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x v="3542"/>
    <x v="0"/>
    <n v="85"/>
    <x v="0"/>
    <s v="theater/plays"/>
    <n v="102"/>
    <n v="66.150000000000006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x v="3543"/>
    <x v="0"/>
    <n v="29"/>
    <x v="0"/>
    <s v="theater/plays"/>
    <n v="105"/>
    <n v="54.14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x v="0"/>
    <x v="0"/>
    <n v="1425758257"/>
    <x v="3544"/>
    <x v="0"/>
    <n v="24"/>
    <x v="0"/>
    <s v="theater/plays"/>
    <n v="100"/>
    <n v="104.1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x v="3545"/>
    <x v="0"/>
    <n v="8"/>
    <x v="0"/>
    <s v="theater/plays"/>
    <n v="100"/>
    <n v="31.38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x v="3546"/>
    <x v="0"/>
    <n v="19"/>
    <x v="0"/>
    <s v="theater/plays"/>
    <n v="102"/>
    <n v="59.21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x v="3547"/>
    <x v="0"/>
    <n v="336"/>
    <x v="0"/>
    <s v="theater/plays"/>
    <n v="114"/>
    <n v="119.18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x v="3548"/>
    <x v="0"/>
    <n v="13"/>
    <x v="0"/>
    <s v="theater/plays"/>
    <n v="102"/>
    <n v="164.62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x v="3549"/>
    <x v="0"/>
    <n v="42"/>
    <x v="0"/>
    <s v="theater/plays"/>
    <n v="102"/>
    <n v="24.29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x v="3550"/>
    <x v="0"/>
    <n v="64"/>
    <x v="0"/>
    <s v="theater/plays"/>
    <n v="105"/>
    <n v="40.94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x v="3551"/>
    <x v="0"/>
    <n v="25"/>
    <x v="0"/>
    <s v="theater/plays"/>
    <n v="102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x v="3552"/>
    <x v="0"/>
    <n v="20"/>
    <x v="0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x v="3553"/>
    <x v="0"/>
    <n v="104"/>
    <x v="0"/>
    <s v="theater/plays"/>
    <n v="106"/>
    <n v="56.2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x v="3554"/>
    <x v="0"/>
    <n v="53"/>
    <x v="0"/>
    <s v="theater/plays"/>
    <n v="113"/>
    <n v="107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x v="3555"/>
    <x v="0"/>
    <n v="14"/>
    <x v="0"/>
    <s v="theater/plays"/>
    <n v="100"/>
    <n v="171.43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x v="3556"/>
    <x v="0"/>
    <n v="20"/>
    <x v="0"/>
    <s v="theater/plays"/>
    <n v="100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x v="3557"/>
    <x v="0"/>
    <n v="558"/>
    <x v="0"/>
    <s v="theater/plays"/>
    <n v="100"/>
    <n v="179.28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x v="3558"/>
    <x v="0"/>
    <n v="22"/>
    <x v="0"/>
    <s v="theater/plays"/>
    <n v="144"/>
    <n v="22.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x v="3559"/>
    <x v="0"/>
    <n v="24"/>
    <x v="0"/>
    <s v="theater/plays"/>
    <n v="104"/>
    <n v="43.13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x v="3560"/>
    <x v="0"/>
    <n v="74"/>
    <x v="0"/>
    <s v="theater/plays"/>
    <n v="108"/>
    <n v="46.89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x v="3561"/>
    <x v="0"/>
    <n v="54"/>
    <x v="0"/>
    <s v="theater/plays"/>
    <n v="102"/>
    <n v="47.41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x v="3562"/>
    <x v="0"/>
    <n v="31"/>
    <x v="0"/>
    <s v="theater/plays"/>
    <n v="149"/>
    <n v="15.13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x v="3563"/>
    <x v="0"/>
    <n v="25"/>
    <x v="0"/>
    <s v="theater/plays"/>
    <n v="105"/>
    <n v="21.1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x v="1"/>
    <x v="1"/>
    <n v="1444060800"/>
    <x v="3564"/>
    <x v="0"/>
    <n v="17"/>
    <x v="0"/>
    <s v="theater/plays"/>
    <n v="101"/>
    <n v="59.12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x v="3565"/>
    <x v="0"/>
    <n v="12"/>
    <x v="0"/>
    <s v="theater/plays"/>
    <n v="131"/>
    <n v="97.92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x v="3566"/>
    <x v="0"/>
    <n v="38"/>
    <x v="0"/>
    <s v="theater/plays"/>
    <n v="105"/>
    <n v="55.13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x v="3567"/>
    <x v="0"/>
    <n v="41"/>
    <x v="0"/>
    <s v="theater/plays"/>
    <n v="109"/>
    <n v="26.54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x v="3568"/>
    <x v="0"/>
    <n v="19"/>
    <x v="0"/>
    <s v="theater/plays"/>
    <n v="111"/>
    <n v="58.42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x v="3569"/>
    <x v="0"/>
    <n v="41"/>
    <x v="0"/>
    <s v="theater/plays"/>
    <n v="100"/>
    <n v="122.54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x v="3570"/>
    <x v="0"/>
    <n v="26"/>
    <x v="0"/>
    <s v="theater/plays"/>
    <n v="114"/>
    <n v="87.96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x v="3571"/>
    <x v="0"/>
    <n v="25"/>
    <x v="0"/>
    <s v="theater/plays"/>
    <n v="122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x v="1"/>
    <x v="1"/>
    <n v="1434894082"/>
    <x v="3572"/>
    <x v="0"/>
    <n v="9"/>
    <x v="0"/>
    <s v="theater/plays"/>
    <n v="100"/>
    <n v="55.56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x v="1"/>
    <n v="1415440846"/>
    <x v="3573"/>
    <x v="0"/>
    <n v="78"/>
    <x v="0"/>
    <s v="theater/plays"/>
    <n v="103"/>
    <n v="39.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x v="3574"/>
    <x v="0"/>
    <n v="45"/>
    <x v="0"/>
    <s v="theater/plays"/>
    <n v="106"/>
    <n v="136.78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x v="3575"/>
    <x v="0"/>
    <n v="102"/>
    <x v="0"/>
    <s v="theater/plays"/>
    <n v="101"/>
    <n v="99.34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x v="3576"/>
    <x v="0"/>
    <n v="5"/>
    <x v="0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x v="3577"/>
    <x v="0"/>
    <n v="27"/>
    <x v="0"/>
    <s v="theater/plays"/>
    <n v="130"/>
    <n v="28.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x v="3578"/>
    <x v="0"/>
    <n v="37"/>
    <x v="0"/>
    <s v="theater/plays"/>
    <n v="100"/>
    <n v="40.549999999999997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x v="3579"/>
    <x v="0"/>
    <n v="14"/>
    <x v="0"/>
    <s v="theater/plays"/>
    <n v="100"/>
    <n v="35.71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x v="3580"/>
    <x v="0"/>
    <n v="27"/>
    <x v="0"/>
    <s v="theater/plays"/>
    <n v="114"/>
    <n v="37.96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x v="3581"/>
    <x v="0"/>
    <n v="45"/>
    <x v="0"/>
    <s v="theater/plays"/>
    <n v="100"/>
    <n v="33.33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x v="3582"/>
    <x v="0"/>
    <n v="49"/>
    <x v="0"/>
    <s v="theater/plays"/>
    <n v="287"/>
    <n v="58.57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x v="3583"/>
    <x v="0"/>
    <n v="24"/>
    <x v="0"/>
    <s v="theater/plays"/>
    <n v="109"/>
    <n v="135.63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x v="3584"/>
    <x v="0"/>
    <n v="112"/>
    <x v="0"/>
    <s v="theater/plays"/>
    <n v="116"/>
    <n v="30.94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x v="3585"/>
    <x v="0"/>
    <n v="23"/>
    <x v="0"/>
    <s v="theater/plays"/>
    <n v="119"/>
    <n v="176.09"/>
    <x v="1"/>
    <s v="plays"/>
    <x v="3585"/>
    <d v="2014-12-21T17:11:30"/>
  </r>
  <r>
    <n v="3586"/>
    <x v="3584"/>
    <s v="See Theatre In A New Light"/>
    <n v="7500"/>
    <n v="8207"/>
    <x v="0"/>
    <x v="0"/>
    <x v="0"/>
    <n v="1474649070"/>
    <x v="3586"/>
    <x v="0"/>
    <n v="54"/>
    <x v="0"/>
    <s v="theater/plays"/>
    <n v="109"/>
    <n v="151.97999999999999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x v="3587"/>
    <x v="0"/>
    <n v="28"/>
    <x v="0"/>
    <s v="theater/plays"/>
    <n v="127"/>
    <n v="22.61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x v="3588"/>
    <x v="0"/>
    <n v="11"/>
    <x v="0"/>
    <s v="theater/plays"/>
    <n v="101"/>
    <n v="18.27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x v="3589"/>
    <x v="0"/>
    <n v="62"/>
    <x v="0"/>
    <s v="theater/plays"/>
    <n v="128"/>
    <n v="82.26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x v="3590"/>
    <x v="0"/>
    <n v="73"/>
    <x v="0"/>
    <s v="theater/plays"/>
    <n v="100"/>
    <n v="68.53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x v="3591"/>
    <x v="0"/>
    <n v="18"/>
    <x v="0"/>
    <s v="theater/plays"/>
    <n v="175"/>
    <n v="68.06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x v="3592"/>
    <x v="0"/>
    <n v="35"/>
    <x v="0"/>
    <s v="theater/plays"/>
    <n v="127"/>
    <n v="72.709999999999994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x v="3593"/>
    <x v="0"/>
    <n v="43"/>
    <x v="0"/>
    <s v="theater/plays"/>
    <n v="111"/>
    <n v="77.19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x v="3594"/>
    <x v="0"/>
    <n v="36"/>
    <x v="0"/>
    <s v="theater/plays"/>
    <n v="126"/>
    <n v="55.97"/>
    <x v="1"/>
    <s v="plays"/>
    <x v="3594"/>
    <d v="2016-09-04T01:36:22"/>
  </r>
  <r>
    <n v="3595"/>
    <x v="3593"/>
    <s v="A new theatre company staging Will Eno's The Flu Season in Seattle"/>
    <n v="2600"/>
    <n v="3081"/>
    <x v="0"/>
    <x v="0"/>
    <x v="0"/>
    <n v="1426229940"/>
    <x v="3595"/>
    <x v="0"/>
    <n v="62"/>
    <x v="0"/>
    <s v="theater/plays"/>
    <n v="119"/>
    <n v="49.69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x v="3596"/>
    <x v="0"/>
    <n v="15"/>
    <x v="0"/>
    <s v="theater/plays"/>
    <n v="108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x v="0"/>
    <n v="1456984740"/>
    <x v="3597"/>
    <x v="0"/>
    <n v="33"/>
    <x v="0"/>
    <s v="theater/plays"/>
    <n v="103"/>
    <n v="77.73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x v="0"/>
    <n v="1409720340"/>
    <x v="3598"/>
    <x v="0"/>
    <n v="27"/>
    <x v="0"/>
    <s v="theater/plays"/>
    <n v="110"/>
    <n v="40.78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x v="3599"/>
    <x v="0"/>
    <n v="17"/>
    <x v="0"/>
    <s v="theater/plays"/>
    <n v="202"/>
    <n v="59.41"/>
    <x v="1"/>
    <s v="plays"/>
    <x v="3599"/>
    <d v="2015-08-30T00:00:00"/>
  </r>
  <r>
    <n v="3600"/>
    <x v="3598"/>
    <s v="The First Play From The Man Who Brought You The Black James Bond!"/>
    <n v="10"/>
    <n v="13"/>
    <x v="0"/>
    <x v="0"/>
    <x v="0"/>
    <n v="1476390164"/>
    <x v="3600"/>
    <x v="0"/>
    <n v="4"/>
    <x v="0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x v="3601"/>
    <x v="0"/>
    <n v="53"/>
    <x v="0"/>
    <s v="theater/plays"/>
    <n v="104"/>
    <n v="39.380000000000003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x v="3602"/>
    <x v="0"/>
    <n v="49"/>
    <x v="0"/>
    <s v="theater/plays"/>
    <n v="100"/>
    <n v="81.67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x v="3603"/>
    <x v="0"/>
    <n v="57"/>
    <x v="0"/>
    <s v="theater/plays"/>
    <n v="171"/>
    <n v="44.91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x v="3604"/>
    <x v="0"/>
    <n v="69"/>
    <x v="0"/>
    <s v="theater/plays"/>
    <n v="113"/>
    <n v="49.06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x v="3605"/>
    <x v="0"/>
    <n v="15"/>
    <x v="0"/>
    <s v="theater/plays"/>
    <n v="184"/>
    <n v="30.67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x v="3606"/>
    <x v="0"/>
    <n v="64"/>
    <x v="0"/>
    <s v="theater/plays"/>
    <n v="130"/>
    <n v="61.06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x v="1"/>
    <x v="1"/>
    <n v="1450137600"/>
    <x v="3607"/>
    <x v="0"/>
    <n v="20"/>
    <x v="0"/>
    <s v="theater/plays"/>
    <n v="10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x v="3608"/>
    <x v="0"/>
    <n v="27"/>
    <x v="0"/>
    <s v="theater/plays"/>
    <n v="100"/>
    <n v="29.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x v="3609"/>
    <x v="0"/>
    <n v="21"/>
    <x v="0"/>
    <s v="theater/plays"/>
    <n v="153"/>
    <n v="143.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x v="3610"/>
    <x v="0"/>
    <n v="31"/>
    <x v="0"/>
    <s v="theater/plays"/>
    <n v="162"/>
    <n v="52.35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x v="3611"/>
    <x v="0"/>
    <n v="51"/>
    <x v="0"/>
    <s v="theater/plays"/>
    <n v="136"/>
    <n v="66.67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x v="3612"/>
    <x v="0"/>
    <n v="57"/>
    <x v="0"/>
    <s v="theater/plays"/>
    <n v="144"/>
    <n v="126.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x v="0"/>
    <n v="1403964574"/>
    <x v="3613"/>
    <x v="0"/>
    <n v="20"/>
    <x v="0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x v="3614"/>
    <x v="0"/>
    <n v="71"/>
    <x v="0"/>
    <s v="theater/plays"/>
    <n v="101"/>
    <n v="35.49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x v="3615"/>
    <x v="0"/>
    <n v="72"/>
    <x v="0"/>
    <s v="theater/plays"/>
    <n v="107"/>
    <n v="37.08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x v="3616"/>
    <x v="0"/>
    <n v="45"/>
    <x v="0"/>
    <s v="theater/plays"/>
    <n v="125"/>
    <n v="69.33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x v="3617"/>
    <x v="0"/>
    <n v="51"/>
    <x v="0"/>
    <s v="theater/plays"/>
    <n v="119"/>
    <n v="17.25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x v="3618"/>
    <x v="0"/>
    <n v="56"/>
    <x v="0"/>
    <s v="theater/plays"/>
    <n v="101"/>
    <n v="36.07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x v="3619"/>
    <x v="0"/>
    <n v="17"/>
    <x v="0"/>
    <s v="theater/plays"/>
    <n v="113"/>
    <n v="66.47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x v="3620"/>
    <x v="0"/>
    <n v="197"/>
    <x v="0"/>
    <s v="theater/plays"/>
    <n v="105"/>
    <n v="56.07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x v="3621"/>
    <x v="0"/>
    <n v="70"/>
    <x v="0"/>
    <s v="theater/plays"/>
    <n v="110"/>
    <n v="47.03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x v="0"/>
    <x v="0"/>
    <n v="1411874580"/>
    <x v="3622"/>
    <x v="0"/>
    <n v="21"/>
    <x v="0"/>
    <s v="theater/plays"/>
    <n v="100"/>
    <n v="47.67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x v="0"/>
    <x v="0"/>
    <n v="1406358000"/>
    <x v="3623"/>
    <x v="0"/>
    <n v="34"/>
    <x v="0"/>
    <s v="theater/plays"/>
    <n v="120"/>
    <n v="88.24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x v="3624"/>
    <x v="0"/>
    <n v="39"/>
    <x v="0"/>
    <s v="theater/plays"/>
    <n v="105"/>
    <n v="80.72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x v="3625"/>
    <x v="0"/>
    <n v="78"/>
    <x v="0"/>
    <s v="theater/plays"/>
    <n v="103"/>
    <n v="39.4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x v="3626"/>
    <x v="0"/>
    <n v="48"/>
    <x v="0"/>
    <s v="theater/plays"/>
    <n v="102"/>
    <n v="84.85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x v="3627"/>
    <x v="0"/>
    <n v="29"/>
    <x v="0"/>
    <s v="theater/plays"/>
    <n v="100"/>
    <n v="68.9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x v="3628"/>
    <x v="0"/>
    <n v="0"/>
    <x v="1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x v="3629"/>
    <x v="0"/>
    <n v="2"/>
    <x v="1"/>
    <s v="theater/musical"/>
    <n v="0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x v="3630"/>
    <x v="0"/>
    <n v="1"/>
    <x v="1"/>
    <s v="theater/musical"/>
    <n v="0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x v="3631"/>
    <x v="0"/>
    <n v="59"/>
    <x v="1"/>
    <s v="theater/musical"/>
    <n v="51"/>
    <n v="147.8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x v="3632"/>
    <x v="0"/>
    <n v="1"/>
    <x v="1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x v="3633"/>
    <x v="0"/>
    <n v="31"/>
    <x v="1"/>
    <s v="theater/musical"/>
    <n v="35"/>
    <n v="56.84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x v="3634"/>
    <x v="0"/>
    <n v="18"/>
    <x v="1"/>
    <s v="theater/musical"/>
    <n v="4"/>
    <n v="176.94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x v="0"/>
    <x v="0"/>
    <n v="1461186676"/>
    <x v="3635"/>
    <x v="0"/>
    <n v="10"/>
    <x v="1"/>
    <s v="theater/musical"/>
    <n v="3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x v="3636"/>
    <x v="0"/>
    <n v="0"/>
    <x v="1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x v="3637"/>
    <x v="0"/>
    <n v="14"/>
    <x v="1"/>
    <s v="theater/musical"/>
    <n v="31"/>
    <n v="66.14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x v="5"/>
    <x v="5"/>
    <n v="1429456132"/>
    <x v="3638"/>
    <x v="0"/>
    <n v="2"/>
    <x v="1"/>
    <s v="theater/musical"/>
    <n v="7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x v="3639"/>
    <x v="0"/>
    <n v="1"/>
    <x v="1"/>
    <s v="theater/musical"/>
    <n v="0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x v="3640"/>
    <x v="0"/>
    <n v="3"/>
    <x v="1"/>
    <s v="theater/musical"/>
    <n v="6"/>
    <n v="18.329999999999998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x v="3641"/>
    <x v="0"/>
    <n v="0"/>
    <x v="1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x v="3642"/>
    <x v="0"/>
    <n v="2"/>
    <x v="1"/>
    <s v="theater/musical"/>
    <n v="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x v="3643"/>
    <x v="0"/>
    <n v="0"/>
    <x v="1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x v="0"/>
    <n v="1457413140"/>
    <x v="3644"/>
    <x v="0"/>
    <n v="12"/>
    <x v="1"/>
    <s v="theater/musical"/>
    <n v="16"/>
    <n v="68.42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x v="3645"/>
    <x v="0"/>
    <n v="1"/>
    <x v="1"/>
    <s v="theater/musical"/>
    <n v="0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x v="3646"/>
    <x v="0"/>
    <n v="8"/>
    <x v="1"/>
    <s v="theater/musical"/>
    <n v="5"/>
    <n v="60.13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x v="3647"/>
    <x v="0"/>
    <n v="2"/>
    <x v="1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x v="0"/>
    <x v="0"/>
    <n v="1412492445"/>
    <x v="3648"/>
    <x v="0"/>
    <n v="73"/>
    <x v="0"/>
    <s v="theater/plays"/>
    <n v="100"/>
    <n v="550.04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x v="3649"/>
    <x v="0"/>
    <n v="8"/>
    <x v="0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x v="3650"/>
    <x v="0"/>
    <n v="17"/>
    <x v="0"/>
    <s v="theater/plays"/>
    <n v="100"/>
    <n v="29.4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x v="3651"/>
    <x v="0"/>
    <n v="9"/>
    <x v="0"/>
    <s v="theater/plays"/>
    <n v="104"/>
    <n v="57.78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x v="3652"/>
    <x v="0"/>
    <n v="17"/>
    <x v="0"/>
    <s v="theater/plays"/>
    <n v="251"/>
    <n v="44.24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x v="3653"/>
    <x v="0"/>
    <n v="33"/>
    <x v="0"/>
    <s v="theater/plays"/>
    <n v="101"/>
    <n v="60.91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x v="3654"/>
    <x v="0"/>
    <n v="38"/>
    <x v="0"/>
    <s v="theater/plays"/>
    <n v="174"/>
    <n v="68.84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x v="3655"/>
    <x v="0"/>
    <n v="79"/>
    <x v="0"/>
    <s v="theater/plays"/>
    <n v="116"/>
    <n v="73.58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x v="3656"/>
    <x v="0"/>
    <n v="46"/>
    <x v="0"/>
    <s v="theater/plays"/>
    <n v="106"/>
    <n v="115.02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x v="3657"/>
    <x v="0"/>
    <n v="20"/>
    <x v="0"/>
    <s v="theater/plays"/>
    <n v="111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x v="0"/>
    <x v="0"/>
    <n v="1404273540"/>
    <x v="3658"/>
    <x v="0"/>
    <n v="20"/>
    <x v="0"/>
    <s v="theater/plays"/>
    <n v="101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x v="3659"/>
    <x v="0"/>
    <n v="13"/>
    <x v="0"/>
    <s v="theater/plays"/>
    <n v="102"/>
    <n v="235.46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x v="3660"/>
    <x v="0"/>
    <n v="22"/>
    <x v="0"/>
    <s v="theater/plays"/>
    <n v="100"/>
    <n v="11.36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x v="3661"/>
    <x v="0"/>
    <n v="36"/>
    <x v="0"/>
    <s v="theater/plays"/>
    <n v="11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x v="3662"/>
    <x v="0"/>
    <n v="40"/>
    <x v="0"/>
    <s v="theater/plays"/>
    <n v="1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x v="3663"/>
    <x v="0"/>
    <n v="9"/>
    <x v="0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x v="3664"/>
    <x v="0"/>
    <n v="19"/>
    <x v="0"/>
    <s v="theater/plays"/>
    <n v="109"/>
    <n v="46.05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x v="3665"/>
    <x v="0"/>
    <n v="14"/>
    <x v="0"/>
    <s v="theater/plays"/>
    <n v="115"/>
    <n v="51"/>
    <x v="1"/>
    <s v="plays"/>
    <x v="3665"/>
    <d v="2015-10-28T19:54:00"/>
  </r>
  <r>
    <n v="3666"/>
    <x v="3662"/>
    <s v="Artistic Internship @ Ojai Playwrights Conference"/>
    <n v="1200"/>
    <n v="1200"/>
    <x v="0"/>
    <x v="0"/>
    <x v="0"/>
    <n v="1406185200"/>
    <x v="3666"/>
    <x v="0"/>
    <n v="38"/>
    <x v="0"/>
    <s v="theater/plays"/>
    <n v="100"/>
    <n v="31.58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x v="3667"/>
    <x v="0"/>
    <n v="58"/>
    <x v="0"/>
    <s v="theater/plays"/>
    <n v="103"/>
    <n v="53.36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x v="3668"/>
    <x v="0"/>
    <n v="28"/>
    <x v="0"/>
    <s v="theater/plays"/>
    <n v="104"/>
    <n v="36.96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x v="3669"/>
    <x v="0"/>
    <n v="17"/>
    <x v="0"/>
    <s v="theater/plays"/>
    <n v="138"/>
    <n v="81.29000000000000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x v="3670"/>
    <x v="0"/>
    <n v="12"/>
    <x v="0"/>
    <s v="theater/plays"/>
    <n v="110"/>
    <n v="20.079999999999998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x v="3671"/>
    <x v="0"/>
    <n v="40"/>
    <x v="0"/>
    <s v="theater/plays"/>
    <n v="101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x v="3672"/>
    <x v="0"/>
    <n v="57"/>
    <x v="0"/>
    <s v="theater/plays"/>
    <n v="102"/>
    <n v="53.44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x v="3673"/>
    <x v="0"/>
    <n v="114"/>
    <x v="0"/>
    <s v="theater/plays"/>
    <n v="114"/>
    <n v="39.869999999999997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x v="3674"/>
    <x v="0"/>
    <n v="31"/>
    <x v="0"/>
    <s v="theater/plays"/>
    <n v="100"/>
    <n v="145.16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x v="3675"/>
    <x v="0"/>
    <n v="3"/>
    <x v="0"/>
    <s v="theater/plays"/>
    <n v="140"/>
    <n v="23.33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x v="3676"/>
    <x v="0"/>
    <n v="16"/>
    <x v="0"/>
    <s v="theater/plays"/>
    <n v="129"/>
    <n v="64.38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x v="0"/>
    <n v="1404359940"/>
    <x v="3677"/>
    <x v="0"/>
    <n v="199"/>
    <x v="0"/>
    <s v="theater/plays"/>
    <n v="103"/>
    <n v="62.0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x v="1"/>
    <n v="1433076298"/>
    <x v="3678"/>
    <x v="0"/>
    <n v="31"/>
    <x v="0"/>
    <s v="theater/plays"/>
    <n v="103"/>
    <n v="66.13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x v="3679"/>
    <x v="0"/>
    <n v="30"/>
    <x v="0"/>
    <s v="theater/plays"/>
    <n v="110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x v="0"/>
    <n v="1475664834"/>
    <x v="3680"/>
    <x v="0"/>
    <n v="34"/>
    <x v="0"/>
    <s v="theater/plays"/>
    <n v="113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x v="3681"/>
    <x v="0"/>
    <n v="18"/>
    <x v="0"/>
    <s v="theater/plays"/>
    <n v="112"/>
    <n v="62.17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x v="3682"/>
    <x v="0"/>
    <n v="67"/>
    <x v="0"/>
    <s v="theater/plays"/>
    <n v="139"/>
    <n v="62.3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x v="3683"/>
    <x v="0"/>
    <n v="66"/>
    <x v="0"/>
    <s v="theater/plays"/>
    <n v="111"/>
    <n v="58.7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x v="3684"/>
    <x v="0"/>
    <n v="23"/>
    <x v="0"/>
    <s v="theater/plays"/>
    <n v="139"/>
    <n v="45.35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x v="3685"/>
    <x v="0"/>
    <n v="126"/>
    <x v="0"/>
    <s v="theater/plays"/>
    <n v="106"/>
    <n v="41.94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x v="3686"/>
    <x v="0"/>
    <n v="6"/>
    <x v="0"/>
    <s v="theater/plays"/>
    <n v="101"/>
    <n v="59.17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x v="3687"/>
    <x v="0"/>
    <n v="25"/>
    <x v="0"/>
    <s v="theater/plays"/>
    <n v="100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x v="3688"/>
    <x v="0"/>
    <n v="39"/>
    <x v="0"/>
    <s v="theater/plays"/>
    <n v="109"/>
    <n v="83.97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x v="3689"/>
    <x v="0"/>
    <n v="62"/>
    <x v="0"/>
    <s v="theater/plays"/>
    <n v="118"/>
    <n v="57.26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x v="3690"/>
    <x v="0"/>
    <n v="31"/>
    <x v="0"/>
    <s v="theater/plays"/>
    <n v="120"/>
    <n v="58.06"/>
    <x v="1"/>
    <s v="plays"/>
    <x v="3690"/>
    <d v="2014-11-27T15:21:23"/>
  </r>
  <r>
    <n v="3691"/>
    <x v="3687"/>
    <s v="World Premiere of last play written by Amiri Baraka"/>
    <n v="40000"/>
    <n v="51184"/>
    <x v="0"/>
    <x v="0"/>
    <x v="0"/>
    <n v="1425272340"/>
    <x v="3691"/>
    <x v="0"/>
    <n v="274"/>
    <x v="0"/>
    <s v="theater/plays"/>
    <n v="128"/>
    <n v="186.8"/>
    <x v="1"/>
    <s v="plays"/>
    <x v="3691"/>
    <d v="2015-03-02T04:59:00"/>
  </r>
  <r>
    <n v="3692"/>
    <x v="3688"/>
    <s v="Help us independently produce two great comedies by Christopher Durang."/>
    <n v="1000"/>
    <n v="1260"/>
    <x v="0"/>
    <x v="0"/>
    <x v="0"/>
    <n v="1411084800"/>
    <x v="3692"/>
    <x v="0"/>
    <n v="17"/>
    <x v="0"/>
    <s v="theater/plays"/>
    <n v="126"/>
    <n v="74.12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x v="3693"/>
    <x v="0"/>
    <n v="14"/>
    <x v="0"/>
    <s v="theater/plays"/>
    <n v="129"/>
    <n v="30.71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x v="3694"/>
    <x v="0"/>
    <n v="60"/>
    <x v="0"/>
    <s v="theater/plays"/>
    <n v="107"/>
    <n v="62.67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x v="3695"/>
    <x v="0"/>
    <n v="33"/>
    <x v="0"/>
    <s v="theater/plays"/>
    <n v="100"/>
    <n v="121.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x v="3696"/>
    <x v="0"/>
    <n v="78"/>
    <x v="0"/>
    <s v="theater/plays"/>
    <n v="155"/>
    <n v="39.74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x v="3697"/>
    <x v="0"/>
    <n v="30"/>
    <x v="0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x v="0"/>
    <n v="1456946487"/>
    <x v="3698"/>
    <x v="0"/>
    <n v="136"/>
    <x v="0"/>
    <s v="theater/plays"/>
    <n v="111"/>
    <n v="40.630000000000003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x v="3699"/>
    <x v="0"/>
    <n v="40"/>
    <x v="0"/>
    <s v="theater/plays"/>
    <n v="101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x v="0"/>
    <x v="0"/>
    <n v="1412092800"/>
    <x v="3700"/>
    <x v="0"/>
    <n v="18"/>
    <x v="0"/>
    <s v="theater/plays"/>
    <n v="121"/>
    <n v="33.67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x v="3701"/>
    <x v="0"/>
    <n v="39"/>
    <x v="0"/>
    <s v="theater/plays"/>
    <n v="100"/>
    <n v="38.590000000000003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x v="3702"/>
    <x v="0"/>
    <n v="21"/>
    <x v="0"/>
    <s v="theater/plays"/>
    <n v="109"/>
    <n v="155.94999999999999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x v="3703"/>
    <x v="0"/>
    <n v="30"/>
    <x v="0"/>
    <s v="theater/plays"/>
    <n v="123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x v="3704"/>
    <x v="0"/>
    <n v="27"/>
    <x v="0"/>
    <s v="theater/plays"/>
    <n v="136"/>
    <n v="15.15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x v="3705"/>
    <x v="0"/>
    <n v="35"/>
    <x v="0"/>
    <s v="theater/plays"/>
    <n v="103"/>
    <n v="83.57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x v="3706"/>
    <x v="0"/>
    <n v="13"/>
    <x v="0"/>
    <s v="theater/plays"/>
    <n v="121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x v="3707"/>
    <x v="0"/>
    <n v="23"/>
    <x v="0"/>
    <s v="theater/plays"/>
    <n v="186"/>
    <n v="80.87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x v="3708"/>
    <x v="0"/>
    <n v="39"/>
    <x v="0"/>
    <s v="theater/plays"/>
    <n v="300"/>
    <n v="53.85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x v="3709"/>
    <x v="0"/>
    <n v="35"/>
    <x v="0"/>
    <s v="theater/plays"/>
    <n v="108"/>
    <n v="30.93"/>
    <x v="1"/>
    <s v="plays"/>
    <x v="3709"/>
    <d v="2014-06-25T16:59:06"/>
  </r>
  <r>
    <n v="3710"/>
    <x v="3706"/>
    <s v="A comedy about, life, death, men, women, and the power of a good Kegel."/>
    <n v="1300"/>
    <n v="1835"/>
    <x v="0"/>
    <x v="0"/>
    <x v="0"/>
    <n v="1428068988"/>
    <x v="3710"/>
    <x v="0"/>
    <n v="27"/>
    <x v="0"/>
    <s v="theater/plays"/>
    <n v="141"/>
    <n v="67.959999999999994"/>
    <x v="1"/>
    <s v="plays"/>
    <x v="3710"/>
    <d v="2015-04-03T13:49:48"/>
  </r>
  <r>
    <n v="3711"/>
    <x v="3707"/>
    <s v="Two teachers and twenty kids bring one of Shakespeare's plays to life!"/>
    <n v="500"/>
    <n v="570"/>
    <x v="0"/>
    <x v="0"/>
    <x v="0"/>
    <n v="1402848000"/>
    <x v="3711"/>
    <x v="0"/>
    <n v="21"/>
    <x v="0"/>
    <s v="theater/plays"/>
    <n v="114"/>
    <n v="27.14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x v="3712"/>
    <x v="0"/>
    <n v="104"/>
    <x v="0"/>
    <s v="theater/plays"/>
    <n v="154"/>
    <n v="110.87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x v="3713"/>
    <x v="0"/>
    <n v="19"/>
    <x v="0"/>
    <s v="theater/plays"/>
    <n v="102"/>
    <n v="106.84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x v="3714"/>
    <x v="0"/>
    <n v="97"/>
    <x v="0"/>
    <s v="theater/plays"/>
    <n v="102"/>
    <n v="105.52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x v="3715"/>
    <x v="0"/>
    <n v="27"/>
    <x v="0"/>
    <s v="theater/plays"/>
    <n v="103"/>
    <n v="132.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x v="3716"/>
    <x v="0"/>
    <n v="24"/>
    <x v="0"/>
    <s v="theater/plays"/>
    <n v="156"/>
    <n v="51.92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x v="3717"/>
    <x v="0"/>
    <n v="13"/>
    <x v="0"/>
    <s v="theater/plays"/>
    <n v="1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x v="3718"/>
    <x v="0"/>
    <n v="46"/>
    <x v="0"/>
    <s v="theater/plays"/>
    <n v="239"/>
    <n v="26.02"/>
    <x v="1"/>
    <s v="plays"/>
    <x v="3718"/>
    <d v="2015-02-27T17:11:15"/>
  </r>
  <r>
    <n v="3719"/>
    <x v="3715"/>
    <s v="A new piece of physical theatre about love, regret and longing."/>
    <n v="200"/>
    <n v="420"/>
    <x v="0"/>
    <x v="1"/>
    <x v="1"/>
    <n v="1434994266"/>
    <x v="3719"/>
    <x v="0"/>
    <n v="4"/>
    <x v="0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x v="0"/>
    <x v="0"/>
    <n v="1435881006"/>
    <x v="3720"/>
    <x v="0"/>
    <n v="40"/>
    <x v="0"/>
    <s v="theater/plays"/>
    <n v="105"/>
    <n v="86.23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x v="3721"/>
    <x v="0"/>
    <n v="44"/>
    <x v="0"/>
    <s v="theater/plays"/>
    <n v="101"/>
    <n v="114.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x v="3722"/>
    <x v="0"/>
    <n v="35"/>
    <x v="0"/>
    <s v="theater/plays"/>
    <n v="111"/>
    <n v="47.66"/>
    <x v="1"/>
    <s v="plays"/>
    <x v="3722"/>
    <d v="2016-02-11T22:59:00"/>
  </r>
  <r>
    <n v="3723"/>
    <x v="3719"/>
    <s v="Saltmine Theatre Company present Beauty and the Beast:"/>
    <n v="4500"/>
    <n v="4592"/>
    <x v="0"/>
    <x v="1"/>
    <x v="1"/>
    <n v="1417374262"/>
    <x v="3723"/>
    <x v="0"/>
    <n v="63"/>
    <x v="0"/>
    <s v="theater/plays"/>
    <n v="102"/>
    <n v="72.89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x v="3724"/>
    <x v="0"/>
    <n v="89"/>
    <x v="0"/>
    <s v="theater/plays"/>
    <n v="103"/>
    <n v="49.55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x v="3725"/>
    <x v="0"/>
    <n v="15"/>
    <x v="0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x v="3726"/>
    <x v="0"/>
    <n v="46"/>
    <x v="0"/>
    <s v="theater/plays"/>
    <n v="339"/>
    <n v="62.59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x v="3727"/>
    <x v="0"/>
    <n v="33"/>
    <x v="0"/>
    <s v="theater/plays"/>
    <n v="101"/>
    <n v="61.06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x v="0"/>
    <n v="1439957176"/>
    <x v="3728"/>
    <x v="0"/>
    <n v="31"/>
    <x v="1"/>
    <s v="theater/plays"/>
    <n v="9"/>
    <n v="60.0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x v="3729"/>
    <x v="0"/>
    <n v="5"/>
    <x v="1"/>
    <s v="theater/plays"/>
    <n v="7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x v="3730"/>
    <x v="0"/>
    <n v="1"/>
    <x v="1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x v="3731"/>
    <x v="0"/>
    <n v="12"/>
    <x v="1"/>
    <s v="theater/plays"/>
    <n v="11"/>
    <n v="51.67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x v="3"/>
    <n v="1422100800"/>
    <x v="3732"/>
    <x v="0"/>
    <n v="4"/>
    <x v="1"/>
    <s v="theater/plays"/>
    <n v="15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x v="0"/>
    <n v="1429396200"/>
    <x v="3733"/>
    <x v="0"/>
    <n v="0"/>
    <x v="1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x v="3734"/>
    <x v="0"/>
    <n v="7"/>
    <x v="1"/>
    <s v="theater/plays"/>
    <n v="2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x v="1"/>
    <x v="1"/>
    <n v="1432831089"/>
    <x v="3735"/>
    <x v="0"/>
    <n v="2"/>
    <x v="1"/>
    <s v="theater/plays"/>
    <n v="1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x v="3736"/>
    <x v="0"/>
    <n v="1"/>
    <x v="1"/>
    <s v="theater/plays"/>
    <n v="1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x v="0"/>
    <x v="0"/>
    <n v="1447311540"/>
    <x v="3737"/>
    <x v="0"/>
    <n v="4"/>
    <x v="1"/>
    <s v="theater/plays"/>
    <n v="21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x v="1"/>
    <n v="1405461600"/>
    <x v="3738"/>
    <x v="0"/>
    <n v="6"/>
    <x v="1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x v="3739"/>
    <x v="0"/>
    <n v="8"/>
    <x v="1"/>
    <s v="theater/plays"/>
    <n v="20"/>
    <n v="100.63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x v="3740"/>
    <x v="0"/>
    <n v="14"/>
    <x v="1"/>
    <s v="theater/plays"/>
    <n v="18"/>
    <n v="25.57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x v="3741"/>
    <x v="0"/>
    <n v="0"/>
    <x v="1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x v="3742"/>
    <x v="0"/>
    <n v="4"/>
    <x v="1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x v="0"/>
    <x v="0"/>
    <n v="1404406964"/>
    <x v="3743"/>
    <x v="0"/>
    <n v="0"/>
    <x v="1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x v="3744"/>
    <x v="0"/>
    <n v="0"/>
    <x v="1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x v="0"/>
    <n v="1407689102"/>
    <x v="3745"/>
    <x v="0"/>
    <n v="1"/>
    <x v="1"/>
    <s v="theater/plays"/>
    <n v="10"/>
    <n v="10"/>
    <x v="1"/>
    <s v="plays"/>
    <x v="3745"/>
    <d v="2014-08-10T16:45:02"/>
  </r>
  <r>
    <n v="3746"/>
    <x v="3741"/>
    <s v="Generational curses CAN be broken...right?"/>
    <n v="8500"/>
    <n v="202"/>
    <x v="2"/>
    <x v="0"/>
    <x v="0"/>
    <n v="1475918439"/>
    <x v="3746"/>
    <x v="0"/>
    <n v="1"/>
    <x v="1"/>
    <s v="theater/plays"/>
    <n v="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x v="1"/>
    <x v="1"/>
    <n v="1436137140"/>
    <x v="3747"/>
    <x v="0"/>
    <n v="1"/>
    <x v="1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x v="3748"/>
    <x v="0"/>
    <n v="52"/>
    <x v="0"/>
    <s v="theater/musical"/>
    <n v="104"/>
    <n v="99.54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x v="3749"/>
    <x v="0"/>
    <n v="7"/>
    <x v="0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x v="3750"/>
    <x v="0"/>
    <n v="28"/>
    <x v="0"/>
    <s v="theater/musical"/>
    <n v="100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x v="3751"/>
    <x v="0"/>
    <n v="11"/>
    <x v="0"/>
    <s v="theater/musical"/>
    <n v="133"/>
    <n v="120.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x v="3752"/>
    <x v="0"/>
    <n v="15"/>
    <x v="0"/>
    <s v="theater/musical"/>
    <n v="113"/>
    <n v="37.67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x v="3753"/>
    <x v="0"/>
    <n v="30"/>
    <x v="0"/>
    <s v="theater/musical"/>
    <n v="103"/>
    <n v="172.23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x v="3754"/>
    <x v="0"/>
    <n v="27"/>
    <x v="0"/>
    <s v="theater/musical"/>
    <n v="120"/>
    <n v="111.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x v="3755"/>
    <x v="0"/>
    <n v="28"/>
    <x v="0"/>
    <s v="theater/musical"/>
    <n v="130"/>
    <n v="25.46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x v="3756"/>
    <x v="0"/>
    <n v="17"/>
    <x v="0"/>
    <s v="theater/musical"/>
    <n v="101"/>
    <n v="267.64999999999998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x v="3757"/>
    <x v="0"/>
    <n v="50"/>
    <x v="0"/>
    <s v="theater/musical"/>
    <n v="109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x v="0"/>
    <x v="0"/>
    <n v="1400475600"/>
    <x v="3758"/>
    <x v="0"/>
    <n v="26"/>
    <x v="0"/>
    <s v="theater/musical"/>
    <n v="102"/>
    <n v="59.0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x v="0"/>
    <x v="0"/>
    <n v="1440556553"/>
    <x v="3759"/>
    <x v="0"/>
    <n v="88"/>
    <x v="0"/>
    <s v="theater/musical"/>
    <n v="110"/>
    <n v="50.11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x v="3760"/>
    <x v="0"/>
    <n v="91"/>
    <x v="0"/>
    <s v="theater/musical"/>
    <n v="101"/>
    <n v="55.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x v="3761"/>
    <x v="0"/>
    <n v="3"/>
    <x v="0"/>
    <s v="theater/musical"/>
    <n v="100"/>
    <n v="166.67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x v="3762"/>
    <x v="0"/>
    <n v="28"/>
    <x v="0"/>
    <s v="theater/musical"/>
    <n v="106"/>
    <n v="47.43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x v="0"/>
    <x v="0"/>
    <n v="1427907626"/>
    <x v="3763"/>
    <x v="0"/>
    <n v="77"/>
    <x v="0"/>
    <s v="theater/musical"/>
    <n v="100"/>
    <n v="64.94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x v="3764"/>
    <x v="0"/>
    <n v="27"/>
    <x v="0"/>
    <s v="theater/musical"/>
    <n v="100"/>
    <n v="55.56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x v="3765"/>
    <x v="0"/>
    <n v="107"/>
    <x v="0"/>
    <s v="theater/musical"/>
    <n v="113"/>
    <n v="74.22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x v="3766"/>
    <x v="0"/>
    <n v="96"/>
    <x v="0"/>
    <s v="theater/musical"/>
    <n v="103"/>
    <n v="106.93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x v="3767"/>
    <x v="0"/>
    <n v="56"/>
    <x v="0"/>
    <s v="theater/musical"/>
    <n v="117"/>
    <n v="41.7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x v="3768"/>
    <x v="0"/>
    <n v="58"/>
    <x v="0"/>
    <s v="theater/musical"/>
    <n v="108"/>
    <n v="74.23999999999999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x v="3769"/>
    <x v="0"/>
    <n v="15"/>
    <x v="0"/>
    <s v="theater/musical"/>
    <n v="100"/>
    <n v="73.33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x v="3770"/>
    <x v="0"/>
    <n v="20"/>
    <x v="0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x v="0"/>
    <x v="0"/>
    <n v="1463529600"/>
    <x v="3771"/>
    <x v="0"/>
    <n v="38"/>
    <x v="0"/>
    <s v="theater/musical"/>
    <n v="146"/>
    <n v="38.42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x v="3772"/>
    <x v="0"/>
    <n v="33"/>
    <x v="0"/>
    <s v="theater/musical"/>
    <n v="110"/>
    <n v="166.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x v="0"/>
    <x v="0"/>
    <n v="1479175680"/>
    <x v="3773"/>
    <x v="0"/>
    <n v="57"/>
    <x v="0"/>
    <s v="theater/musical"/>
    <n v="108"/>
    <n v="94.91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x v="3774"/>
    <x v="0"/>
    <n v="25"/>
    <x v="0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x v="3775"/>
    <x v="0"/>
    <n v="14"/>
    <x v="0"/>
    <s v="theater/musical"/>
    <n v="100"/>
    <n v="143.21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x v="3776"/>
    <x v="0"/>
    <n v="94"/>
    <x v="0"/>
    <s v="theater/musical"/>
    <n v="107"/>
    <n v="90.82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x v="3777"/>
    <x v="0"/>
    <n v="59"/>
    <x v="0"/>
    <s v="theater/musical"/>
    <n v="143"/>
    <n v="48.54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x v="0"/>
    <x v="0"/>
    <n v="1423942780"/>
    <x v="3778"/>
    <x v="0"/>
    <n v="36"/>
    <x v="0"/>
    <s v="theater/musical"/>
    <n v="105"/>
    <n v="70.03"/>
    <x v="1"/>
    <s v="musical"/>
    <x v="3778"/>
    <d v="2015-02-14T19:39:40"/>
  </r>
  <r>
    <n v="3779"/>
    <x v="3774"/>
    <s v="A fresh, re-telling of the Jesus story for a new generation."/>
    <n v="15000"/>
    <n v="15597"/>
    <x v="0"/>
    <x v="0"/>
    <x v="0"/>
    <n v="1459010340"/>
    <x v="3779"/>
    <x v="0"/>
    <n v="115"/>
    <x v="0"/>
    <s v="theater/musical"/>
    <n v="104"/>
    <n v="135.6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x v="3780"/>
    <x v="0"/>
    <n v="30"/>
    <x v="0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x v="3781"/>
    <x v="0"/>
    <n v="52"/>
    <x v="0"/>
    <s v="theater/musical"/>
    <n v="110"/>
    <n v="94.9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x v="3782"/>
    <x v="0"/>
    <n v="27"/>
    <x v="0"/>
    <s v="theater/musical"/>
    <n v="102"/>
    <n v="75.3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x v="3783"/>
    <x v="0"/>
    <n v="24"/>
    <x v="0"/>
    <s v="theater/musical"/>
    <n v="129"/>
    <n v="64.459999999999994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x v="3784"/>
    <x v="0"/>
    <n v="10"/>
    <x v="0"/>
    <s v="theater/musical"/>
    <n v="115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x v="3785"/>
    <x v="0"/>
    <n v="30"/>
    <x v="0"/>
    <s v="theater/musical"/>
    <n v="15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x v="3786"/>
    <x v="0"/>
    <n v="71"/>
    <x v="0"/>
    <s v="theater/musical"/>
    <n v="111"/>
    <n v="93.7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x v="3787"/>
    <x v="0"/>
    <n v="10"/>
    <x v="0"/>
    <s v="theater/musical"/>
    <n v="100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x v="3788"/>
    <x v="0"/>
    <n v="1"/>
    <x v="1"/>
    <s v="theater/musical"/>
    <n v="1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x v="3789"/>
    <x v="0"/>
    <n v="4"/>
    <x v="1"/>
    <s v="theater/musical"/>
    <n v="3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x v="3790"/>
    <x v="0"/>
    <n v="0"/>
    <x v="1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x v="0"/>
    <x v="0"/>
    <n v="1404664592"/>
    <x v="3791"/>
    <x v="0"/>
    <n v="0"/>
    <x v="1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n v="12500"/>
    <n v="35"/>
    <x v="2"/>
    <x v="0"/>
    <x v="0"/>
    <n v="1436957022"/>
    <x v="3792"/>
    <x v="0"/>
    <n v="2"/>
    <x v="1"/>
    <s v="theater/musical"/>
    <n v="0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x v="3793"/>
    <x v="0"/>
    <n v="24"/>
    <x v="1"/>
    <s v="theater/musical"/>
    <n v="60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x v="3794"/>
    <x v="0"/>
    <n v="1"/>
    <x v="1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x v="3795"/>
    <x v="0"/>
    <n v="2"/>
    <x v="1"/>
    <s v="theater/musical"/>
    <n v="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x v="3796"/>
    <x v="0"/>
    <n v="1"/>
    <x v="1"/>
    <s v="theater/musical"/>
    <n v="0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x v="3797"/>
    <x v="0"/>
    <n v="37"/>
    <x v="1"/>
    <s v="theater/musical"/>
    <n v="90"/>
    <n v="145.41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x v="3798"/>
    <x v="0"/>
    <n v="5"/>
    <x v="1"/>
    <s v="theater/musical"/>
    <n v="1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x v="0"/>
    <n v="1457734843"/>
    <x v="3799"/>
    <x v="0"/>
    <n v="4"/>
    <x v="1"/>
    <s v="theater/musical"/>
    <n v="4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x v="3800"/>
    <x v="0"/>
    <n v="16"/>
    <x v="1"/>
    <s v="theater/musical"/>
    <n v="4"/>
    <n v="55.06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x v="3801"/>
    <x v="0"/>
    <n v="9"/>
    <x v="1"/>
    <s v="theater/musical"/>
    <n v="9"/>
    <n v="47.33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x v="3802"/>
    <x v="0"/>
    <n v="0"/>
    <x v="1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n v="12000"/>
    <n v="2358"/>
    <x v="2"/>
    <x v="0"/>
    <x v="0"/>
    <n v="1457133568"/>
    <x v="3803"/>
    <x v="0"/>
    <n v="40"/>
    <x v="1"/>
    <s v="theater/musical"/>
    <n v="20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x v="3804"/>
    <x v="0"/>
    <n v="0"/>
    <x v="1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x v="3805"/>
    <x v="0"/>
    <n v="2"/>
    <x v="1"/>
    <s v="theater/musical"/>
    <n v="0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x v="3806"/>
    <x v="0"/>
    <n v="1"/>
    <x v="1"/>
    <s v="theater/musical"/>
    <n v="0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x v="3807"/>
    <x v="0"/>
    <n v="9"/>
    <x v="1"/>
    <s v="theater/musical"/>
    <n v="30"/>
    <n v="50.56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x v="3808"/>
    <x v="0"/>
    <n v="24"/>
    <x v="0"/>
    <s v="theater/plays"/>
    <n v="100"/>
    <n v="41.67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x v="3809"/>
    <x v="0"/>
    <n v="38"/>
    <x v="0"/>
    <s v="theater/plays"/>
    <n v="101"/>
    <n v="53.29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x v="3810"/>
    <x v="0"/>
    <n v="26"/>
    <x v="0"/>
    <s v="theater/plays"/>
    <n v="122"/>
    <n v="70.23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x v="3811"/>
    <x v="0"/>
    <n v="19"/>
    <x v="0"/>
    <s v="theater/plays"/>
    <n v="330"/>
    <n v="43.42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x v="3812"/>
    <x v="0"/>
    <n v="11"/>
    <x v="0"/>
    <s v="theater/plays"/>
    <n v="110"/>
    <n v="199.18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x v="3813"/>
    <x v="0"/>
    <n v="27"/>
    <x v="0"/>
    <s v="theater/plays"/>
    <n v="101"/>
    <n v="78.52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x v="3814"/>
    <x v="0"/>
    <n v="34"/>
    <x v="0"/>
    <s v="theater/plays"/>
    <n v="140"/>
    <n v="61.82"/>
    <x v="1"/>
    <s v="plays"/>
    <x v="3814"/>
    <d v="2015-04-01T03:59:00"/>
  </r>
  <r>
    <n v="3815"/>
    <x v="3810"/>
    <s v="Come and help us make the Canterbury Shakespeare Festival a reality"/>
    <n v="1000"/>
    <n v="1000.01"/>
    <x v="0"/>
    <x v="1"/>
    <x v="1"/>
    <n v="1440111600"/>
    <x v="3815"/>
    <x v="0"/>
    <n v="20"/>
    <x v="0"/>
    <s v="theater/plays"/>
    <n v="100"/>
    <n v="50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x v="3816"/>
    <x v="0"/>
    <n v="37"/>
    <x v="0"/>
    <s v="theater/plays"/>
    <n v="119"/>
    <n v="48.34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x v="3817"/>
    <x v="0"/>
    <n v="20"/>
    <x v="0"/>
    <s v="theater/plays"/>
    <n v="107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x v="3818"/>
    <x v="0"/>
    <n v="10"/>
    <x v="0"/>
    <s v="theater/plays"/>
    <n v="22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x v="3819"/>
    <x v="0"/>
    <n v="26"/>
    <x v="0"/>
    <s v="theater/plays"/>
    <n v="106"/>
    <n v="40.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x v="3820"/>
    <x v="0"/>
    <n v="20"/>
    <x v="0"/>
    <s v="theater/plays"/>
    <n v="14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x v="3821"/>
    <x v="0"/>
    <n v="46"/>
    <x v="0"/>
    <s v="theater/plays"/>
    <n v="105"/>
    <n v="79.540000000000006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x v="3822"/>
    <x v="0"/>
    <n v="76"/>
    <x v="0"/>
    <s v="theater/plays"/>
    <n v="110"/>
    <n v="72.38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x v="3823"/>
    <x v="0"/>
    <n v="41"/>
    <x v="0"/>
    <s v="theater/plays"/>
    <n v="106"/>
    <n v="64.63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x v="3824"/>
    <x v="0"/>
    <n v="7"/>
    <x v="0"/>
    <s v="theater/plays"/>
    <n v="108"/>
    <n v="38.57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x v="3825"/>
    <x v="0"/>
    <n v="49"/>
    <x v="0"/>
    <s v="theater/plays"/>
    <n v="105"/>
    <n v="107.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x v="1"/>
    <n v="1430993394"/>
    <x v="3826"/>
    <x v="0"/>
    <n v="26"/>
    <x v="0"/>
    <s v="theater/plays"/>
    <n v="119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x v="3827"/>
    <x v="0"/>
    <n v="65"/>
    <x v="0"/>
    <s v="theater/plays"/>
    <n v="153"/>
    <n v="70.459999999999994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x v="3828"/>
    <x v="0"/>
    <n v="28"/>
    <x v="0"/>
    <s v="theater/plays"/>
    <n v="100"/>
    <n v="178.57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x v="3829"/>
    <x v="0"/>
    <n v="8"/>
    <x v="0"/>
    <s v="theater/plays"/>
    <n v="100"/>
    <n v="62.63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x v="3830"/>
    <x v="0"/>
    <n v="3"/>
    <x v="0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x v="3831"/>
    <x v="0"/>
    <n v="9"/>
    <x v="0"/>
    <s v="theater/plays"/>
    <n v="106"/>
    <n v="58.9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x v="3832"/>
    <x v="0"/>
    <n v="9"/>
    <x v="0"/>
    <s v="theater/plays"/>
    <n v="105"/>
    <n v="139.56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x v="3833"/>
    <x v="0"/>
    <n v="20"/>
    <x v="0"/>
    <s v="theater/plays"/>
    <n v="11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x v="3834"/>
    <x v="0"/>
    <n v="57"/>
    <x v="0"/>
    <s v="theater/plays"/>
    <n v="109"/>
    <n v="57.3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x v="3835"/>
    <x v="0"/>
    <n v="8"/>
    <x v="0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x v="3836"/>
    <x v="0"/>
    <n v="14"/>
    <x v="0"/>
    <s v="theater/plays"/>
    <n v="113"/>
    <n v="64.290000000000006"/>
    <x v="1"/>
    <s v="plays"/>
    <x v="3836"/>
    <d v="2016-08-03T04:09:00"/>
  </r>
  <r>
    <n v="3837"/>
    <x v="3832"/>
    <s v="A high-flying French farce with the thrust of a well-tuned jet engine"/>
    <n v="2000"/>
    <n v="2042"/>
    <x v="0"/>
    <x v="1"/>
    <x v="1"/>
    <n v="1435947758"/>
    <x v="3837"/>
    <x v="0"/>
    <n v="17"/>
    <x v="0"/>
    <s v="theater/plays"/>
    <n v="102"/>
    <n v="120.12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x v="3838"/>
    <x v="0"/>
    <n v="100"/>
    <x v="0"/>
    <s v="theater/plays"/>
    <n v="101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x v="3839"/>
    <x v="0"/>
    <n v="32"/>
    <x v="0"/>
    <s v="theater/plays"/>
    <n v="101"/>
    <n v="63.28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x v="3840"/>
    <x v="0"/>
    <n v="3"/>
    <x v="0"/>
    <s v="theater/plays"/>
    <n v="6500"/>
    <n v="21.67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x v="3841"/>
    <x v="1"/>
    <n v="34"/>
    <x v="1"/>
    <s v="theater/plays"/>
    <n v="9"/>
    <n v="25.65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x v="3842"/>
    <x v="1"/>
    <n v="23"/>
    <x v="1"/>
    <s v="theater/plays"/>
    <n v="22"/>
    <n v="47.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x v="3843"/>
    <x v="1"/>
    <n v="19"/>
    <x v="1"/>
    <s v="theater/plays"/>
    <n v="21"/>
    <n v="56.05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x v="3844"/>
    <x v="1"/>
    <n v="50"/>
    <x v="1"/>
    <s v="theater/plays"/>
    <n v="41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x v="3845"/>
    <x v="1"/>
    <n v="12"/>
    <x v="1"/>
    <s v="theater/plays"/>
    <n v="2"/>
    <n v="70.17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x v="3846"/>
    <x v="1"/>
    <n v="8"/>
    <x v="1"/>
    <s v="theater/plays"/>
    <n v="3"/>
    <n v="23.63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x v="3847"/>
    <x v="1"/>
    <n v="9"/>
    <x v="1"/>
    <s v="theater/plays"/>
    <n v="16"/>
    <n v="188.56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x v="3848"/>
    <x v="1"/>
    <n v="43"/>
    <x v="1"/>
    <s v="theater/plays"/>
    <n v="16"/>
    <n v="49.51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x v="3849"/>
    <x v="1"/>
    <n v="28"/>
    <x v="1"/>
    <s v="theater/plays"/>
    <n v="7"/>
    <n v="75.459999999999994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x v="0"/>
    <x v="0"/>
    <n v="1420081143"/>
    <x v="3850"/>
    <x v="1"/>
    <n v="4"/>
    <x v="1"/>
    <s v="theater/plays"/>
    <n v="4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x v="3851"/>
    <x v="1"/>
    <n v="24"/>
    <x v="1"/>
    <s v="theater/plays"/>
    <n v="34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x v="3852"/>
    <x v="0"/>
    <n v="2"/>
    <x v="1"/>
    <s v="theater/plays"/>
    <n v="0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x v="0"/>
    <n v="1409602178"/>
    <x v="3853"/>
    <x v="0"/>
    <n v="2"/>
    <x v="1"/>
    <s v="theater/plays"/>
    <n v="0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x v="0"/>
    <x v="0"/>
    <n v="1431206058"/>
    <x v="3854"/>
    <x v="0"/>
    <n v="20"/>
    <x v="1"/>
    <s v="theater/plays"/>
    <n v="16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x v="3855"/>
    <x v="0"/>
    <n v="1"/>
    <x v="1"/>
    <s v="theater/plays"/>
    <n v="3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x v="3856"/>
    <x v="0"/>
    <n v="1"/>
    <x v="1"/>
    <s v="theater/plays"/>
    <n v="0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x v="3857"/>
    <x v="0"/>
    <n v="4"/>
    <x v="1"/>
    <s v="theater/plays"/>
    <n v="5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x v="3858"/>
    <x v="0"/>
    <n v="1"/>
    <x v="1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x v="3859"/>
    <x v="0"/>
    <n v="1"/>
    <x v="1"/>
    <s v="theater/plays"/>
    <n v="0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x v="3860"/>
    <x v="0"/>
    <n v="13"/>
    <x v="1"/>
    <s v="theater/plays"/>
    <n v="18"/>
    <n v="81.540000000000006"/>
    <x v="1"/>
    <s v="plays"/>
    <x v="3860"/>
    <d v="2014-08-12T15:51:50"/>
  </r>
  <r>
    <n v="3861"/>
    <x v="3856"/>
    <s v="THE COMING OF THE LORD!"/>
    <n v="2000"/>
    <n v="100"/>
    <x v="2"/>
    <x v="0"/>
    <x v="0"/>
    <n v="1415828820"/>
    <x v="3861"/>
    <x v="0"/>
    <n v="1"/>
    <x v="1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x v="0"/>
    <x v="0"/>
    <n v="1473699540"/>
    <x v="3862"/>
    <x v="0"/>
    <n v="1"/>
    <x v="1"/>
    <s v="theater/plays"/>
    <n v="0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x v="3863"/>
    <x v="0"/>
    <n v="0"/>
    <x v="1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x v="3864"/>
    <x v="0"/>
    <n v="3"/>
    <x v="1"/>
    <s v="theater/plays"/>
    <n v="1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x v="3865"/>
    <x v="0"/>
    <n v="14"/>
    <x v="1"/>
    <s v="theater/plays"/>
    <n v="27"/>
    <n v="46.43"/>
    <x v="1"/>
    <s v="plays"/>
    <x v="3865"/>
    <d v="2014-08-30T05:30:00"/>
  </r>
  <r>
    <n v="3866"/>
    <x v="3861"/>
    <s v="A funny, moving, witty piece about a girl, her oboe, and her dreams."/>
    <n v="2000"/>
    <n v="11"/>
    <x v="2"/>
    <x v="0"/>
    <x v="0"/>
    <n v="1458703740"/>
    <x v="3866"/>
    <x v="0"/>
    <n v="2"/>
    <x v="1"/>
    <s v="theater/plays"/>
    <n v="1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x v="3867"/>
    <x v="0"/>
    <n v="5"/>
    <x v="1"/>
    <s v="theater/plays"/>
    <n v="13"/>
    <n v="50.2"/>
    <x v="1"/>
    <s v="plays"/>
    <x v="3867"/>
    <d v="2016-06-18T19:32:19"/>
  </r>
  <r>
    <n v="3868"/>
    <x v="3863"/>
    <s v="New collection of music by Scott Evan Davis!"/>
    <n v="5000"/>
    <n v="10"/>
    <x v="1"/>
    <x v="1"/>
    <x v="1"/>
    <n v="1410191405"/>
    <x v="3868"/>
    <x v="0"/>
    <n v="1"/>
    <x v="1"/>
    <s v="theater/musical"/>
    <n v="0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x v="0"/>
    <x v="0"/>
    <n v="1426302660"/>
    <x v="3869"/>
    <x v="0"/>
    <n v="15"/>
    <x v="1"/>
    <s v="theater/musical"/>
    <n v="3"/>
    <n v="30.1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x v="3870"/>
    <x v="0"/>
    <n v="10"/>
    <x v="1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x v="0"/>
    <n v="1490809450"/>
    <x v="3871"/>
    <x v="0"/>
    <n v="3"/>
    <x v="1"/>
    <s v="theater/musical"/>
    <n v="3"/>
    <n v="13.33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x v="3872"/>
    <x v="0"/>
    <n v="0"/>
    <x v="1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x v="3873"/>
    <x v="0"/>
    <n v="0"/>
    <x v="1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x v="3874"/>
    <x v="0"/>
    <n v="0"/>
    <x v="1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x v="3875"/>
    <x v="0"/>
    <n v="0"/>
    <x v="1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x v="3876"/>
    <x v="0"/>
    <n v="46"/>
    <x v="1"/>
    <s v="theater/musical"/>
    <n v="53"/>
    <n v="44.76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x v="3877"/>
    <x v="0"/>
    <n v="14"/>
    <x v="1"/>
    <s v="theater/musical"/>
    <n v="5"/>
    <n v="88.64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x v="3878"/>
    <x v="0"/>
    <n v="1"/>
    <x v="1"/>
    <s v="theater/musical"/>
    <n v="0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x v="3879"/>
    <x v="0"/>
    <n v="0"/>
    <x v="1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x v="3880"/>
    <x v="0"/>
    <n v="17"/>
    <x v="1"/>
    <s v="theater/musical"/>
    <n v="13"/>
    <n v="57.65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x v="0"/>
    <x v="0"/>
    <n v="1487550399"/>
    <x v="3881"/>
    <x v="0"/>
    <n v="1"/>
    <x v="1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x v="3882"/>
    <x v="0"/>
    <n v="0"/>
    <x v="1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x v="3883"/>
    <x v="0"/>
    <n v="0"/>
    <x v="1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x v="0"/>
    <n v="1427479192"/>
    <x v="3884"/>
    <x v="0"/>
    <n v="0"/>
    <x v="1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x v="3885"/>
    <x v="0"/>
    <n v="0"/>
    <x v="1"/>
    <s v="theater/musical"/>
    <n v="0"/>
    <n v="0"/>
    <x v="1"/>
    <s v="musical"/>
    <x v="3885"/>
    <d v="2016-05-09T22:49:51"/>
  </r>
  <r>
    <n v="3886"/>
    <x v="3881"/>
    <n v="1"/>
    <n v="10000"/>
    <n v="0"/>
    <x v="1"/>
    <x v="2"/>
    <x v="2"/>
    <n v="1418275702"/>
    <x v="3886"/>
    <x v="0"/>
    <n v="0"/>
    <x v="1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x v="3887"/>
    <x v="0"/>
    <n v="2"/>
    <x v="1"/>
    <s v="theater/musical"/>
    <n v="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x v="3888"/>
    <x v="0"/>
    <n v="14"/>
    <x v="1"/>
    <s v="theater/plays"/>
    <n v="27"/>
    <n v="38.71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x v="3889"/>
    <x v="0"/>
    <n v="9"/>
    <x v="1"/>
    <s v="theater/plays"/>
    <n v="1"/>
    <n v="13.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x v="3890"/>
    <x v="0"/>
    <n v="8"/>
    <x v="1"/>
    <s v="theater/plays"/>
    <n v="17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x v="0"/>
    <x v="0"/>
    <n v="1427086740"/>
    <x v="3891"/>
    <x v="0"/>
    <n v="7"/>
    <x v="1"/>
    <s v="theater/plays"/>
    <n v="33"/>
    <n v="37.14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x v="3892"/>
    <x v="0"/>
    <n v="0"/>
    <x v="1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x v="3893"/>
    <x v="0"/>
    <n v="84"/>
    <x v="1"/>
    <s v="theater/plays"/>
    <n v="22"/>
    <n v="128.27000000000001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x v="3894"/>
    <x v="0"/>
    <n v="11"/>
    <x v="1"/>
    <s v="theater/plays"/>
    <n v="3"/>
    <n v="47.27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x v="3895"/>
    <x v="0"/>
    <n v="1"/>
    <x v="1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x v="3896"/>
    <x v="0"/>
    <n v="4"/>
    <x v="1"/>
    <s v="theater/plays"/>
    <n v="11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x v="3897"/>
    <x v="0"/>
    <n v="10"/>
    <x v="1"/>
    <s v="theater/plays"/>
    <n v="1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x v="3898"/>
    <x v="0"/>
    <n v="16"/>
    <x v="1"/>
    <s v="theater/plays"/>
    <n v="33"/>
    <n v="50.88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x v="3899"/>
    <x v="0"/>
    <n v="2"/>
    <x v="1"/>
    <s v="theater/plays"/>
    <n v="1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x v="0"/>
    <n v="1433988791"/>
    <x v="3900"/>
    <x v="0"/>
    <n v="5"/>
    <x v="1"/>
    <s v="theater/plays"/>
    <n v="5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x v="3901"/>
    <x v="0"/>
    <n v="1"/>
    <x v="1"/>
    <s v="theater/plays"/>
    <n v="1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x v="3902"/>
    <x v="0"/>
    <n v="31"/>
    <x v="1"/>
    <s v="theater/plays"/>
    <n v="49"/>
    <n v="47.26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x v="3903"/>
    <x v="0"/>
    <n v="0"/>
    <x v="1"/>
    <s v="theater/plays"/>
    <n v="0"/>
    <n v="0"/>
    <x v="1"/>
    <s v="plays"/>
    <x v="3903"/>
    <d v="2015-08-14T19:38:00"/>
  </r>
  <r>
    <n v="3904"/>
    <x v="3899"/>
    <s v="A play that will cover 4000 years of black history."/>
    <n v="10000"/>
    <n v="3"/>
    <x v="2"/>
    <x v="0"/>
    <x v="0"/>
    <n v="1429074240"/>
    <x v="3904"/>
    <x v="0"/>
    <n v="2"/>
    <x v="1"/>
    <s v="theater/plays"/>
    <n v="0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x v="3905"/>
    <x v="0"/>
    <n v="7"/>
    <x v="1"/>
    <s v="theater/plays"/>
    <n v="12"/>
    <n v="24.71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x v="3906"/>
    <x v="0"/>
    <n v="16"/>
    <x v="1"/>
    <s v="theater/plays"/>
    <n v="67"/>
    <n v="63.13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x v="0"/>
    <n v="1414354080"/>
    <x v="3907"/>
    <x v="0"/>
    <n v="4"/>
    <x v="1"/>
    <s v="theater/plays"/>
    <n v="15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x v="3908"/>
    <x v="0"/>
    <n v="4"/>
    <x v="1"/>
    <s v="theater/plays"/>
    <n v="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x v="3909"/>
    <x v="0"/>
    <n v="4"/>
    <x v="1"/>
    <s v="theater/plays"/>
    <n v="0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x v="3910"/>
    <x v="0"/>
    <n v="3"/>
    <x v="1"/>
    <s v="theater/plays"/>
    <n v="3"/>
    <n v="61.67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x v="3911"/>
    <x v="0"/>
    <n v="36"/>
    <x v="1"/>
    <s v="theater/plays"/>
    <n v="37"/>
    <n v="83.14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x v="3912"/>
    <x v="0"/>
    <n v="1"/>
    <x v="1"/>
    <s v="theater/plays"/>
    <n v="0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x v="3913"/>
    <x v="0"/>
    <n v="7"/>
    <x v="1"/>
    <s v="theater/plays"/>
    <n v="10"/>
    <n v="142.86000000000001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x v="3914"/>
    <x v="0"/>
    <n v="27"/>
    <x v="1"/>
    <s v="theater/plays"/>
    <n v="36"/>
    <n v="33.67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x v="3915"/>
    <x v="0"/>
    <n v="1"/>
    <x v="1"/>
    <s v="theater/plays"/>
    <n v="0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x v="3916"/>
    <x v="0"/>
    <n v="0"/>
    <x v="1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x v="3917"/>
    <x v="0"/>
    <n v="1"/>
    <x v="1"/>
    <s v="theater/plays"/>
    <n v="0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x v="3918"/>
    <x v="0"/>
    <n v="3"/>
    <x v="1"/>
    <s v="theater/plays"/>
    <n v="0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x v="3919"/>
    <x v="0"/>
    <n v="3"/>
    <x v="1"/>
    <s v="theater/plays"/>
    <n v="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x v="3920"/>
    <x v="0"/>
    <n v="3"/>
    <x v="1"/>
    <s v="theater/plays"/>
    <n v="5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x v="3921"/>
    <x v="0"/>
    <n v="0"/>
    <x v="1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x v="3922"/>
    <x v="0"/>
    <n v="6"/>
    <x v="1"/>
    <s v="theater/plays"/>
    <n v="8"/>
    <n v="10.17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x v="3923"/>
    <x v="0"/>
    <n v="17"/>
    <x v="1"/>
    <s v="theater/plays"/>
    <n v="12"/>
    <n v="81.41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x v="3924"/>
    <x v="0"/>
    <n v="40"/>
    <x v="1"/>
    <s v="theater/plays"/>
    <n v="15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x v="3925"/>
    <x v="0"/>
    <n v="3"/>
    <x v="1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x v="2"/>
    <x v="2"/>
    <n v="1419645748"/>
    <x v="3926"/>
    <x v="0"/>
    <n v="1"/>
    <x v="1"/>
    <s v="theater/plays"/>
    <n v="0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x v="3927"/>
    <x v="0"/>
    <n v="2"/>
    <x v="1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x v="3928"/>
    <x v="0"/>
    <n v="7"/>
    <x v="1"/>
    <s v="theater/plays"/>
    <n v="13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x v="3929"/>
    <x v="0"/>
    <n v="14"/>
    <x v="1"/>
    <s v="theater/plays"/>
    <n v="2"/>
    <n v="32.36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x v="3930"/>
    <x v="0"/>
    <n v="0"/>
    <x v="1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x v="3931"/>
    <x v="0"/>
    <n v="0"/>
    <x v="1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x v="3932"/>
    <x v="0"/>
    <n v="1"/>
    <x v="1"/>
    <s v="theater/plays"/>
    <n v="0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x v="3933"/>
    <x v="0"/>
    <n v="12"/>
    <x v="1"/>
    <s v="theater/plays"/>
    <n v="16"/>
    <n v="91.83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x v="3934"/>
    <x v="0"/>
    <n v="12"/>
    <x v="1"/>
    <s v="theater/plays"/>
    <n v="11"/>
    <n v="45.83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x v="3935"/>
    <x v="0"/>
    <n v="23"/>
    <x v="1"/>
    <s v="theater/plays"/>
    <n v="44"/>
    <n v="57.17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x v="3936"/>
    <x v="0"/>
    <n v="0"/>
    <x v="1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x v="3937"/>
    <x v="0"/>
    <n v="10"/>
    <x v="1"/>
    <s v="theater/plays"/>
    <n v="86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x v="3938"/>
    <x v="0"/>
    <n v="5"/>
    <x v="1"/>
    <s v="theater/plays"/>
    <n v="12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x v="3939"/>
    <x v="0"/>
    <n v="1"/>
    <x v="1"/>
    <s v="theater/plays"/>
    <n v="0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x v="3940"/>
    <x v="0"/>
    <n v="2"/>
    <x v="1"/>
    <s v="theater/plays"/>
    <n v="0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x v="3941"/>
    <x v="0"/>
    <n v="2"/>
    <x v="1"/>
    <s v="theater/plays"/>
    <n v="1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x v="3942"/>
    <x v="0"/>
    <n v="0"/>
    <x v="1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x v="3943"/>
    <x v="0"/>
    <n v="13"/>
    <x v="1"/>
    <s v="theater/plays"/>
    <n v="36"/>
    <n v="137.08000000000001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x v="3944"/>
    <x v="0"/>
    <n v="0"/>
    <x v="1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x v="3945"/>
    <x v="0"/>
    <n v="1"/>
    <x v="1"/>
    <s v="theater/plays"/>
    <n v="0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x v="0"/>
    <x v="0"/>
    <n v="1425110400"/>
    <x v="3946"/>
    <x v="0"/>
    <n v="5"/>
    <x v="1"/>
    <s v="theater/plays"/>
    <n v="3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x v="3947"/>
    <x v="0"/>
    <n v="2"/>
    <x v="1"/>
    <s v="theater/plays"/>
    <n v="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x v="3948"/>
    <x v="0"/>
    <n v="0"/>
    <x v="1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x v="3949"/>
    <x v="0"/>
    <n v="32"/>
    <x v="1"/>
    <s v="theater/plays"/>
    <n v="16"/>
    <n v="49.28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x v="3950"/>
    <x v="0"/>
    <n v="1"/>
    <x v="1"/>
    <s v="theater/plays"/>
    <n v="1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x v="3951"/>
    <x v="0"/>
    <n v="1"/>
    <x v="1"/>
    <s v="theater/plays"/>
    <n v="0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x v="3952"/>
    <x v="0"/>
    <n v="1"/>
    <x v="1"/>
    <s v="theater/plays"/>
    <n v="0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x v="3953"/>
    <x v="0"/>
    <n v="0"/>
    <x v="1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x v="3954"/>
    <x v="0"/>
    <n v="0"/>
    <x v="1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x v="3955"/>
    <x v="0"/>
    <n v="8"/>
    <x v="1"/>
    <s v="theater/plays"/>
    <n v="24"/>
    <n v="53.13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x v="3956"/>
    <x v="0"/>
    <n v="0"/>
    <x v="1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x v="0"/>
    <n v="1468020354"/>
    <x v="3957"/>
    <x v="0"/>
    <n v="1"/>
    <x v="1"/>
    <s v="theater/plays"/>
    <n v="0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x v="3958"/>
    <x v="0"/>
    <n v="16"/>
    <x v="1"/>
    <s v="theater/plays"/>
    <n v="32"/>
    <n v="40.06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x v="3959"/>
    <x v="0"/>
    <n v="12"/>
    <x v="1"/>
    <s v="theater/plays"/>
    <n v="24"/>
    <n v="24.33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x v="3960"/>
    <x v="0"/>
    <n v="4"/>
    <x v="1"/>
    <s v="theater/plays"/>
    <n v="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x v="3961"/>
    <x v="0"/>
    <n v="2"/>
    <x v="1"/>
    <s v="theater/plays"/>
    <n v="0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x v="3962"/>
    <x v="0"/>
    <n v="3"/>
    <x v="1"/>
    <s v="theater/plays"/>
    <n v="3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x v="3963"/>
    <x v="0"/>
    <n v="0"/>
    <x v="1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x v="3964"/>
    <x v="0"/>
    <n v="3"/>
    <x v="1"/>
    <s v="theater/plays"/>
    <n v="6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x v="3965"/>
    <x v="0"/>
    <n v="4"/>
    <x v="1"/>
    <s v="theater/plays"/>
    <n v="14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x v="3966"/>
    <x v="0"/>
    <n v="2"/>
    <x v="1"/>
    <s v="theater/plays"/>
    <n v="1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x v="3967"/>
    <x v="0"/>
    <n v="10"/>
    <x v="1"/>
    <s v="theater/plays"/>
    <n v="24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x v="3968"/>
    <x v="0"/>
    <n v="11"/>
    <x v="1"/>
    <s v="theater/plays"/>
    <n v="11"/>
    <n v="47.91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x v="3969"/>
    <x v="0"/>
    <n v="6"/>
    <x v="1"/>
    <s v="theater/plays"/>
    <n v="7"/>
    <n v="35.17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x v="3970"/>
    <x v="0"/>
    <n v="2"/>
    <x v="1"/>
    <s v="theater/plays"/>
    <n v="0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x v="3971"/>
    <x v="0"/>
    <n v="6"/>
    <x v="1"/>
    <s v="theater/plays"/>
    <n v="1"/>
    <n v="22.67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x v="0"/>
    <x v="0"/>
    <n v="1423186634"/>
    <x v="3972"/>
    <x v="0"/>
    <n v="8"/>
    <x v="1"/>
    <s v="theater/plays"/>
    <n v="21"/>
    <n v="26.38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x v="3973"/>
    <x v="0"/>
    <n v="37"/>
    <x v="1"/>
    <s v="theater/plays"/>
    <n v="78"/>
    <n v="105.54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x v="3974"/>
    <x v="0"/>
    <n v="11"/>
    <x v="1"/>
    <s v="theater/plays"/>
    <n v="32"/>
    <n v="29.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x v="3975"/>
    <x v="0"/>
    <n v="0"/>
    <x v="1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x v="3976"/>
    <x v="0"/>
    <n v="10"/>
    <x v="1"/>
    <s v="theater/plays"/>
    <n v="48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x v="3977"/>
    <x v="0"/>
    <n v="6"/>
    <x v="1"/>
    <s v="theater/plays"/>
    <n v="1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x v="3978"/>
    <x v="0"/>
    <n v="8"/>
    <x v="1"/>
    <s v="theater/plays"/>
    <n v="11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x v="3979"/>
    <x v="0"/>
    <n v="6"/>
    <x v="1"/>
    <s v="theater/plays"/>
    <n v="2"/>
    <n v="18.329999999999998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x v="3980"/>
    <x v="0"/>
    <n v="7"/>
    <x v="1"/>
    <s v="theater/plays"/>
    <n v="18"/>
    <n v="64.290000000000006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x v="0"/>
    <n v="1468729149"/>
    <x v="3981"/>
    <x v="0"/>
    <n v="7"/>
    <x v="1"/>
    <s v="theater/plays"/>
    <n v="4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x v="3982"/>
    <x v="0"/>
    <n v="5"/>
    <x v="1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x v="3983"/>
    <x v="0"/>
    <n v="46"/>
    <x v="1"/>
    <s v="theater/plays"/>
    <n v="35"/>
    <n v="84.28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x v="3984"/>
    <x v="0"/>
    <n v="10"/>
    <x v="1"/>
    <s v="theater/plays"/>
    <n v="6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x v="3985"/>
    <x v="0"/>
    <n v="19"/>
    <x v="1"/>
    <s v="theater/plays"/>
    <n v="32"/>
    <n v="33.74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x v="3986"/>
    <x v="0"/>
    <n v="13"/>
    <x v="1"/>
    <s v="theater/plays"/>
    <n v="10"/>
    <n v="37.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x v="1"/>
    <n v="1400278290"/>
    <x v="3987"/>
    <x v="0"/>
    <n v="13"/>
    <x v="1"/>
    <s v="theater/plays"/>
    <n v="38"/>
    <n v="11.62"/>
    <x v="1"/>
    <s v="plays"/>
    <x v="3987"/>
    <d v="2014-05-16T22:11:30"/>
  </r>
  <r>
    <n v="3988"/>
    <x v="3982"/>
    <s v="An evening of of stories based both in myth and truth."/>
    <n v="1500"/>
    <n v="32"/>
    <x v="2"/>
    <x v="0"/>
    <x v="0"/>
    <n v="1440813413"/>
    <x v="3988"/>
    <x v="0"/>
    <n v="4"/>
    <x v="1"/>
    <s v="theater/plays"/>
    <n v="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x v="3989"/>
    <x v="0"/>
    <n v="0"/>
    <x v="1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x v="3990"/>
    <x v="0"/>
    <n v="3"/>
    <x v="1"/>
    <s v="theater/plays"/>
    <n v="4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x v="0"/>
    <x v="0"/>
    <n v="1433086082"/>
    <x v="3991"/>
    <x v="0"/>
    <n v="1"/>
    <x v="1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x v="0"/>
    <n v="1449876859"/>
    <x v="3992"/>
    <x v="0"/>
    <n v="9"/>
    <x v="1"/>
    <s v="theater/plays"/>
    <n v="5"/>
    <n v="60.11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x v="3993"/>
    <x v="0"/>
    <n v="1"/>
    <x v="1"/>
    <s v="theater/plays"/>
    <n v="0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x v="0"/>
    <n v="1405761690"/>
    <x v="3994"/>
    <x v="0"/>
    <n v="1"/>
    <x v="1"/>
    <s v="theater/plays"/>
    <n v="0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x v="3995"/>
    <x v="0"/>
    <n v="4"/>
    <x v="1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x v="3996"/>
    <x v="0"/>
    <n v="17"/>
    <x v="1"/>
    <s v="theater/plays"/>
    <n v="17"/>
    <n v="29.24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x v="3997"/>
    <x v="0"/>
    <n v="0"/>
    <x v="1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x v="0"/>
    <n v="1427580426"/>
    <x v="3998"/>
    <x v="0"/>
    <n v="12"/>
    <x v="1"/>
    <s v="theater/plays"/>
    <n v="57"/>
    <n v="59.58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x v="3999"/>
    <x v="0"/>
    <n v="14"/>
    <x v="1"/>
    <s v="theater/plays"/>
    <n v="17"/>
    <n v="82.57"/>
    <x v="1"/>
    <s v="plays"/>
    <x v="3999"/>
    <d v="2014-08-31T19:51:49"/>
  </r>
  <r>
    <n v="4000"/>
    <x v="3994"/>
    <s v="An Enticing Trip into the World of Assisted Dying"/>
    <n v="8000"/>
    <n v="10"/>
    <x v="2"/>
    <x v="0"/>
    <x v="0"/>
    <n v="1462631358"/>
    <x v="4000"/>
    <x v="0"/>
    <n v="1"/>
    <x v="1"/>
    <s v="theater/plays"/>
    <n v="0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x v="4001"/>
    <x v="0"/>
    <n v="14"/>
    <x v="1"/>
    <s v="theater/plays"/>
    <n v="38"/>
    <n v="32.36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x v="4002"/>
    <x v="0"/>
    <n v="4"/>
    <x v="1"/>
    <s v="theater/plays"/>
    <n v="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x v="4003"/>
    <x v="0"/>
    <n v="2"/>
    <x v="1"/>
    <s v="theater/plays"/>
    <n v="10"/>
    <n v="100.5"/>
    <x v="1"/>
    <s v="plays"/>
    <x v="4003"/>
    <d v="2015-02-15T14:05:47"/>
  </r>
  <r>
    <n v="4004"/>
    <x v="3998"/>
    <s v="Help Launch The Queen Into South Florida!"/>
    <n v="500"/>
    <n v="1"/>
    <x v="2"/>
    <x v="0"/>
    <x v="0"/>
    <n v="1412740457"/>
    <x v="4004"/>
    <x v="0"/>
    <n v="1"/>
    <x v="1"/>
    <s v="theater/plays"/>
    <n v="0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x v="4005"/>
    <x v="0"/>
    <n v="2"/>
    <x v="1"/>
    <s v="theater/plays"/>
    <n v="1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x v="4006"/>
    <x v="0"/>
    <n v="1"/>
    <x v="1"/>
    <s v="theater/plays"/>
    <n v="0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x v="4007"/>
    <x v="0"/>
    <n v="1"/>
    <x v="1"/>
    <s v="theater/plays"/>
    <n v="0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x v="4008"/>
    <x v="0"/>
    <n v="4"/>
    <x v="1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x v="4009"/>
    <x v="0"/>
    <n v="3"/>
    <x v="1"/>
    <s v="theater/plays"/>
    <n v="4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x v="4010"/>
    <x v="0"/>
    <n v="38"/>
    <x v="1"/>
    <s v="theater/plays"/>
    <n v="24"/>
    <n v="45.84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x v="4011"/>
    <x v="0"/>
    <n v="4"/>
    <x v="1"/>
    <s v="theater/plays"/>
    <n v="8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x v="4012"/>
    <x v="0"/>
    <n v="0"/>
    <x v="1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x v="4013"/>
    <x v="0"/>
    <n v="2"/>
    <x v="1"/>
    <s v="theater/plays"/>
    <n v="1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x v="4014"/>
    <x v="0"/>
    <n v="0"/>
    <x v="1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x v="4015"/>
    <x v="0"/>
    <n v="1"/>
    <x v="1"/>
    <s v="theater/plays"/>
    <n v="0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x v="4016"/>
    <x v="0"/>
    <n v="7"/>
    <x v="1"/>
    <s v="theater/plays"/>
    <n v="14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x v="4017"/>
    <x v="0"/>
    <n v="2"/>
    <x v="1"/>
    <s v="theater/plays"/>
    <n v="1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x v="1"/>
    <x v="1"/>
    <n v="1475877108"/>
    <x v="4018"/>
    <x v="0"/>
    <n v="4"/>
    <x v="1"/>
    <s v="theater/plays"/>
    <n v="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x v="4019"/>
    <x v="0"/>
    <n v="4"/>
    <x v="1"/>
    <s v="theater/plays"/>
    <n v="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x v="4020"/>
    <x v="0"/>
    <n v="3"/>
    <x v="1"/>
    <s v="theater/plays"/>
    <n v="17"/>
    <n v="33.33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x v="4021"/>
    <x v="0"/>
    <n v="2"/>
    <x v="1"/>
    <s v="theater/plays"/>
    <n v="1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x v="0"/>
    <x v="0"/>
    <n v="1422759240"/>
    <x v="4022"/>
    <x v="0"/>
    <n v="197"/>
    <x v="1"/>
    <s v="theater/plays"/>
    <n v="70"/>
    <n v="63.5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x v="4023"/>
    <x v="0"/>
    <n v="0"/>
    <x v="1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x v="4024"/>
    <x v="0"/>
    <n v="1"/>
    <x v="1"/>
    <s v="theater/plays"/>
    <n v="1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x v="4025"/>
    <x v="0"/>
    <n v="4"/>
    <x v="1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x v="4026"/>
    <x v="0"/>
    <n v="0"/>
    <x v="1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x v="4027"/>
    <x v="0"/>
    <n v="7"/>
    <x v="1"/>
    <s v="theater/plays"/>
    <n v="7"/>
    <n v="30.71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x v="4028"/>
    <x v="0"/>
    <n v="11"/>
    <x v="1"/>
    <s v="theater/plays"/>
    <n v="28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x v="4029"/>
    <x v="0"/>
    <n v="0"/>
    <x v="1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x v="4030"/>
    <x v="0"/>
    <n v="6"/>
    <x v="1"/>
    <s v="theater/plays"/>
    <n v="16"/>
    <n v="66.67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x v="4031"/>
    <x v="0"/>
    <n v="0"/>
    <x v="1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x v="4032"/>
    <x v="0"/>
    <n v="7"/>
    <x v="1"/>
    <s v="theater/plays"/>
    <n v="7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x v="4033"/>
    <x v="0"/>
    <n v="94"/>
    <x v="1"/>
    <s v="theater/plays"/>
    <n v="26"/>
    <n v="65.34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x v="4034"/>
    <x v="0"/>
    <n v="2"/>
    <x v="1"/>
    <s v="theater/plays"/>
    <n v="1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x v="0"/>
    <n v="1413925887"/>
    <x v="4035"/>
    <x v="0"/>
    <n v="25"/>
    <x v="1"/>
    <s v="theater/plays"/>
    <n v="37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x v="4036"/>
    <x v="0"/>
    <n v="17"/>
    <x v="1"/>
    <s v="theater/plays"/>
    <n v="47"/>
    <n v="166.06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x v="4037"/>
    <x v="0"/>
    <n v="2"/>
    <x v="1"/>
    <s v="theater/plays"/>
    <n v="11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x v="4038"/>
    <x v="0"/>
    <n v="4"/>
    <x v="1"/>
    <s v="theater/plays"/>
    <n v="12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x v="0"/>
    <n v="1448949540"/>
    <x v="4039"/>
    <x v="0"/>
    <n v="5"/>
    <x v="1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x v="4040"/>
    <x v="0"/>
    <n v="2"/>
    <x v="1"/>
    <s v="theater/plays"/>
    <n v="31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x v="1"/>
    <x v="1"/>
    <n v="1473160954"/>
    <x v="4041"/>
    <x v="0"/>
    <n v="2"/>
    <x v="1"/>
    <s v="theater/plays"/>
    <n v="0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x v="4042"/>
    <x v="0"/>
    <n v="3"/>
    <x v="1"/>
    <s v="theater/plays"/>
    <n v="0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x v="4043"/>
    <x v="0"/>
    <n v="0"/>
    <x v="1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x v="4044"/>
    <x v="0"/>
    <n v="4"/>
    <x v="1"/>
    <s v="theater/plays"/>
    <n v="38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x v="4045"/>
    <x v="0"/>
    <n v="1"/>
    <x v="1"/>
    <s v="theater/plays"/>
    <n v="0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x v="4046"/>
    <x v="0"/>
    <n v="12"/>
    <x v="1"/>
    <s v="theater/plays"/>
    <n v="8"/>
    <n v="38.33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x v="4047"/>
    <x v="0"/>
    <n v="4"/>
    <x v="1"/>
    <s v="theater/plays"/>
    <n v="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x v="4048"/>
    <x v="0"/>
    <n v="91"/>
    <x v="1"/>
    <s v="theater/plays"/>
    <n v="18"/>
    <n v="32.979999999999997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x v="4049"/>
    <x v="0"/>
    <n v="1"/>
    <x v="1"/>
    <s v="theater/plays"/>
    <n v="0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x v="4050"/>
    <x v="0"/>
    <n v="1"/>
    <x v="1"/>
    <s v="theater/plays"/>
    <n v="0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x v="4051"/>
    <x v="0"/>
    <n v="0"/>
    <x v="1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x v="4052"/>
    <x v="0"/>
    <n v="13"/>
    <x v="1"/>
    <s v="theater/plays"/>
    <n v="38"/>
    <n v="86.62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x v="4053"/>
    <x v="0"/>
    <n v="2"/>
    <x v="1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x v="4054"/>
    <x v="0"/>
    <n v="0"/>
    <x v="1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x v="4055"/>
    <x v="0"/>
    <n v="21"/>
    <x v="1"/>
    <s v="theater/plays"/>
    <n v="18"/>
    <n v="41.95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x v="4056"/>
    <x v="0"/>
    <n v="9"/>
    <x v="1"/>
    <s v="theater/plays"/>
    <n v="53"/>
    <n v="88.33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x v="4057"/>
    <x v="0"/>
    <n v="6"/>
    <x v="1"/>
    <s v="theater/plays"/>
    <n v="22"/>
    <n v="129.16999999999999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x v="4058"/>
    <x v="0"/>
    <n v="4"/>
    <x v="1"/>
    <s v="theater/plays"/>
    <n v="3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x v="4059"/>
    <x v="0"/>
    <n v="7"/>
    <x v="1"/>
    <s v="theater/plays"/>
    <n v="3"/>
    <n v="35.71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x v="4060"/>
    <x v="0"/>
    <n v="5"/>
    <x v="1"/>
    <s v="theater/plays"/>
    <n v="3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x v="0"/>
    <x v="0"/>
    <n v="1461205423"/>
    <x v="4061"/>
    <x v="0"/>
    <n v="0"/>
    <x v="1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x v="4062"/>
    <x v="0"/>
    <n v="3"/>
    <x v="1"/>
    <s v="theater/plays"/>
    <n v="2"/>
    <n v="163.33000000000001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x v="4063"/>
    <x v="0"/>
    <n v="9"/>
    <x v="1"/>
    <s v="theater/plays"/>
    <n v="1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x v="4064"/>
    <x v="0"/>
    <n v="6"/>
    <x v="1"/>
    <s v="theater/plays"/>
    <n v="19"/>
    <n v="64.17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x v="0"/>
    <x v="0"/>
    <n v="1407883811"/>
    <x v="4065"/>
    <x v="0"/>
    <n v="4"/>
    <x v="1"/>
    <s v="theater/plays"/>
    <n v="1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x v="4066"/>
    <x v="0"/>
    <n v="1"/>
    <x v="1"/>
    <s v="theater/plays"/>
    <n v="0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x v="4067"/>
    <x v="0"/>
    <n v="17"/>
    <x v="1"/>
    <s v="theater/plays"/>
    <n v="61"/>
    <n v="179.12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x v="4068"/>
    <x v="0"/>
    <n v="1"/>
    <x v="1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x v="4069"/>
    <x v="0"/>
    <n v="13"/>
    <x v="1"/>
    <s v="theater/plays"/>
    <n v="34"/>
    <n v="33.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x v="0"/>
    <n v="1425178800"/>
    <x v="4070"/>
    <x v="0"/>
    <n v="6"/>
    <x v="1"/>
    <s v="theater/plays"/>
    <n v="17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x v="4071"/>
    <x v="0"/>
    <n v="0"/>
    <x v="1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x v="4072"/>
    <x v="0"/>
    <n v="2"/>
    <x v="1"/>
    <s v="theater/plays"/>
    <n v="0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x v="4073"/>
    <x v="0"/>
    <n v="2"/>
    <x v="1"/>
    <s v="theater/plays"/>
    <n v="1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x v="4074"/>
    <x v="0"/>
    <n v="21"/>
    <x v="1"/>
    <s v="theater/plays"/>
    <n v="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x v="4075"/>
    <x v="0"/>
    <n v="13"/>
    <x v="1"/>
    <s v="theater/plays"/>
    <n v="29"/>
    <n v="44.31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x v="0"/>
    <n v="1413921060"/>
    <x v="4076"/>
    <x v="0"/>
    <n v="0"/>
    <x v="1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x v="4077"/>
    <x v="0"/>
    <n v="6"/>
    <x v="1"/>
    <s v="theater/plays"/>
    <n v="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x v="4078"/>
    <x v="0"/>
    <n v="0"/>
    <x v="1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x v="4079"/>
    <x v="0"/>
    <n v="1"/>
    <x v="1"/>
    <s v="theater/plays"/>
    <n v="0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x v="4080"/>
    <x v="0"/>
    <n v="0"/>
    <x v="1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x v="4081"/>
    <x v="0"/>
    <n v="12"/>
    <x v="1"/>
    <s v="theater/plays"/>
    <n v="16"/>
    <n v="29.17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x v="4082"/>
    <x v="0"/>
    <n v="2"/>
    <x v="1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x v="4083"/>
    <x v="0"/>
    <n v="6"/>
    <x v="1"/>
    <s v="theater/plays"/>
    <n v="22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x v="4084"/>
    <x v="0"/>
    <n v="1"/>
    <x v="1"/>
    <s v="theater/plays"/>
    <n v="0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x v="4085"/>
    <x v="0"/>
    <n v="1"/>
    <x v="1"/>
    <s v="theater/plays"/>
    <n v="0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x v="4086"/>
    <x v="0"/>
    <n v="5"/>
    <x v="1"/>
    <s v="theater/plays"/>
    <n v="5"/>
    <n v="9.4"/>
    <x v="1"/>
    <s v="plays"/>
    <x v="4086"/>
    <d v="2015-11-21T04:00:00"/>
  </r>
  <r>
    <n v="4087"/>
    <x v="4080"/>
    <s v="Comedy Stage Play"/>
    <n v="9600"/>
    <n v="0"/>
    <x v="2"/>
    <x v="0"/>
    <x v="0"/>
    <n v="1468777786"/>
    <x v="4087"/>
    <x v="0"/>
    <n v="0"/>
    <x v="1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x v="4088"/>
    <x v="0"/>
    <n v="3"/>
    <x v="1"/>
    <s v="theater/plays"/>
    <n v="11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x v="4089"/>
    <x v="0"/>
    <n v="8"/>
    <x v="1"/>
    <s v="theater/plays"/>
    <n v="5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x v="4090"/>
    <x v="0"/>
    <n v="3"/>
    <x v="1"/>
    <s v="theater/plays"/>
    <n v="3"/>
    <n v="10.67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x v="4091"/>
    <x v="0"/>
    <n v="8"/>
    <x v="1"/>
    <s v="theater/plays"/>
    <n v="13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x v="4092"/>
    <x v="0"/>
    <n v="1"/>
    <x v="1"/>
    <s v="theater/plays"/>
    <n v="0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x v="4093"/>
    <x v="0"/>
    <n v="4"/>
    <x v="1"/>
    <s v="theater/plays"/>
    <n v="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x v="4094"/>
    <x v="0"/>
    <n v="8"/>
    <x v="1"/>
    <s v="theater/plays"/>
    <n v="37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x v="10"/>
    <n v="1482108350"/>
    <x v="4095"/>
    <x v="0"/>
    <n v="1"/>
    <x v="1"/>
    <s v="theater/plays"/>
    <n v="3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x v="4096"/>
    <x v="0"/>
    <n v="5"/>
    <x v="1"/>
    <s v="theater/plays"/>
    <n v="11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x v="4097"/>
    <x v="0"/>
    <n v="0"/>
    <x v="1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x v="4098"/>
    <x v="0"/>
    <n v="0"/>
    <x v="1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x v="4099"/>
    <x v="0"/>
    <n v="1"/>
    <x v="1"/>
    <s v="theater/plays"/>
    <n v="1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x v="0"/>
    <n v="1414205990"/>
    <x v="4100"/>
    <x v="0"/>
    <n v="0"/>
    <x v="1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x v="4101"/>
    <x v="0"/>
    <n v="0"/>
    <x v="1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x v="4102"/>
    <x v="0"/>
    <n v="6"/>
    <x v="1"/>
    <s v="theater/plays"/>
    <n v="27"/>
    <n v="22.83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x v="4103"/>
    <x v="0"/>
    <n v="6"/>
    <x v="1"/>
    <s v="theater/plays"/>
    <n v="10"/>
    <n v="16.670000000000002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x v="4104"/>
    <x v="0"/>
    <n v="14"/>
    <x v="1"/>
    <s v="theater/plays"/>
    <n v="21"/>
    <n v="45.79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x v="4105"/>
    <x v="0"/>
    <n v="6"/>
    <x v="1"/>
    <s v="theater/plays"/>
    <n v="7"/>
    <n v="383.33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x v="4106"/>
    <x v="0"/>
    <n v="33"/>
    <x v="1"/>
    <s v="theater/plays"/>
    <n v="71"/>
    <n v="106.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x v="4107"/>
    <x v="0"/>
    <n v="4"/>
    <x v="1"/>
    <s v="theater/plays"/>
    <n v="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x v="4108"/>
    <x v="0"/>
    <n v="1"/>
    <x v="1"/>
    <s v="theater/plays"/>
    <n v="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x v="4109"/>
    <x v="0"/>
    <n v="0"/>
    <x v="1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x v="4110"/>
    <x v="0"/>
    <n v="6"/>
    <x v="1"/>
    <s v="theater/plays"/>
    <n v="29"/>
    <n v="14.33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x v="4111"/>
    <x v="0"/>
    <n v="6"/>
    <x v="1"/>
    <s v="theater/plays"/>
    <n v="3"/>
    <n v="15.67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x v="4112"/>
    <x v="0"/>
    <n v="1"/>
    <x v="1"/>
    <s v="theater/plays"/>
    <n v="0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x v="4113"/>
    <x v="0"/>
    <n v="3"/>
    <x v="1"/>
    <s v="theater/plays"/>
    <n v="0"/>
    <n v="1"/>
    <x v="1"/>
    <s v="plays"/>
    <x v="4113"/>
    <d v="2016-01-08T06:34:00"/>
  </r>
  <r>
    <m/>
    <x v="4107"/>
    <m/>
    <m/>
    <m/>
    <x v="4"/>
    <x v="21"/>
    <x v="13"/>
    <m/>
    <x v="4114"/>
    <x v="2"/>
    <m/>
    <x v="2"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18312B-BD91-40A9-A9E9-2BDA8C654B83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7" firstHeaderRow="1" firstDataRow="2" firstDataCol="1" rowPageCount="1" colPageCount="1"/>
  <pivotFields count="22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A86175-3D52-4FD5-8126-7111652BDF9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8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260EC-D5F1-4398-B74C-A7BB4F241AD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60869C-5F89-4E1D-AD58-13E9933862B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B17" firstHeaderRow="1" firstDataRow="1" firstDataCol="1" rowPageCount="1" colPageCount="1"/>
  <pivotFields count="22">
    <pivotField showAll="0"/>
    <pivotField showAll="0"/>
    <pivotField showAll="0"/>
    <pivotField numFmtId="44" showAll="0"/>
    <pivotField numFmtId="4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6E7C-E68D-46B6-9017-F20BA8A179C7}">
  <dimension ref="A1:H13"/>
  <sheetViews>
    <sheetView workbookViewId="0">
      <selection activeCell="B18" sqref="B18"/>
    </sheetView>
  </sheetViews>
  <sheetFormatPr defaultColWidth="21.109375" defaultRowHeight="14.4" x14ac:dyDescent="0.3"/>
  <cols>
    <col min="6" max="7" width="21.109375" style="21"/>
  </cols>
  <sheetData>
    <row r="1" spans="1:8" ht="12" customHeight="1" x14ac:dyDescent="0.3">
      <c r="A1" s="18" t="s">
        <v>8395</v>
      </c>
      <c r="B1" s="19" t="s">
        <v>8396</v>
      </c>
      <c r="C1" s="19" t="s">
        <v>8397</v>
      </c>
      <c r="D1" s="19" t="s">
        <v>8398</v>
      </c>
      <c r="E1" s="19" t="s">
        <v>8399</v>
      </c>
      <c r="F1" s="20" t="s">
        <v>8400</v>
      </c>
      <c r="G1" s="20" t="s">
        <v>8401</v>
      </c>
      <c r="H1" s="19" t="s">
        <v>8402</v>
      </c>
    </row>
    <row r="2" spans="1:8" x14ac:dyDescent="0.3">
      <c r="A2" t="s">
        <v>8403</v>
      </c>
      <c r="B2">
        <f>COUNTIFS(Kickstarter!R:R,"plays",Kickstarter!F:F,"successful",Kickstarter!D:D,"&lt;999")</f>
        <v>141</v>
      </c>
      <c r="C2">
        <f>COUNTIFS(Kickstarter!R:R,"plays",Kickstarter!F:F,"failed",Kickstarter!D:D,"&lt;999")</f>
        <v>45</v>
      </c>
      <c r="D2">
        <f>COUNTIFS(Kickstarter!R:R,"plays",Kickstarter!F:F,"canceledl",Kickstarter!D:D,"&lt;999")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>
        <f>D2/E2</f>
        <v>0</v>
      </c>
    </row>
    <row r="3" spans="1:8" x14ac:dyDescent="0.3">
      <c r="A3" t="s">
        <v>8404</v>
      </c>
      <c r="B3">
        <f>COUNTIFS(Kickstarter!R:R,"plays",Kickstarter!F:F,"successful",Kickstarter!D:D,"&gt;999",Kickstarter!D:D,"&lt;5000")</f>
        <v>388</v>
      </c>
      <c r="C3">
        <f>COUNTIFS(Kickstarter!R:R,"plays",Kickstarter!F:F,"failed",Kickstarter!D:D,"&gt;999",Kickstarter!D:D,"&lt;4999")</f>
        <v>146</v>
      </c>
      <c r="D3">
        <f>COUNTIFS(Kickstarter!R:R,"plays",Kickstarter!F:F,"canceled",Kickstarter!D:D,"&gt;999",Kickstarter!D:D,"&lt;4999")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>
        <f t="shared" ref="H3:H13" si="3">D3/E3</f>
        <v>0</v>
      </c>
    </row>
    <row r="4" spans="1:8" x14ac:dyDescent="0.3">
      <c r="A4" t="s">
        <v>8405</v>
      </c>
      <c r="B4">
        <f>COUNTIFS(Kickstarter!R:R,"plays",Kickstarter!F:F,"successful",Kickstarter!D:D,"&gt;4999",Kickstarter!D:D,"&lt;9999")</f>
        <v>93</v>
      </c>
      <c r="C4">
        <f>COUNTIFS(Kickstarter!R:R,"plays",Kickstarter!F:F,"failed",Kickstarter!D:D,"&gt;4999",Kickstarter!D:D,"&lt;9999")</f>
        <v>76</v>
      </c>
      <c r="D4">
        <f>COUNTIFS(Kickstarter!R:R,"plays",Kickstarter!F:F,"canceled",Kickstarter!D:D,"&gt;4999",Kickstarter!D:D,"&lt;9999")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>
        <f t="shared" si="3"/>
        <v>0</v>
      </c>
    </row>
    <row r="5" spans="1:8" x14ac:dyDescent="0.3">
      <c r="A5" t="s">
        <v>8406</v>
      </c>
      <c r="B5">
        <f>COUNTIFS(Kickstarter!R:R,"plays",Kickstarter!F:F,"successful",Kickstarter!D:D,"&gt;9999",Kickstarter!D:D,"&lt;14999")</f>
        <v>39</v>
      </c>
      <c r="C5">
        <f>COUNTIFS(Kickstarter!R:R,"plays",Kickstarter!F:F,"failed",Kickstarter!D:D,"&gt;9999",Kickstarter!D:D,"&lt;14999")</f>
        <v>33</v>
      </c>
      <c r="D5">
        <f>COUNTIFS(Kickstarter!R:R,"plays",Kickstarter!F:F,"canceled",Kickstarter!D:D,"&gt;9999",Kickstarter!D:D,"&lt;14999")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>
        <f t="shared" si="3"/>
        <v>0</v>
      </c>
    </row>
    <row r="6" spans="1:8" x14ac:dyDescent="0.3">
      <c r="A6" t="s">
        <v>8407</v>
      </c>
      <c r="B6">
        <f>COUNTIFS(Kickstarter!R:R,"plays",Kickstarter!F:F,"successful",Kickstarter!D:D,"&gt;14999",Kickstarter!D:D,"&lt;19999")</f>
        <v>12</v>
      </c>
      <c r="C6">
        <f>COUNTIFS(Kickstarter!R:R,"plays",Kickstarter!F:F,"failed",Kickstarter!D:D,"&gt;14999",Kickstarter!D:D,"&lt;19999")</f>
        <v>12</v>
      </c>
      <c r="D6">
        <f>COUNTIFS(Kickstarter!R:R,"plays",Kickstarter!F:F,"canceled",Kickstarter!D:D,"&gt;14999",Kickstarter!D:D,"&lt;19999")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>
        <f t="shared" si="3"/>
        <v>0</v>
      </c>
    </row>
    <row r="7" spans="1:8" x14ac:dyDescent="0.3">
      <c r="A7" t="s">
        <v>8408</v>
      </c>
      <c r="B7">
        <f>COUNTIFS(Kickstarter!R:R,"plays",Kickstarter!F:F,"successful",Kickstarter!D:D,"&gt;19999",Kickstarter!D:D,"&lt;24999")</f>
        <v>9</v>
      </c>
      <c r="C7">
        <f>COUNTIFS(Kickstarter!R:R,"plays",Kickstarter!F:F,"failed",Kickstarter!D:D,"&gt;19999",Kickstarter!D:D,"&lt;24999")</f>
        <v>11</v>
      </c>
      <c r="D7">
        <f>COUNTIFS(Kickstarter!R:R,"plays",Kickstarter!F:F,"canceled",Kickstarter!D:D,"&gt;19999",Kickstarter!D:D,"&lt;24999")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>
        <f t="shared" si="3"/>
        <v>0</v>
      </c>
    </row>
    <row r="8" spans="1:8" x14ac:dyDescent="0.3">
      <c r="A8" t="s">
        <v>8409</v>
      </c>
      <c r="B8">
        <f>COUNTIFS(Kickstarter!R:R,"plays",Kickstarter!F:F,"successful",Kickstarter!D:D,"&gt;24999",Kickstarter!D:D,"&lt;29999")</f>
        <v>1</v>
      </c>
      <c r="C8">
        <f>COUNTIFS(Kickstarter!R:R,"plays",Kickstarter!F:F,"failed",Kickstarter!D:D,"&gt;24999",Kickstarter!D:D,"&lt;29999")</f>
        <v>4</v>
      </c>
      <c r="D8">
        <f>COUNTIFS(Kickstarter!R:R,"plays",Kickstarter!F:F,"canceled",Kickstarter!D:D,"&gt;24999",Kickstarter!D:D,"&lt;29999")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>
        <f t="shared" si="3"/>
        <v>0</v>
      </c>
    </row>
    <row r="9" spans="1:8" x14ac:dyDescent="0.3">
      <c r="A9" t="s">
        <v>8410</v>
      </c>
      <c r="B9">
        <f>COUNTIFS(Kickstarter!R:R,"plays",Kickstarter!F:F,"successful",Kickstarter!D:D,"&gt;29999",Kickstarter!D:D,"&lt;34999")</f>
        <v>3</v>
      </c>
      <c r="C9">
        <f>COUNTIFS(Kickstarter!R:R,"plays",Kickstarter!F:F,"failed",Kickstarter!D:D,"&gt;29999",Kickstarter!D:D,"&lt;34999")</f>
        <v>8</v>
      </c>
      <c r="D9">
        <f>COUNTIFS(Kickstarter!R:R,"plays",Kickstarter!F:F,"canceled",Kickstarter!D:D,"&gt;29999",Kickstarter!D:D,"&lt;34999")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>
        <f t="shared" si="3"/>
        <v>0</v>
      </c>
    </row>
    <row r="10" spans="1:8" x14ac:dyDescent="0.3">
      <c r="A10" t="s">
        <v>8411</v>
      </c>
      <c r="B10">
        <f>COUNTIFS(Kickstarter!R:R,"plays",Kickstarter!F:F,"successful",Kickstarter!D:D,"&gt;34999",Kickstarter!D:D,"&lt;39999")</f>
        <v>4</v>
      </c>
      <c r="C10">
        <f>COUNTIFS(Kickstarter!R:R,"plays",Kickstarter!F:F,"failed",Kickstarter!D:D,"&gt;34999",Kickstarter!D:D,"&lt;39999")</f>
        <v>2</v>
      </c>
      <c r="D10">
        <f>COUNTIFS(Kickstarter!R:R,"plays",Kickstarter!F:F,"canceled",Kickstarter!D:D,"&gt;34999",Kickstarter!D:D,"&lt;39999")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>
        <f t="shared" si="3"/>
        <v>0</v>
      </c>
    </row>
    <row r="11" spans="1:8" x14ac:dyDescent="0.3">
      <c r="A11" t="s">
        <v>8412</v>
      </c>
      <c r="B11">
        <f>COUNTIFS(Kickstarter!R:R,"plays",Kickstarter!F:F,"successful",Kickstarter!D:D,"&gt;39999",Kickstarter!D:D,"&lt;44999")</f>
        <v>2</v>
      </c>
      <c r="C11">
        <f>COUNTIFS(Kickstarter!R:R,"plays",Kickstarter!F:F,"failed",Kickstarter!D:D,"&gt;39999",Kickstarter!D:D,"&lt;44999")</f>
        <v>1</v>
      </c>
      <c r="D11">
        <f>COUNTIFS(Kickstarter!R:R,"plays",Kickstarter!F:F,"canceled",Kickstarter!D:D,"&gt;39999",Kickstarter!D:D,"&lt;44999")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>
        <f t="shared" si="3"/>
        <v>0</v>
      </c>
    </row>
    <row r="12" spans="1:8" x14ac:dyDescent="0.3">
      <c r="A12" t="s">
        <v>8413</v>
      </c>
      <c r="B12">
        <f>COUNTIFS(Kickstarter!R:R,"plays",Kickstarter!F:F,"successful",Kickstarter!D:D,"&gt;44999",Kickstarter!D:D,"&lt;49999")</f>
        <v>0</v>
      </c>
      <c r="C12">
        <f>COUNTIFS(Kickstarter!R:R,"plays",Kickstarter!F:F,"failed",Kickstarter!D:D,"&gt;44999",Kickstarter!D:D,"&lt;49999")</f>
        <v>1</v>
      </c>
      <c r="D12">
        <f>COUNTIFS(Kickstarter!R:R,"plays",Kickstarter!F:F,"canceled",Kickstarter!D:D,"&gt;44999",Kickstarter!D:D,"&lt;49999")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>
        <f t="shared" si="3"/>
        <v>0</v>
      </c>
    </row>
    <row r="13" spans="1:8" x14ac:dyDescent="0.3">
      <c r="A13" t="s">
        <v>8414</v>
      </c>
      <c r="B13">
        <f>COUNTIFS(Kickstarter!R:R,"plays",Kickstarter!F:F,"successful",Kickstarter!D:D,"&gt;49999")</f>
        <v>2</v>
      </c>
      <c r="C13">
        <f>COUNTIFS(Kickstarter!R:R,"plays",Kickstarter!F:F,"failed",Kickstarter!D:D,"&gt;49999")</f>
        <v>14</v>
      </c>
      <c r="D13">
        <f>COUNTIFS(Kickstarter!R:R,"plays",Kickstarter!F:F,"canceled",Kickstarter!D:D,"&gt;50000")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>
        <f t="shared" si="3"/>
        <v>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07031-D197-47AC-8E10-4C7DC2C677B5}">
  <dimension ref="A1:E17"/>
  <sheetViews>
    <sheetView tabSelected="1" workbookViewId="0">
      <selection activeCell="F23" sqref="F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  <col min="7" max="7" width="15.44140625" bestFit="1" customWidth="1"/>
    <col min="8" max="8" width="14.44140625" bestFit="1" customWidth="1"/>
    <col min="9" max="13" width="15.44140625" bestFit="1" customWidth="1"/>
    <col min="14" max="14" width="14.44140625" bestFit="1" customWidth="1"/>
    <col min="15" max="19" width="15.44140625" bestFit="1" customWidth="1"/>
    <col min="20" max="20" width="14.44140625" bestFit="1" customWidth="1"/>
    <col min="21" max="27" width="15.44140625" bestFit="1" customWidth="1"/>
    <col min="28" max="28" width="14.44140625" bestFit="1" customWidth="1"/>
    <col min="29" max="31" width="15.44140625" bestFit="1" customWidth="1"/>
    <col min="32" max="32" width="14.44140625" bestFit="1" customWidth="1"/>
    <col min="33" max="42" width="15.44140625" bestFit="1" customWidth="1"/>
    <col min="43" max="43" width="14.44140625" bestFit="1" customWidth="1"/>
    <col min="44" max="51" width="15.44140625" bestFit="1" customWidth="1"/>
    <col min="52" max="52" width="14.44140625" bestFit="1" customWidth="1"/>
    <col min="53" max="56" width="15.44140625" bestFit="1" customWidth="1"/>
    <col min="57" max="57" width="14.44140625" bestFit="1" customWidth="1"/>
    <col min="58" max="63" width="15.44140625" bestFit="1" customWidth="1"/>
    <col min="64" max="65" width="14.44140625" bestFit="1" customWidth="1"/>
    <col min="66" max="67" width="15.44140625" bestFit="1" customWidth="1"/>
    <col min="68" max="69" width="14.44140625" bestFit="1" customWidth="1"/>
    <col min="70" max="73" width="15.44140625" bestFit="1" customWidth="1"/>
    <col min="74" max="74" width="14.44140625" bestFit="1" customWidth="1"/>
    <col min="75" max="78" width="15.44140625" bestFit="1" customWidth="1"/>
    <col min="79" max="80" width="14.44140625" bestFit="1" customWidth="1"/>
    <col min="81" max="88" width="15.44140625" bestFit="1" customWidth="1"/>
    <col min="89" max="89" width="14.44140625" bestFit="1" customWidth="1"/>
    <col min="90" max="90" width="15.44140625" bestFit="1" customWidth="1"/>
    <col min="91" max="91" width="14.44140625" bestFit="1" customWidth="1"/>
    <col min="92" max="93" width="15.44140625" bestFit="1" customWidth="1"/>
    <col min="94" max="94" width="14.44140625" bestFit="1" customWidth="1"/>
    <col min="95" max="100" width="15.44140625" bestFit="1" customWidth="1"/>
    <col min="101" max="102" width="14.44140625" bestFit="1" customWidth="1"/>
    <col min="103" max="111" width="15.44140625" bestFit="1" customWidth="1"/>
    <col min="112" max="112" width="14.44140625" bestFit="1" customWidth="1"/>
    <col min="113" max="113" width="15.44140625" bestFit="1" customWidth="1"/>
    <col min="114" max="114" width="14.44140625" bestFit="1" customWidth="1"/>
    <col min="115" max="120" width="15.44140625" bestFit="1" customWidth="1"/>
    <col min="121" max="121" width="14.44140625" bestFit="1" customWidth="1"/>
    <col min="122" max="124" width="15.44140625" bestFit="1" customWidth="1"/>
    <col min="125" max="125" width="14.44140625" bestFit="1" customWidth="1"/>
    <col min="126" max="129" width="15.44140625" bestFit="1" customWidth="1"/>
    <col min="130" max="131" width="14.44140625" bestFit="1" customWidth="1"/>
    <col min="132" max="132" width="15.44140625" bestFit="1" customWidth="1"/>
    <col min="133" max="133" width="14.44140625" bestFit="1" customWidth="1"/>
    <col min="134" max="137" width="15.44140625" bestFit="1" customWidth="1"/>
    <col min="138" max="138" width="14.44140625" bestFit="1" customWidth="1"/>
    <col min="139" max="148" width="15.44140625" bestFit="1" customWidth="1"/>
    <col min="149" max="149" width="14.44140625" bestFit="1" customWidth="1"/>
    <col min="150" max="153" width="15.44140625" bestFit="1" customWidth="1"/>
    <col min="154" max="154" width="14.44140625" bestFit="1" customWidth="1"/>
    <col min="155" max="159" width="15.44140625" bestFit="1" customWidth="1"/>
    <col min="160" max="160" width="14.44140625" bestFit="1" customWidth="1"/>
    <col min="161" max="163" width="15.44140625" bestFit="1" customWidth="1"/>
    <col min="164" max="164" width="14.44140625" bestFit="1" customWidth="1"/>
    <col min="165" max="172" width="15.44140625" bestFit="1" customWidth="1"/>
    <col min="173" max="174" width="14.44140625" bestFit="1" customWidth="1"/>
    <col min="175" max="180" width="15.44140625" bestFit="1" customWidth="1"/>
    <col min="181" max="181" width="14.44140625" bestFit="1" customWidth="1"/>
    <col min="182" max="183" width="15.44140625" bestFit="1" customWidth="1"/>
    <col min="184" max="184" width="14.44140625" bestFit="1" customWidth="1"/>
    <col min="185" max="188" width="15.44140625" bestFit="1" customWidth="1"/>
    <col min="189" max="189" width="14.44140625" bestFit="1" customWidth="1"/>
    <col min="190" max="190" width="15.44140625" bestFit="1" customWidth="1"/>
    <col min="191" max="192" width="14.44140625" bestFit="1" customWidth="1"/>
    <col min="193" max="193" width="15.44140625" bestFit="1" customWidth="1"/>
    <col min="194" max="194" width="14.44140625" bestFit="1" customWidth="1"/>
    <col min="195" max="197" width="15.44140625" bestFit="1" customWidth="1"/>
    <col min="198" max="198" width="14.44140625" bestFit="1" customWidth="1"/>
    <col min="199" max="200" width="15.44140625" bestFit="1" customWidth="1"/>
    <col min="201" max="201" width="14.44140625" bestFit="1" customWidth="1"/>
    <col min="202" max="204" width="15.44140625" bestFit="1" customWidth="1"/>
    <col min="205" max="205" width="14.44140625" bestFit="1" customWidth="1"/>
    <col min="206" max="212" width="15.44140625" bestFit="1" customWidth="1"/>
    <col min="213" max="213" width="14.44140625" bestFit="1" customWidth="1"/>
    <col min="214" max="214" width="15.44140625" bestFit="1" customWidth="1"/>
    <col min="215" max="215" width="14.44140625" bestFit="1" customWidth="1"/>
    <col min="216" max="221" width="15.44140625" bestFit="1" customWidth="1"/>
    <col min="222" max="222" width="14.44140625" bestFit="1" customWidth="1"/>
    <col min="223" max="225" width="15.44140625" bestFit="1" customWidth="1"/>
    <col min="226" max="226" width="14.44140625" bestFit="1" customWidth="1"/>
    <col min="227" max="228" width="15.44140625" bestFit="1" customWidth="1"/>
    <col min="229" max="231" width="14.44140625" bestFit="1" customWidth="1"/>
    <col min="232" max="238" width="15.44140625" bestFit="1" customWidth="1"/>
    <col min="239" max="239" width="14.44140625" bestFit="1" customWidth="1"/>
    <col min="240" max="245" width="15.44140625" bestFit="1" customWidth="1"/>
    <col min="246" max="246" width="14.44140625" bestFit="1" customWidth="1"/>
    <col min="247" max="255" width="15.44140625" bestFit="1" customWidth="1"/>
    <col min="256" max="256" width="14.44140625" bestFit="1" customWidth="1"/>
    <col min="257" max="261" width="15.44140625" bestFit="1" customWidth="1"/>
    <col min="262" max="262" width="14.44140625" bestFit="1" customWidth="1"/>
    <col min="263" max="266" width="15.44140625" bestFit="1" customWidth="1"/>
    <col min="267" max="267" width="14.44140625" bestFit="1" customWidth="1"/>
    <col min="268" max="269" width="15.44140625" bestFit="1" customWidth="1"/>
    <col min="270" max="270" width="14.44140625" bestFit="1" customWidth="1"/>
    <col min="271" max="273" width="15.44140625" bestFit="1" customWidth="1"/>
    <col min="274" max="274" width="14.44140625" bestFit="1" customWidth="1"/>
    <col min="275" max="277" width="15.44140625" bestFit="1" customWidth="1"/>
    <col min="278" max="278" width="14.44140625" bestFit="1" customWidth="1"/>
    <col min="279" max="280" width="15.44140625" bestFit="1" customWidth="1"/>
    <col min="281" max="281" width="14.44140625" bestFit="1" customWidth="1"/>
    <col min="282" max="283" width="15.44140625" bestFit="1" customWidth="1"/>
    <col min="284" max="285" width="14.44140625" bestFit="1" customWidth="1"/>
    <col min="286" max="287" width="15.44140625" bestFit="1" customWidth="1"/>
    <col min="288" max="289" width="14.44140625" bestFit="1" customWidth="1"/>
    <col min="290" max="291" width="15.44140625" bestFit="1" customWidth="1"/>
    <col min="292" max="292" width="14.44140625" bestFit="1" customWidth="1"/>
    <col min="293" max="297" width="15.44140625" bestFit="1" customWidth="1"/>
    <col min="298" max="299" width="14.44140625" bestFit="1" customWidth="1"/>
    <col min="300" max="300" width="15.44140625" bestFit="1" customWidth="1"/>
    <col min="301" max="303" width="14.44140625" bestFit="1" customWidth="1"/>
    <col min="304" max="312" width="15.44140625" bestFit="1" customWidth="1"/>
    <col min="313" max="314" width="14.44140625" bestFit="1" customWidth="1"/>
    <col min="315" max="315" width="15.44140625" bestFit="1" customWidth="1"/>
    <col min="316" max="316" width="14.44140625" bestFit="1" customWidth="1"/>
    <col min="317" max="321" width="15.44140625" bestFit="1" customWidth="1"/>
    <col min="322" max="322" width="14.44140625" bestFit="1" customWidth="1"/>
    <col min="323" max="324" width="15.44140625" bestFit="1" customWidth="1"/>
    <col min="325" max="326" width="14.44140625" bestFit="1" customWidth="1"/>
    <col min="327" max="329" width="15.44140625" bestFit="1" customWidth="1"/>
    <col min="330" max="330" width="14.44140625" bestFit="1" customWidth="1"/>
    <col min="331" max="333" width="15.44140625" bestFit="1" customWidth="1"/>
    <col min="334" max="334" width="14.44140625" bestFit="1" customWidth="1"/>
    <col min="335" max="337" width="15.44140625" bestFit="1" customWidth="1"/>
    <col min="338" max="338" width="14.44140625" bestFit="1" customWidth="1"/>
    <col min="339" max="340" width="15.44140625" bestFit="1" customWidth="1"/>
    <col min="341" max="341" width="14.44140625" bestFit="1" customWidth="1"/>
    <col min="342" max="342" width="15.44140625" bestFit="1" customWidth="1"/>
    <col min="343" max="343" width="14.44140625" bestFit="1" customWidth="1"/>
    <col min="344" max="344" width="15.44140625" bestFit="1" customWidth="1"/>
    <col min="345" max="345" width="14.44140625" bestFit="1" customWidth="1"/>
    <col min="346" max="350" width="15.44140625" bestFit="1" customWidth="1"/>
    <col min="351" max="351" width="14.44140625" bestFit="1" customWidth="1"/>
    <col min="352" max="367" width="15.44140625" bestFit="1" customWidth="1"/>
    <col min="368" max="369" width="14.44140625" bestFit="1" customWidth="1"/>
    <col min="370" max="373" width="15.44140625" bestFit="1" customWidth="1"/>
    <col min="374" max="374" width="14.44140625" bestFit="1" customWidth="1"/>
    <col min="375" max="378" width="15.44140625" bestFit="1" customWidth="1"/>
    <col min="379" max="379" width="14.44140625" bestFit="1" customWidth="1"/>
    <col min="380" max="381" width="15.44140625" bestFit="1" customWidth="1"/>
    <col min="382" max="382" width="14.44140625" bestFit="1" customWidth="1"/>
    <col min="383" max="385" width="15.44140625" bestFit="1" customWidth="1"/>
    <col min="386" max="388" width="14.44140625" bestFit="1" customWidth="1"/>
    <col min="389" max="392" width="15.44140625" bestFit="1" customWidth="1"/>
    <col min="393" max="393" width="14.44140625" bestFit="1" customWidth="1"/>
    <col min="394" max="397" width="15.44140625" bestFit="1" customWidth="1"/>
    <col min="398" max="399" width="14.44140625" bestFit="1" customWidth="1"/>
    <col min="400" max="400" width="15.44140625" bestFit="1" customWidth="1"/>
    <col min="401" max="401" width="14.44140625" bestFit="1" customWidth="1"/>
    <col min="402" max="412" width="15.44140625" bestFit="1" customWidth="1"/>
    <col min="413" max="413" width="14.44140625" bestFit="1" customWidth="1"/>
    <col min="414" max="419" width="15.44140625" bestFit="1" customWidth="1"/>
    <col min="420" max="420" width="14.44140625" bestFit="1" customWidth="1"/>
    <col min="421" max="421" width="15.44140625" bestFit="1" customWidth="1"/>
    <col min="422" max="422" width="14.44140625" bestFit="1" customWidth="1"/>
    <col min="423" max="431" width="15.44140625" bestFit="1" customWidth="1"/>
    <col min="432" max="432" width="14.44140625" bestFit="1" customWidth="1"/>
    <col min="433" max="434" width="15.44140625" bestFit="1" customWidth="1"/>
    <col min="435" max="436" width="14.44140625" bestFit="1" customWidth="1"/>
    <col min="437" max="437" width="15.44140625" bestFit="1" customWidth="1"/>
    <col min="438" max="439" width="14.44140625" bestFit="1" customWidth="1"/>
    <col min="440" max="456" width="15.44140625" bestFit="1" customWidth="1"/>
    <col min="457" max="457" width="14.44140625" bestFit="1" customWidth="1"/>
    <col min="458" max="460" width="15.44140625" bestFit="1" customWidth="1"/>
    <col min="461" max="462" width="14.44140625" bestFit="1" customWidth="1"/>
    <col min="463" max="467" width="15.44140625" bestFit="1" customWidth="1"/>
    <col min="468" max="470" width="14.44140625" bestFit="1" customWidth="1"/>
    <col min="471" max="472" width="15.44140625" bestFit="1" customWidth="1"/>
    <col min="473" max="473" width="14.44140625" bestFit="1" customWidth="1"/>
    <col min="474" max="477" width="15.44140625" bestFit="1" customWidth="1"/>
    <col min="478" max="478" width="14.44140625" bestFit="1" customWidth="1"/>
    <col min="479" max="485" width="15.44140625" bestFit="1" customWidth="1"/>
    <col min="486" max="487" width="14.44140625" bestFit="1" customWidth="1"/>
    <col min="488" max="488" width="15.44140625" bestFit="1" customWidth="1"/>
    <col min="489" max="489" width="14.44140625" bestFit="1" customWidth="1"/>
    <col min="490" max="492" width="15.44140625" bestFit="1" customWidth="1"/>
    <col min="493" max="494" width="14.44140625" bestFit="1" customWidth="1"/>
    <col min="495" max="496" width="15.44140625" bestFit="1" customWidth="1"/>
    <col min="497" max="497" width="14.44140625" bestFit="1" customWidth="1"/>
    <col min="498" max="499" width="15.44140625" bestFit="1" customWidth="1"/>
    <col min="500" max="501" width="14.44140625" bestFit="1" customWidth="1"/>
    <col min="502" max="503" width="15.44140625" bestFit="1" customWidth="1"/>
    <col min="504" max="505" width="14.44140625" bestFit="1" customWidth="1"/>
    <col min="506" max="512" width="15.44140625" bestFit="1" customWidth="1"/>
    <col min="513" max="513" width="14.44140625" bestFit="1" customWidth="1"/>
    <col min="514" max="515" width="15.44140625" bestFit="1" customWidth="1"/>
    <col min="516" max="516" width="14.44140625" bestFit="1" customWidth="1"/>
    <col min="517" max="517" width="15.44140625" bestFit="1" customWidth="1"/>
    <col min="518" max="520" width="14.44140625" bestFit="1" customWidth="1"/>
    <col min="521" max="521" width="15.44140625" bestFit="1" customWidth="1"/>
    <col min="522" max="523" width="14.44140625" bestFit="1" customWidth="1"/>
    <col min="524" max="527" width="15.44140625" bestFit="1" customWidth="1"/>
    <col min="528" max="529" width="14.44140625" bestFit="1" customWidth="1"/>
    <col min="530" max="532" width="15.44140625" bestFit="1" customWidth="1"/>
    <col min="533" max="534" width="14.44140625" bestFit="1" customWidth="1"/>
    <col min="535" max="535" width="15.44140625" bestFit="1" customWidth="1"/>
    <col min="536" max="536" width="14.44140625" bestFit="1" customWidth="1"/>
    <col min="537" max="537" width="15.44140625" bestFit="1" customWidth="1"/>
    <col min="538" max="538" width="14.44140625" bestFit="1" customWidth="1"/>
    <col min="539" max="540" width="15.44140625" bestFit="1" customWidth="1"/>
    <col min="541" max="541" width="14.44140625" bestFit="1" customWidth="1"/>
    <col min="542" max="543" width="15.44140625" bestFit="1" customWidth="1"/>
    <col min="544" max="544" width="14.44140625" bestFit="1" customWidth="1"/>
    <col min="545" max="548" width="15.44140625" bestFit="1" customWidth="1"/>
    <col min="549" max="549" width="14.44140625" bestFit="1" customWidth="1"/>
    <col min="550" max="551" width="15.44140625" bestFit="1" customWidth="1"/>
    <col min="552" max="552" width="14.44140625" bestFit="1" customWidth="1"/>
    <col min="553" max="553" width="15.44140625" bestFit="1" customWidth="1"/>
    <col min="554" max="554" width="14.44140625" bestFit="1" customWidth="1"/>
    <col min="555" max="556" width="15.44140625" bestFit="1" customWidth="1"/>
    <col min="557" max="557" width="14.44140625" bestFit="1" customWidth="1"/>
    <col min="558" max="560" width="15.44140625" bestFit="1" customWidth="1"/>
    <col min="561" max="562" width="14.44140625" bestFit="1" customWidth="1"/>
    <col min="563" max="565" width="15.44140625" bestFit="1" customWidth="1"/>
    <col min="566" max="566" width="14.44140625" bestFit="1" customWidth="1"/>
    <col min="567" max="572" width="15.44140625" bestFit="1" customWidth="1"/>
    <col min="573" max="573" width="14.44140625" bestFit="1" customWidth="1"/>
    <col min="574" max="578" width="15.44140625" bestFit="1" customWidth="1"/>
    <col min="579" max="580" width="14.44140625" bestFit="1" customWidth="1"/>
    <col min="581" max="585" width="15.44140625" bestFit="1" customWidth="1"/>
    <col min="586" max="586" width="14.44140625" bestFit="1" customWidth="1"/>
    <col min="587" max="593" width="15.44140625" bestFit="1" customWidth="1"/>
    <col min="594" max="596" width="14.44140625" bestFit="1" customWidth="1"/>
    <col min="597" max="600" width="15.44140625" bestFit="1" customWidth="1"/>
    <col min="601" max="603" width="14.44140625" bestFit="1" customWidth="1"/>
    <col min="604" max="614" width="15.44140625" bestFit="1" customWidth="1"/>
    <col min="615" max="615" width="14.44140625" bestFit="1" customWidth="1"/>
    <col min="616" max="617" width="15.44140625" bestFit="1" customWidth="1"/>
    <col min="618" max="619" width="14.44140625" bestFit="1" customWidth="1"/>
    <col min="620" max="621" width="15.44140625" bestFit="1" customWidth="1"/>
    <col min="622" max="622" width="14.44140625" bestFit="1" customWidth="1"/>
    <col min="623" max="642" width="15.44140625" bestFit="1" customWidth="1"/>
    <col min="643" max="643" width="14.44140625" bestFit="1" customWidth="1"/>
    <col min="644" max="646" width="15.44140625" bestFit="1" customWidth="1"/>
    <col min="647" max="647" width="14.44140625" bestFit="1" customWidth="1"/>
    <col min="648" max="649" width="15.44140625" bestFit="1" customWidth="1"/>
    <col min="650" max="651" width="14.44140625" bestFit="1" customWidth="1"/>
    <col min="652" max="654" width="15.44140625" bestFit="1" customWidth="1"/>
    <col min="655" max="655" width="14.44140625" bestFit="1" customWidth="1"/>
    <col min="656" max="657" width="15.44140625" bestFit="1" customWidth="1"/>
    <col min="658" max="658" width="14.44140625" bestFit="1" customWidth="1"/>
    <col min="659" max="669" width="15.44140625" bestFit="1" customWidth="1"/>
    <col min="670" max="672" width="14.44140625" bestFit="1" customWidth="1"/>
    <col min="673" max="683" width="15.44140625" bestFit="1" customWidth="1"/>
    <col min="684" max="685" width="14.44140625" bestFit="1" customWidth="1"/>
    <col min="686" max="690" width="15.44140625" bestFit="1" customWidth="1"/>
    <col min="691" max="691" width="14.44140625" bestFit="1" customWidth="1"/>
    <col min="692" max="698" width="15.44140625" bestFit="1" customWidth="1"/>
    <col min="699" max="700" width="14.44140625" bestFit="1" customWidth="1"/>
    <col min="701" max="703" width="15.44140625" bestFit="1" customWidth="1"/>
    <col min="704" max="706" width="14.44140625" bestFit="1" customWidth="1"/>
    <col min="707" max="708" width="15.44140625" bestFit="1" customWidth="1"/>
    <col min="709" max="710" width="14.44140625" bestFit="1" customWidth="1"/>
    <col min="711" max="713" width="15.44140625" bestFit="1" customWidth="1"/>
    <col min="714" max="714" width="14.44140625" bestFit="1" customWidth="1"/>
    <col min="715" max="719" width="15.44140625" bestFit="1" customWidth="1"/>
    <col min="720" max="722" width="14.44140625" bestFit="1" customWidth="1"/>
    <col min="723" max="741" width="15.44140625" bestFit="1" customWidth="1"/>
    <col min="742" max="742" width="14.44140625" bestFit="1" customWidth="1"/>
    <col min="743" max="744" width="15.44140625" bestFit="1" customWidth="1"/>
    <col min="745" max="749" width="14.44140625" bestFit="1" customWidth="1"/>
    <col min="750" max="750" width="15.44140625" bestFit="1" customWidth="1"/>
    <col min="751" max="751" width="14.44140625" bestFit="1" customWidth="1"/>
    <col min="752" max="753" width="15.44140625" bestFit="1" customWidth="1"/>
    <col min="754" max="754" width="14.44140625" bestFit="1" customWidth="1"/>
    <col min="755" max="757" width="15.44140625" bestFit="1" customWidth="1"/>
    <col min="758" max="758" width="14.44140625" bestFit="1" customWidth="1"/>
    <col min="759" max="766" width="15.44140625" bestFit="1" customWidth="1"/>
    <col min="767" max="767" width="14.44140625" bestFit="1" customWidth="1"/>
    <col min="768" max="768" width="15.44140625" bestFit="1" customWidth="1"/>
    <col min="769" max="770" width="14.44140625" bestFit="1" customWidth="1"/>
    <col min="771" max="777" width="15.44140625" bestFit="1" customWidth="1"/>
    <col min="778" max="778" width="14.44140625" bestFit="1" customWidth="1"/>
    <col min="779" max="780" width="15.44140625" bestFit="1" customWidth="1"/>
    <col min="781" max="781" width="14.44140625" bestFit="1" customWidth="1"/>
    <col min="782" max="789" width="15.44140625" bestFit="1" customWidth="1"/>
    <col min="790" max="791" width="14.44140625" bestFit="1" customWidth="1"/>
    <col min="792" max="796" width="15.44140625" bestFit="1" customWidth="1"/>
    <col min="797" max="797" width="14.44140625" bestFit="1" customWidth="1"/>
    <col min="798" max="804" width="15.44140625" bestFit="1" customWidth="1"/>
    <col min="805" max="807" width="14.44140625" bestFit="1" customWidth="1"/>
    <col min="808" max="810" width="15.44140625" bestFit="1" customWidth="1"/>
    <col min="811" max="811" width="14.44140625" bestFit="1" customWidth="1"/>
    <col min="812" max="816" width="15.44140625" bestFit="1" customWidth="1"/>
    <col min="817" max="818" width="14.44140625" bestFit="1" customWidth="1"/>
    <col min="819" max="819" width="15.44140625" bestFit="1" customWidth="1"/>
    <col min="820" max="821" width="14.44140625" bestFit="1" customWidth="1"/>
    <col min="822" max="826" width="15.44140625" bestFit="1" customWidth="1"/>
    <col min="827" max="828" width="14.44140625" bestFit="1" customWidth="1"/>
    <col min="829" max="838" width="15.44140625" bestFit="1" customWidth="1"/>
    <col min="839" max="840" width="14.44140625" bestFit="1" customWidth="1"/>
    <col min="841" max="848" width="15.44140625" bestFit="1" customWidth="1"/>
    <col min="849" max="849" width="14.44140625" bestFit="1" customWidth="1"/>
    <col min="850" max="850" width="15.44140625" bestFit="1" customWidth="1"/>
    <col min="851" max="852" width="14.44140625" bestFit="1" customWidth="1"/>
    <col min="853" max="854" width="15.44140625" bestFit="1" customWidth="1"/>
    <col min="855" max="857" width="14.44140625" bestFit="1" customWidth="1"/>
    <col min="858" max="863" width="15.44140625" bestFit="1" customWidth="1"/>
    <col min="864" max="864" width="14.44140625" bestFit="1" customWidth="1"/>
    <col min="865" max="876" width="15.44140625" bestFit="1" customWidth="1"/>
    <col min="877" max="877" width="14.44140625" bestFit="1" customWidth="1"/>
    <col min="878" max="883" width="15.44140625" bestFit="1" customWidth="1"/>
    <col min="884" max="884" width="14.44140625" bestFit="1" customWidth="1"/>
    <col min="885" max="891" width="15.44140625" bestFit="1" customWidth="1"/>
    <col min="892" max="892" width="14.44140625" bestFit="1" customWidth="1"/>
    <col min="893" max="896" width="15.44140625" bestFit="1" customWidth="1"/>
    <col min="897" max="897" width="14.44140625" bestFit="1" customWidth="1"/>
    <col min="898" max="902" width="15.44140625" bestFit="1" customWidth="1"/>
    <col min="903" max="903" width="14.44140625" bestFit="1" customWidth="1"/>
    <col min="904" max="905" width="15.44140625" bestFit="1" customWidth="1"/>
    <col min="906" max="907" width="14.44140625" bestFit="1" customWidth="1"/>
    <col min="908" max="918" width="15.44140625" bestFit="1" customWidth="1"/>
    <col min="919" max="920" width="14.44140625" bestFit="1" customWidth="1"/>
    <col min="921" max="929" width="15.44140625" bestFit="1" customWidth="1"/>
    <col min="930" max="930" width="14.44140625" bestFit="1" customWidth="1"/>
    <col min="931" max="932" width="15.44140625" bestFit="1" customWidth="1"/>
    <col min="933" max="933" width="14.44140625" bestFit="1" customWidth="1"/>
    <col min="934" max="937" width="15.44140625" bestFit="1" customWidth="1"/>
    <col min="938" max="938" width="14.44140625" bestFit="1" customWidth="1"/>
    <col min="939" max="939" width="15.44140625" bestFit="1" customWidth="1"/>
    <col min="940" max="940" width="14.44140625" bestFit="1" customWidth="1"/>
    <col min="941" max="945" width="15.44140625" bestFit="1" customWidth="1"/>
    <col min="946" max="946" width="14.44140625" bestFit="1" customWidth="1"/>
    <col min="947" max="947" width="15.44140625" bestFit="1" customWidth="1"/>
    <col min="948" max="949" width="14.44140625" bestFit="1" customWidth="1"/>
    <col min="950" max="952" width="15.44140625" bestFit="1" customWidth="1"/>
    <col min="953" max="953" width="14.44140625" bestFit="1" customWidth="1"/>
    <col min="954" max="957" width="15.44140625" bestFit="1" customWidth="1"/>
    <col min="958" max="958" width="14.44140625" bestFit="1" customWidth="1"/>
    <col min="959" max="965" width="15.44140625" bestFit="1" customWidth="1"/>
    <col min="966" max="967" width="14.44140625" bestFit="1" customWidth="1"/>
    <col min="968" max="968" width="15.44140625" bestFit="1" customWidth="1"/>
    <col min="969" max="969" width="14.44140625" bestFit="1" customWidth="1"/>
    <col min="970" max="970" width="15.44140625" bestFit="1" customWidth="1"/>
    <col min="971" max="971" width="14.44140625" bestFit="1" customWidth="1"/>
    <col min="972" max="984" width="15.44140625" bestFit="1" customWidth="1"/>
    <col min="985" max="985" width="14.44140625" bestFit="1" customWidth="1"/>
    <col min="986" max="987" width="15.44140625" bestFit="1" customWidth="1"/>
    <col min="988" max="988" width="14.44140625" bestFit="1" customWidth="1"/>
    <col min="989" max="989" width="15.44140625" bestFit="1" customWidth="1"/>
    <col min="990" max="990" width="14.44140625" bestFit="1" customWidth="1"/>
    <col min="991" max="991" width="15.44140625" bestFit="1" customWidth="1"/>
    <col min="992" max="992" width="14.44140625" bestFit="1" customWidth="1"/>
    <col min="993" max="994" width="15.44140625" bestFit="1" customWidth="1"/>
    <col min="995" max="997" width="14.44140625" bestFit="1" customWidth="1"/>
    <col min="998" max="1001" width="15.44140625" bestFit="1" customWidth="1"/>
    <col min="1002" max="1002" width="14.44140625" bestFit="1" customWidth="1"/>
    <col min="1003" max="1003" width="15.44140625" bestFit="1" customWidth="1"/>
    <col min="1004" max="1004" width="14.44140625" bestFit="1" customWidth="1"/>
    <col min="1005" max="1005" width="15.44140625" bestFit="1" customWidth="1"/>
    <col min="1006" max="1008" width="14.44140625" bestFit="1" customWidth="1"/>
    <col min="1009" max="1009" width="15.44140625" bestFit="1" customWidth="1"/>
    <col min="1010" max="1010" width="14.44140625" bestFit="1" customWidth="1"/>
    <col min="1011" max="1013" width="15.44140625" bestFit="1" customWidth="1"/>
    <col min="1014" max="1014" width="14.44140625" bestFit="1" customWidth="1"/>
    <col min="1015" max="1015" width="15.44140625" bestFit="1" customWidth="1"/>
    <col min="1016" max="1016" width="14.44140625" bestFit="1" customWidth="1"/>
    <col min="1017" max="1018" width="15.44140625" bestFit="1" customWidth="1"/>
    <col min="1019" max="1020" width="14.44140625" bestFit="1" customWidth="1"/>
    <col min="1021" max="1022" width="15.44140625" bestFit="1" customWidth="1"/>
    <col min="1023" max="1023" width="14.44140625" bestFit="1" customWidth="1"/>
    <col min="1024" max="1028" width="15.44140625" bestFit="1" customWidth="1"/>
    <col min="1029" max="1030" width="14.44140625" bestFit="1" customWidth="1"/>
    <col min="1031" max="1033" width="15.44140625" bestFit="1" customWidth="1"/>
    <col min="1034" max="1034" width="14.44140625" bestFit="1" customWidth="1"/>
    <col min="1035" max="1038" width="15.44140625" bestFit="1" customWidth="1"/>
    <col min="1039" max="1039" width="14.44140625" bestFit="1" customWidth="1"/>
    <col min="1040" max="1041" width="15.44140625" bestFit="1" customWidth="1"/>
    <col min="1042" max="1042" width="14.44140625" bestFit="1" customWidth="1"/>
    <col min="1043" max="1049" width="15.44140625" bestFit="1" customWidth="1"/>
    <col min="1050" max="1050" width="14.44140625" bestFit="1" customWidth="1"/>
    <col min="1051" max="1057" width="15.44140625" bestFit="1" customWidth="1"/>
    <col min="1058" max="1058" width="14.44140625" bestFit="1" customWidth="1"/>
    <col min="1059" max="1060" width="15.44140625" bestFit="1" customWidth="1"/>
    <col min="1061" max="1064" width="14.44140625" bestFit="1" customWidth="1"/>
    <col min="1065" max="1070" width="15.44140625" bestFit="1" customWidth="1"/>
    <col min="1071" max="1071" width="14.44140625" bestFit="1" customWidth="1"/>
    <col min="1072" max="1074" width="15.44140625" bestFit="1" customWidth="1"/>
    <col min="1075" max="1076" width="14.44140625" bestFit="1" customWidth="1"/>
    <col min="1077" max="1078" width="15.44140625" bestFit="1" customWidth="1"/>
    <col min="1079" max="1079" width="14.44140625" bestFit="1" customWidth="1"/>
    <col min="1080" max="1081" width="15.44140625" bestFit="1" customWidth="1"/>
    <col min="1082" max="1082" width="14.44140625" bestFit="1" customWidth="1"/>
    <col min="1083" max="1083" width="15.44140625" bestFit="1" customWidth="1"/>
    <col min="1084" max="1084" width="14.44140625" bestFit="1" customWidth="1"/>
    <col min="1085" max="1086" width="15.44140625" bestFit="1" customWidth="1"/>
    <col min="1087" max="1087" width="14.44140625" bestFit="1" customWidth="1"/>
    <col min="1088" max="1088" width="15.44140625" bestFit="1" customWidth="1"/>
    <col min="1089" max="1089" width="14.44140625" bestFit="1" customWidth="1"/>
    <col min="1090" max="1091" width="15.44140625" bestFit="1" customWidth="1"/>
    <col min="1092" max="1092" width="14.44140625" bestFit="1" customWidth="1"/>
    <col min="1093" max="1094" width="15.44140625" bestFit="1" customWidth="1"/>
    <col min="1095" max="1095" width="14.44140625" bestFit="1" customWidth="1"/>
    <col min="1096" max="1098" width="15.44140625" bestFit="1" customWidth="1"/>
    <col min="1099" max="1099" width="14.44140625" bestFit="1" customWidth="1"/>
    <col min="1100" max="1101" width="15.44140625" bestFit="1" customWidth="1"/>
    <col min="1102" max="1102" width="14.44140625" bestFit="1" customWidth="1"/>
    <col min="1103" max="1104" width="15.44140625" bestFit="1" customWidth="1"/>
    <col min="1105" max="1105" width="14.44140625" bestFit="1" customWidth="1"/>
    <col min="1106" max="1109" width="15.44140625" bestFit="1" customWidth="1"/>
    <col min="1110" max="1110" width="14.44140625" bestFit="1" customWidth="1"/>
    <col min="1111" max="1121" width="15.44140625" bestFit="1" customWidth="1"/>
    <col min="1122" max="1125" width="14.44140625" bestFit="1" customWidth="1"/>
    <col min="1126" max="1128" width="15.44140625" bestFit="1" customWidth="1"/>
    <col min="1129" max="1129" width="14.44140625" bestFit="1" customWidth="1"/>
    <col min="1130" max="1136" width="15.44140625" bestFit="1" customWidth="1"/>
    <col min="1137" max="1139" width="14.44140625" bestFit="1" customWidth="1"/>
    <col min="1140" max="1142" width="15.44140625" bestFit="1" customWidth="1"/>
    <col min="1143" max="1143" width="14.44140625" bestFit="1" customWidth="1"/>
    <col min="1144" max="1148" width="15.44140625" bestFit="1" customWidth="1"/>
    <col min="1149" max="1150" width="14.44140625" bestFit="1" customWidth="1"/>
    <col min="1151" max="1151" width="15.44140625" bestFit="1" customWidth="1"/>
    <col min="1152" max="1155" width="14.44140625" bestFit="1" customWidth="1"/>
    <col min="1156" max="1156" width="15.44140625" bestFit="1" customWidth="1"/>
    <col min="1157" max="1159" width="14.44140625" bestFit="1" customWidth="1"/>
    <col min="1160" max="1162" width="15.44140625" bestFit="1" customWidth="1"/>
    <col min="1163" max="1163" width="14.44140625" bestFit="1" customWidth="1"/>
    <col min="1164" max="1164" width="15.44140625" bestFit="1" customWidth="1"/>
    <col min="1165" max="1165" width="14.44140625" bestFit="1" customWidth="1"/>
    <col min="1166" max="1166" width="15.44140625" bestFit="1" customWidth="1"/>
    <col min="1167" max="1168" width="14.44140625" bestFit="1" customWidth="1"/>
    <col min="1169" max="1169" width="15.44140625" bestFit="1" customWidth="1"/>
    <col min="1170" max="1170" width="14.44140625" bestFit="1" customWidth="1"/>
    <col min="1171" max="1175" width="15.44140625" bestFit="1" customWidth="1"/>
    <col min="1176" max="1176" width="14.44140625" bestFit="1" customWidth="1"/>
    <col min="1177" max="1192" width="15.44140625" bestFit="1" customWidth="1"/>
    <col min="1193" max="1193" width="14.44140625" bestFit="1" customWidth="1"/>
    <col min="1194" max="1194" width="15.44140625" bestFit="1" customWidth="1"/>
    <col min="1195" max="1196" width="14.44140625" bestFit="1" customWidth="1"/>
    <col min="1197" max="1198" width="15.44140625" bestFit="1" customWidth="1"/>
    <col min="1199" max="1199" width="14.44140625" bestFit="1" customWidth="1"/>
    <col min="1200" max="1202" width="15.44140625" bestFit="1" customWidth="1"/>
    <col min="1203" max="1203" width="14.44140625" bestFit="1" customWidth="1"/>
    <col min="1204" max="1206" width="15.44140625" bestFit="1" customWidth="1"/>
    <col min="1207" max="1207" width="14.44140625" bestFit="1" customWidth="1"/>
    <col min="1208" max="1212" width="15.44140625" bestFit="1" customWidth="1"/>
    <col min="1213" max="1213" width="14.44140625" bestFit="1" customWidth="1"/>
    <col min="1214" max="1215" width="15.44140625" bestFit="1" customWidth="1"/>
    <col min="1216" max="1216" width="14.44140625" bestFit="1" customWidth="1"/>
    <col min="1217" max="1220" width="15.44140625" bestFit="1" customWidth="1"/>
    <col min="1221" max="1222" width="14.44140625" bestFit="1" customWidth="1"/>
    <col min="1223" max="1223" width="15.44140625" bestFit="1" customWidth="1"/>
    <col min="1224" max="1224" width="14.44140625" bestFit="1" customWidth="1"/>
    <col min="1225" max="1230" width="15.44140625" bestFit="1" customWidth="1"/>
    <col min="1231" max="1231" width="14.44140625" bestFit="1" customWidth="1"/>
    <col min="1232" max="1240" width="15.44140625" bestFit="1" customWidth="1"/>
    <col min="1241" max="1242" width="14.44140625" bestFit="1" customWidth="1"/>
    <col min="1243" max="1243" width="15.44140625" bestFit="1" customWidth="1"/>
    <col min="1244" max="1244" width="14.44140625" bestFit="1" customWidth="1"/>
    <col min="1245" max="1245" width="15.44140625" bestFit="1" customWidth="1"/>
    <col min="1246" max="1246" width="14.44140625" bestFit="1" customWidth="1"/>
    <col min="1247" max="1248" width="15.44140625" bestFit="1" customWidth="1"/>
    <col min="1249" max="1249" width="14.44140625" bestFit="1" customWidth="1"/>
    <col min="1250" max="1250" width="15.44140625" bestFit="1" customWidth="1"/>
    <col min="1251" max="1253" width="14.44140625" bestFit="1" customWidth="1"/>
    <col min="1254" max="1257" width="15.44140625" bestFit="1" customWidth="1"/>
    <col min="1258" max="1258" width="14.44140625" bestFit="1" customWidth="1"/>
    <col min="1259" max="1261" width="15.44140625" bestFit="1" customWidth="1"/>
    <col min="1262" max="1262" width="14.44140625" bestFit="1" customWidth="1"/>
    <col min="1263" max="1270" width="15.44140625" bestFit="1" customWidth="1"/>
    <col min="1271" max="1273" width="14.44140625" bestFit="1" customWidth="1"/>
    <col min="1274" max="1275" width="15.44140625" bestFit="1" customWidth="1"/>
    <col min="1276" max="1276" width="14.44140625" bestFit="1" customWidth="1"/>
    <col min="1277" max="1282" width="15.44140625" bestFit="1" customWidth="1"/>
    <col min="1283" max="1284" width="14.44140625" bestFit="1" customWidth="1"/>
    <col min="1285" max="1286" width="15.44140625" bestFit="1" customWidth="1"/>
    <col min="1287" max="1287" width="14.44140625" bestFit="1" customWidth="1"/>
    <col min="1288" max="1288" width="15.44140625" bestFit="1" customWidth="1"/>
    <col min="1289" max="1289" width="14.44140625" bestFit="1" customWidth="1"/>
    <col min="1290" max="1291" width="15.44140625" bestFit="1" customWidth="1"/>
    <col min="1292" max="1292" width="14.44140625" bestFit="1" customWidth="1"/>
    <col min="1293" max="1296" width="15.44140625" bestFit="1" customWidth="1"/>
    <col min="1297" max="1298" width="14.44140625" bestFit="1" customWidth="1"/>
    <col min="1299" max="1300" width="15.44140625" bestFit="1" customWidth="1"/>
    <col min="1301" max="1301" width="14.44140625" bestFit="1" customWidth="1"/>
    <col min="1302" max="1303" width="15.44140625" bestFit="1" customWidth="1"/>
    <col min="1304" max="1304" width="14.44140625" bestFit="1" customWidth="1"/>
    <col min="1305" max="1306" width="15.44140625" bestFit="1" customWidth="1"/>
    <col min="1307" max="1307" width="14.44140625" bestFit="1" customWidth="1"/>
    <col min="1308" max="1308" width="15.44140625" bestFit="1" customWidth="1"/>
    <col min="1309" max="1312" width="14.44140625" bestFit="1" customWidth="1"/>
    <col min="1313" max="1313" width="15.44140625" bestFit="1" customWidth="1"/>
    <col min="1314" max="1314" width="14.44140625" bestFit="1" customWidth="1"/>
    <col min="1315" max="1315" width="15.44140625" bestFit="1" customWidth="1"/>
    <col min="1316" max="1316" width="14.44140625" bestFit="1" customWidth="1"/>
    <col min="1317" max="1318" width="15.44140625" bestFit="1" customWidth="1"/>
    <col min="1319" max="1320" width="14.44140625" bestFit="1" customWidth="1"/>
    <col min="1321" max="1322" width="15.44140625" bestFit="1" customWidth="1"/>
    <col min="1323" max="1323" width="14.44140625" bestFit="1" customWidth="1"/>
    <col min="1324" max="1325" width="15.44140625" bestFit="1" customWidth="1"/>
    <col min="1326" max="1326" width="14.44140625" bestFit="1" customWidth="1"/>
    <col min="1327" max="1328" width="15.44140625" bestFit="1" customWidth="1"/>
    <col min="1329" max="1329" width="14.44140625" bestFit="1" customWidth="1"/>
    <col min="1330" max="1333" width="15.44140625" bestFit="1" customWidth="1"/>
    <col min="1334" max="1334" width="14.44140625" bestFit="1" customWidth="1"/>
    <col min="1335" max="1341" width="15.44140625" bestFit="1" customWidth="1"/>
    <col min="1342" max="1345" width="14.44140625" bestFit="1" customWidth="1"/>
    <col min="1346" max="1347" width="15.44140625" bestFit="1" customWidth="1"/>
    <col min="1348" max="1348" width="14.44140625" bestFit="1" customWidth="1"/>
    <col min="1349" max="1349" width="15.44140625" bestFit="1" customWidth="1"/>
    <col min="1350" max="1350" width="14.44140625" bestFit="1" customWidth="1"/>
    <col min="1351" max="1351" width="15.44140625" bestFit="1" customWidth="1"/>
    <col min="1352" max="1352" width="14.44140625" bestFit="1" customWidth="1"/>
    <col min="1353" max="1353" width="15.44140625" bestFit="1" customWidth="1"/>
    <col min="1354" max="1354" width="14.44140625" bestFit="1" customWidth="1"/>
    <col min="1355" max="1359" width="15.44140625" bestFit="1" customWidth="1"/>
    <col min="1360" max="1360" width="14.44140625" bestFit="1" customWidth="1"/>
    <col min="1361" max="1363" width="15.44140625" bestFit="1" customWidth="1"/>
    <col min="1364" max="1364" width="14.44140625" bestFit="1" customWidth="1"/>
    <col min="1365" max="1374" width="15.44140625" bestFit="1" customWidth="1"/>
    <col min="1375" max="1376" width="14.44140625" bestFit="1" customWidth="1"/>
    <col min="1377" max="1389" width="15.44140625" bestFit="1" customWidth="1"/>
    <col min="1390" max="1390" width="14.44140625" bestFit="1" customWidth="1"/>
    <col min="1391" max="1391" width="15.44140625" bestFit="1" customWidth="1"/>
    <col min="1392" max="1392" width="14.44140625" bestFit="1" customWidth="1"/>
    <col min="1393" max="1394" width="15.44140625" bestFit="1" customWidth="1"/>
    <col min="1395" max="1395" width="11" bestFit="1" customWidth="1"/>
    <col min="1396" max="1397" width="15.44140625" bestFit="1" customWidth="1"/>
    <col min="1398" max="1400" width="14.44140625" bestFit="1" customWidth="1"/>
    <col min="1401" max="1404" width="15.44140625" bestFit="1" customWidth="1"/>
    <col min="1405" max="1405" width="14.44140625" bestFit="1" customWidth="1"/>
    <col min="1406" max="1407" width="15.44140625" bestFit="1" customWidth="1"/>
    <col min="1408" max="1408" width="14.44140625" bestFit="1" customWidth="1"/>
    <col min="1409" max="1412" width="15.44140625" bestFit="1" customWidth="1"/>
    <col min="1413" max="1413" width="14.44140625" bestFit="1" customWidth="1"/>
    <col min="1414" max="1414" width="15.44140625" bestFit="1" customWidth="1"/>
    <col min="1415" max="1415" width="14.44140625" bestFit="1" customWidth="1"/>
    <col min="1416" max="1419" width="15.44140625" bestFit="1" customWidth="1"/>
    <col min="1420" max="1420" width="14.44140625" bestFit="1" customWidth="1"/>
    <col min="1421" max="1422" width="15.44140625" bestFit="1" customWidth="1"/>
    <col min="1423" max="1424" width="14.44140625" bestFit="1" customWidth="1"/>
    <col min="1425" max="1425" width="15.44140625" bestFit="1" customWidth="1"/>
    <col min="1426" max="1426" width="14.44140625" bestFit="1" customWidth="1"/>
    <col min="1427" max="1427" width="15.44140625" bestFit="1" customWidth="1"/>
    <col min="1428" max="1428" width="14.44140625" bestFit="1" customWidth="1"/>
    <col min="1429" max="1437" width="15.44140625" bestFit="1" customWidth="1"/>
    <col min="1438" max="1438" width="14.44140625" bestFit="1" customWidth="1"/>
    <col min="1439" max="1444" width="15.44140625" bestFit="1" customWidth="1"/>
    <col min="1445" max="1445" width="14.44140625" bestFit="1" customWidth="1"/>
    <col min="1446" max="1449" width="15.44140625" bestFit="1" customWidth="1"/>
    <col min="1450" max="1451" width="14.44140625" bestFit="1" customWidth="1"/>
    <col min="1452" max="1452" width="15.44140625" bestFit="1" customWidth="1"/>
    <col min="1453" max="1453" width="14.44140625" bestFit="1" customWidth="1"/>
    <col min="1454" max="1457" width="15.44140625" bestFit="1" customWidth="1"/>
    <col min="1458" max="1458" width="14.44140625" bestFit="1" customWidth="1"/>
    <col min="1459" max="1461" width="15.44140625" bestFit="1" customWidth="1"/>
    <col min="1462" max="1462" width="14.44140625" bestFit="1" customWidth="1"/>
    <col min="1463" max="1463" width="15.44140625" bestFit="1" customWidth="1"/>
    <col min="1464" max="1464" width="14.44140625" bestFit="1" customWidth="1"/>
    <col min="1465" max="1470" width="15.44140625" bestFit="1" customWidth="1"/>
    <col min="1471" max="1472" width="14.44140625" bestFit="1" customWidth="1"/>
    <col min="1473" max="1473" width="15.44140625" bestFit="1" customWidth="1"/>
    <col min="1474" max="1475" width="14.44140625" bestFit="1" customWidth="1"/>
    <col min="1476" max="1476" width="15.44140625" bestFit="1" customWidth="1"/>
    <col min="1477" max="1477" width="14.44140625" bestFit="1" customWidth="1"/>
    <col min="1478" max="1482" width="15.44140625" bestFit="1" customWidth="1"/>
    <col min="1483" max="1483" width="14.44140625" bestFit="1" customWidth="1"/>
    <col min="1484" max="1487" width="15.44140625" bestFit="1" customWidth="1"/>
    <col min="1488" max="1489" width="14.44140625" bestFit="1" customWidth="1"/>
    <col min="1490" max="1493" width="15.44140625" bestFit="1" customWidth="1"/>
    <col min="1494" max="1494" width="14.44140625" bestFit="1" customWidth="1"/>
    <col min="1495" max="1499" width="15.44140625" bestFit="1" customWidth="1"/>
    <col min="1500" max="1502" width="14.44140625" bestFit="1" customWidth="1"/>
    <col min="1503" max="1505" width="15.44140625" bestFit="1" customWidth="1"/>
    <col min="1506" max="1506" width="14.44140625" bestFit="1" customWidth="1"/>
    <col min="1507" max="1510" width="15.44140625" bestFit="1" customWidth="1"/>
    <col min="1511" max="1511" width="14.44140625" bestFit="1" customWidth="1"/>
    <col min="1512" max="1513" width="15.44140625" bestFit="1" customWidth="1"/>
    <col min="1514" max="1514" width="14.44140625" bestFit="1" customWidth="1"/>
    <col min="1515" max="1518" width="15.44140625" bestFit="1" customWidth="1"/>
    <col min="1519" max="1519" width="14.44140625" bestFit="1" customWidth="1"/>
    <col min="1520" max="1521" width="15.44140625" bestFit="1" customWidth="1"/>
    <col min="1522" max="1524" width="14.44140625" bestFit="1" customWidth="1"/>
    <col min="1525" max="1528" width="15.44140625" bestFit="1" customWidth="1"/>
    <col min="1529" max="1529" width="14.44140625" bestFit="1" customWidth="1"/>
    <col min="1530" max="1533" width="15.44140625" bestFit="1" customWidth="1"/>
    <col min="1534" max="1536" width="14.44140625" bestFit="1" customWidth="1"/>
    <col min="1537" max="1539" width="15.44140625" bestFit="1" customWidth="1"/>
    <col min="1540" max="1542" width="14.44140625" bestFit="1" customWidth="1"/>
    <col min="1543" max="1547" width="15.44140625" bestFit="1" customWidth="1"/>
    <col min="1548" max="1548" width="14.44140625" bestFit="1" customWidth="1"/>
    <col min="1549" max="1552" width="15.44140625" bestFit="1" customWidth="1"/>
    <col min="1553" max="1554" width="14.44140625" bestFit="1" customWidth="1"/>
    <col min="1555" max="1560" width="15.44140625" bestFit="1" customWidth="1"/>
    <col min="1561" max="1561" width="14.44140625" bestFit="1" customWidth="1"/>
    <col min="1562" max="1562" width="15.44140625" bestFit="1" customWidth="1"/>
    <col min="1563" max="1563" width="14.44140625" bestFit="1" customWidth="1"/>
    <col min="1564" max="1568" width="15.44140625" bestFit="1" customWidth="1"/>
    <col min="1569" max="1569" width="14.44140625" bestFit="1" customWidth="1"/>
    <col min="1570" max="1573" width="15.44140625" bestFit="1" customWidth="1"/>
    <col min="1574" max="1574" width="14.44140625" bestFit="1" customWidth="1"/>
    <col min="1575" max="1586" width="15.44140625" bestFit="1" customWidth="1"/>
    <col min="1587" max="1588" width="14.44140625" bestFit="1" customWidth="1"/>
    <col min="1589" max="1592" width="15.44140625" bestFit="1" customWidth="1"/>
    <col min="1593" max="1593" width="14.44140625" bestFit="1" customWidth="1"/>
    <col min="1594" max="1596" width="15.44140625" bestFit="1" customWidth="1"/>
    <col min="1597" max="1597" width="14.44140625" bestFit="1" customWidth="1"/>
    <col min="1598" max="1600" width="15.44140625" bestFit="1" customWidth="1"/>
    <col min="1601" max="1603" width="14.44140625" bestFit="1" customWidth="1"/>
    <col min="1604" max="1606" width="15.44140625" bestFit="1" customWidth="1"/>
    <col min="1607" max="1608" width="14.44140625" bestFit="1" customWidth="1"/>
    <col min="1609" max="1612" width="15.44140625" bestFit="1" customWidth="1"/>
    <col min="1613" max="1613" width="14.44140625" bestFit="1" customWidth="1"/>
    <col min="1614" max="1621" width="15.44140625" bestFit="1" customWidth="1"/>
    <col min="1622" max="1622" width="14.44140625" bestFit="1" customWidth="1"/>
    <col min="1623" max="1625" width="15.44140625" bestFit="1" customWidth="1"/>
    <col min="1626" max="1626" width="14.44140625" bestFit="1" customWidth="1"/>
    <col min="1627" max="1629" width="15.44140625" bestFit="1" customWidth="1"/>
    <col min="1630" max="1631" width="14.44140625" bestFit="1" customWidth="1"/>
    <col min="1632" max="1634" width="15.44140625" bestFit="1" customWidth="1"/>
    <col min="1635" max="1636" width="14.44140625" bestFit="1" customWidth="1"/>
    <col min="1637" max="1638" width="15.44140625" bestFit="1" customWidth="1"/>
    <col min="1639" max="1639" width="14.44140625" bestFit="1" customWidth="1"/>
    <col min="1640" max="1644" width="15.44140625" bestFit="1" customWidth="1"/>
    <col min="1645" max="1645" width="14.44140625" bestFit="1" customWidth="1"/>
    <col min="1646" max="1647" width="15.44140625" bestFit="1" customWidth="1"/>
    <col min="1648" max="1648" width="14.44140625" bestFit="1" customWidth="1"/>
    <col min="1649" max="1649" width="15.44140625" bestFit="1" customWidth="1"/>
    <col min="1650" max="1651" width="14.44140625" bestFit="1" customWidth="1"/>
    <col min="1652" max="1652" width="15.44140625" bestFit="1" customWidth="1"/>
    <col min="1653" max="1653" width="14.44140625" bestFit="1" customWidth="1"/>
    <col min="1654" max="1655" width="15.44140625" bestFit="1" customWidth="1"/>
    <col min="1656" max="1657" width="14.44140625" bestFit="1" customWidth="1"/>
    <col min="1658" max="1664" width="15.44140625" bestFit="1" customWidth="1"/>
    <col min="1665" max="1668" width="14.44140625" bestFit="1" customWidth="1"/>
    <col min="1669" max="1672" width="15.44140625" bestFit="1" customWidth="1"/>
    <col min="1673" max="1673" width="14.44140625" bestFit="1" customWidth="1"/>
    <col min="1674" max="1674" width="15.44140625" bestFit="1" customWidth="1"/>
    <col min="1675" max="1675" width="14.44140625" bestFit="1" customWidth="1"/>
    <col min="1676" max="1684" width="15.44140625" bestFit="1" customWidth="1"/>
    <col min="1685" max="1685" width="14.44140625" bestFit="1" customWidth="1"/>
    <col min="1686" max="1687" width="15.44140625" bestFit="1" customWidth="1"/>
    <col min="1688" max="1689" width="14.44140625" bestFit="1" customWidth="1"/>
    <col min="1690" max="1692" width="15.44140625" bestFit="1" customWidth="1"/>
    <col min="1693" max="1693" width="14.44140625" bestFit="1" customWidth="1"/>
    <col min="1694" max="1701" width="15.44140625" bestFit="1" customWidth="1"/>
    <col min="1702" max="1702" width="14.44140625" bestFit="1" customWidth="1"/>
    <col min="1703" max="1708" width="15.44140625" bestFit="1" customWidth="1"/>
    <col min="1709" max="1709" width="14.44140625" bestFit="1" customWidth="1"/>
    <col min="1710" max="1711" width="15.44140625" bestFit="1" customWidth="1"/>
    <col min="1712" max="1712" width="14.44140625" bestFit="1" customWidth="1"/>
    <col min="1713" max="1713" width="15.44140625" bestFit="1" customWidth="1"/>
    <col min="1714" max="1714" width="14.44140625" bestFit="1" customWidth="1"/>
    <col min="1715" max="1715" width="15.44140625" bestFit="1" customWidth="1"/>
    <col min="1716" max="1716" width="14.44140625" bestFit="1" customWidth="1"/>
    <col min="1717" max="1717" width="15.44140625" bestFit="1" customWidth="1"/>
    <col min="1718" max="1718" width="14.44140625" bestFit="1" customWidth="1"/>
    <col min="1719" max="1724" width="15.44140625" bestFit="1" customWidth="1"/>
    <col min="1725" max="1725" width="14.44140625" bestFit="1" customWidth="1"/>
    <col min="1726" max="1726" width="15.44140625" bestFit="1" customWidth="1"/>
    <col min="1727" max="1728" width="14.44140625" bestFit="1" customWidth="1"/>
    <col min="1729" max="1729" width="15.44140625" bestFit="1" customWidth="1"/>
    <col min="1730" max="1731" width="14.44140625" bestFit="1" customWidth="1"/>
    <col min="1732" max="1735" width="15.44140625" bestFit="1" customWidth="1"/>
    <col min="1736" max="1737" width="14.44140625" bestFit="1" customWidth="1"/>
    <col min="1738" max="1738" width="15.44140625" bestFit="1" customWidth="1"/>
    <col min="1739" max="1740" width="14.44140625" bestFit="1" customWidth="1"/>
    <col min="1741" max="1744" width="15.44140625" bestFit="1" customWidth="1"/>
    <col min="1745" max="1745" width="14.44140625" bestFit="1" customWidth="1"/>
    <col min="1746" max="1750" width="15.44140625" bestFit="1" customWidth="1"/>
    <col min="1751" max="1751" width="14.44140625" bestFit="1" customWidth="1"/>
    <col min="1752" max="1754" width="15.44140625" bestFit="1" customWidth="1"/>
    <col min="1755" max="1756" width="14.44140625" bestFit="1" customWidth="1"/>
    <col min="1757" max="1759" width="15.44140625" bestFit="1" customWidth="1"/>
    <col min="1760" max="1760" width="14.44140625" bestFit="1" customWidth="1"/>
    <col min="1761" max="1762" width="15.44140625" bestFit="1" customWidth="1"/>
    <col min="1763" max="1763" width="14.44140625" bestFit="1" customWidth="1"/>
    <col min="1764" max="1764" width="15.44140625" bestFit="1" customWidth="1"/>
    <col min="1765" max="1765" width="14.44140625" bestFit="1" customWidth="1"/>
    <col min="1766" max="1771" width="15.44140625" bestFit="1" customWidth="1"/>
    <col min="1772" max="1772" width="14.44140625" bestFit="1" customWidth="1"/>
    <col min="1773" max="1776" width="15.44140625" bestFit="1" customWidth="1"/>
    <col min="1777" max="1777" width="14.44140625" bestFit="1" customWidth="1"/>
    <col min="1778" max="1782" width="15.44140625" bestFit="1" customWidth="1"/>
    <col min="1783" max="1783" width="14.44140625" bestFit="1" customWidth="1"/>
    <col min="1784" max="1792" width="15.44140625" bestFit="1" customWidth="1"/>
    <col min="1793" max="1794" width="14.44140625" bestFit="1" customWidth="1"/>
    <col min="1795" max="1801" width="15.44140625" bestFit="1" customWidth="1"/>
    <col min="1802" max="1802" width="14.44140625" bestFit="1" customWidth="1"/>
    <col min="1803" max="1804" width="15.44140625" bestFit="1" customWidth="1"/>
    <col min="1805" max="1805" width="14.44140625" bestFit="1" customWidth="1"/>
    <col min="1806" max="1808" width="15.44140625" bestFit="1" customWidth="1"/>
    <col min="1809" max="1810" width="14.44140625" bestFit="1" customWidth="1"/>
    <col min="1811" max="1812" width="15.44140625" bestFit="1" customWidth="1"/>
    <col min="1813" max="1813" width="14.44140625" bestFit="1" customWidth="1"/>
    <col min="1814" max="1814" width="15.44140625" bestFit="1" customWidth="1"/>
    <col min="1815" max="1815" width="14.44140625" bestFit="1" customWidth="1"/>
    <col min="1816" max="1816" width="15.44140625" bestFit="1" customWidth="1"/>
    <col min="1817" max="1817" width="14.44140625" bestFit="1" customWidth="1"/>
    <col min="1818" max="1821" width="15.44140625" bestFit="1" customWidth="1"/>
    <col min="1822" max="1822" width="14.44140625" bestFit="1" customWidth="1"/>
    <col min="1823" max="1824" width="15.44140625" bestFit="1" customWidth="1"/>
    <col min="1825" max="1826" width="14.44140625" bestFit="1" customWidth="1"/>
    <col min="1827" max="1829" width="15.44140625" bestFit="1" customWidth="1"/>
    <col min="1830" max="1831" width="14.44140625" bestFit="1" customWidth="1"/>
    <col min="1832" max="1833" width="15.44140625" bestFit="1" customWidth="1"/>
    <col min="1834" max="1834" width="14.44140625" bestFit="1" customWidth="1"/>
    <col min="1835" max="1837" width="15.44140625" bestFit="1" customWidth="1"/>
    <col min="1838" max="1839" width="14.44140625" bestFit="1" customWidth="1"/>
    <col min="1840" max="1840" width="15.44140625" bestFit="1" customWidth="1"/>
    <col min="1841" max="1841" width="14.44140625" bestFit="1" customWidth="1"/>
    <col min="1842" max="1845" width="15.44140625" bestFit="1" customWidth="1"/>
    <col min="1846" max="1846" width="14.44140625" bestFit="1" customWidth="1"/>
    <col min="1847" max="1856" width="15.44140625" bestFit="1" customWidth="1"/>
    <col min="1857" max="1858" width="14.44140625" bestFit="1" customWidth="1"/>
    <col min="1859" max="1859" width="15.44140625" bestFit="1" customWidth="1"/>
    <col min="1860" max="1864" width="14.44140625" bestFit="1" customWidth="1"/>
    <col min="1865" max="1866" width="15.44140625" bestFit="1" customWidth="1"/>
    <col min="1867" max="1867" width="14.44140625" bestFit="1" customWidth="1"/>
    <col min="1868" max="1869" width="15.44140625" bestFit="1" customWidth="1"/>
    <col min="1870" max="1870" width="14.44140625" bestFit="1" customWidth="1"/>
    <col min="1871" max="1873" width="15.44140625" bestFit="1" customWidth="1"/>
    <col min="1874" max="1874" width="14.44140625" bestFit="1" customWidth="1"/>
    <col min="1875" max="1876" width="15.44140625" bestFit="1" customWidth="1"/>
    <col min="1877" max="1877" width="14.44140625" bestFit="1" customWidth="1"/>
    <col min="1878" max="1881" width="15.44140625" bestFit="1" customWidth="1"/>
    <col min="1882" max="1882" width="10.6640625" bestFit="1" customWidth="1"/>
    <col min="1883" max="1883" width="15.44140625" bestFit="1" customWidth="1"/>
    <col min="1884" max="1884" width="14.44140625" bestFit="1" customWidth="1"/>
    <col min="1885" max="1885" width="15.44140625" bestFit="1" customWidth="1"/>
    <col min="1886" max="1887" width="14.44140625" bestFit="1" customWidth="1"/>
    <col min="1888" max="1891" width="15.44140625" bestFit="1" customWidth="1"/>
    <col min="1892" max="1893" width="14.44140625" bestFit="1" customWidth="1"/>
    <col min="1894" max="1894" width="15.44140625" bestFit="1" customWidth="1"/>
    <col min="1895" max="1896" width="14.44140625" bestFit="1" customWidth="1"/>
    <col min="1897" max="1901" width="15.44140625" bestFit="1" customWidth="1"/>
    <col min="1902" max="1902" width="14.44140625" bestFit="1" customWidth="1"/>
    <col min="1903" max="1903" width="15.44140625" bestFit="1" customWidth="1"/>
    <col min="1904" max="1906" width="14.44140625" bestFit="1" customWidth="1"/>
    <col min="1907" max="1908" width="15.44140625" bestFit="1" customWidth="1"/>
    <col min="1909" max="1909" width="14.44140625" bestFit="1" customWidth="1"/>
    <col min="1910" max="1912" width="15.44140625" bestFit="1" customWidth="1"/>
    <col min="1913" max="1913" width="14.44140625" bestFit="1" customWidth="1"/>
    <col min="1914" max="1915" width="15.44140625" bestFit="1" customWidth="1"/>
    <col min="1916" max="1916" width="14.44140625" bestFit="1" customWidth="1"/>
    <col min="1917" max="1920" width="15.44140625" bestFit="1" customWidth="1"/>
    <col min="1921" max="1921" width="14.44140625" bestFit="1" customWidth="1"/>
    <col min="1922" max="1923" width="15.44140625" bestFit="1" customWidth="1"/>
    <col min="1924" max="1924" width="14.44140625" bestFit="1" customWidth="1"/>
    <col min="1925" max="1925" width="15.44140625" bestFit="1" customWidth="1"/>
    <col min="1926" max="1926" width="14.44140625" bestFit="1" customWidth="1"/>
    <col min="1927" max="1928" width="15.44140625" bestFit="1" customWidth="1"/>
    <col min="1929" max="1929" width="14.44140625" bestFit="1" customWidth="1"/>
    <col min="1930" max="1932" width="15.44140625" bestFit="1" customWidth="1"/>
    <col min="1933" max="1933" width="8.88671875" bestFit="1" customWidth="1"/>
    <col min="1934" max="1934" width="14.44140625" bestFit="1" customWidth="1"/>
    <col min="1935" max="1936" width="15.44140625" bestFit="1" customWidth="1"/>
    <col min="1937" max="1937" width="14.44140625" bestFit="1" customWidth="1"/>
    <col min="1938" max="1944" width="15.44140625" bestFit="1" customWidth="1"/>
    <col min="1945" max="1946" width="14.44140625" bestFit="1" customWidth="1"/>
    <col min="1947" max="1949" width="15.44140625" bestFit="1" customWidth="1"/>
    <col min="1950" max="1950" width="14.44140625" bestFit="1" customWidth="1"/>
    <col min="1951" max="1953" width="15.44140625" bestFit="1" customWidth="1"/>
    <col min="1954" max="1954" width="14.44140625" bestFit="1" customWidth="1"/>
    <col min="1955" max="1955" width="15.44140625" bestFit="1" customWidth="1"/>
    <col min="1956" max="1957" width="14.44140625" bestFit="1" customWidth="1"/>
    <col min="1958" max="1963" width="15.44140625" bestFit="1" customWidth="1"/>
    <col min="1964" max="1965" width="14.44140625" bestFit="1" customWidth="1"/>
    <col min="1966" max="1966" width="15.44140625" bestFit="1" customWidth="1"/>
    <col min="1967" max="1968" width="14.44140625" bestFit="1" customWidth="1"/>
    <col min="1969" max="1969" width="15.44140625" bestFit="1" customWidth="1"/>
    <col min="1970" max="1970" width="14.44140625" bestFit="1" customWidth="1"/>
    <col min="1971" max="1972" width="15.44140625" bestFit="1" customWidth="1"/>
    <col min="1973" max="1973" width="14.44140625" bestFit="1" customWidth="1"/>
    <col min="1974" max="1978" width="15.44140625" bestFit="1" customWidth="1"/>
    <col min="1979" max="1981" width="14.44140625" bestFit="1" customWidth="1"/>
    <col min="1982" max="1983" width="15.44140625" bestFit="1" customWidth="1"/>
    <col min="1984" max="1984" width="14.44140625" bestFit="1" customWidth="1"/>
    <col min="1985" max="1985" width="15.44140625" bestFit="1" customWidth="1"/>
    <col min="1986" max="1988" width="14.44140625" bestFit="1" customWidth="1"/>
    <col min="1989" max="1989" width="15.44140625" bestFit="1" customWidth="1"/>
    <col min="1990" max="1990" width="14.44140625" bestFit="1" customWidth="1"/>
    <col min="1991" max="1991" width="15.44140625" bestFit="1" customWidth="1"/>
    <col min="1992" max="1994" width="14.44140625" bestFit="1" customWidth="1"/>
    <col min="1995" max="1995" width="15.44140625" bestFit="1" customWidth="1"/>
    <col min="1996" max="1996" width="14.44140625" bestFit="1" customWidth="1"/>
    <col min="1997" max="1998" width="15.44140625" bestFit="1" customWidth="1"/>
    <col min="1999" max="1999" width="14.44140625" bestFit="1" customWidth="1"/>
    <col min="2000" max="2000" width="15.44140625" bestFit="1" customWidth="1"/>
    <col min="2001" max="2001" width="14.44140625" bestFit="1" customWidth="1"/>
    <col min="2002" max="2003" width="15.44140625" bestFit="1" customWidth="1"/>
    <col min="2004" max="2004" width="14.44140625" bestFit="1" customWidth="1"/>
    <col min="2005" max="2010" width="15.44140625" bestFit="1" customWidth="1"/>
    <col min="2011" max="2012" width="14.44140625" bestFit="1" customWidth="1"/>
    <col min="2013" max="2016" width="15.44140625" bestFit="1" customWidth="1"/>
    <col min="2017" max="2017" width="14.44140625" bestFit="1" customWidth="1"/>
    <col min="2018" max="2020" width="15.44140625" bestFit="1" customWidth="1"/>
    <col min="2021" max="2022" width="14.44140625" bestFit="1" customWidth="1"/>
    <col min="2023" max="2024" width="15.44140625" bestFit="1" customWidth="1"/>
    <col min="2025" max="2026" width="14.44140625" bestFit="1" customWidth="1"/>
    <col min="2027" max="2027" width="15.44140625" bestFit="1" customWidth="1"/>
    <col min="2028" max="2029" width="14.44140625" bestFit="1" customWidth="1"/>
    <col min="2030" max="2036" width="15.44140625" bestFit="1" customWidth="1"/>
    <col min="2037" max="2040" width="14.44140625" bestFit="1" customWidth="1"/>
    <col min="2041" max="2047" width="15.44140625" bestFit="1" customWidth="1"/>
    <col min="2048" max="2050" width="14.44140625" bestFit="1" customWidth="1"/>
    <col min="2051" max="2052" width="15.44140625" bestFit="1" customWidth="1"/>
    <col min="2053" max="2053" width="14.44140625" bestFit="1" customWidth="1"/>
    <col min="2054" max="2054" width="15.44140625" bestFit="1" customWidth="1"/>
    <col min="2055" max="2057" width="14.44140625" bestFit="1" customWidth="1"/>
    <col min="2058" max="2061" width="15.44140625" bestFit="1" customWidth="1"/>
    <col min="2062" max="2065" width="14.44140625" bestFit="1" customWidth="1"/>
    <col min="2066" max="2073" width="15.44140625" bestFit="1" customWidth="1"/>
    <col min="2074" max="2074" width="14.44140625" bestFit="1" customWidth="1"/>
    <col min="2075" max="2075" width="15.44140625" bestFit="1" customWidth="1"/>
    <col min="2076" max="2076" width="14.44140625" bestFit="1" customWidth="1"/>
    <col min="2077" max="2079" width="15.44140625" bestFit="1" customWidth="1"/>
    <col min="2080" max="2081" width="14.44140625" bestFit="1" customWidth="1"/>
    <col min="2082" max="2082" width="15.44140625" bestFit="1" customWidth="1"/>
    <col min="2083" max="2084" width="14.44140625" bestFit="1" customWidth="1"/>
    <col min="2085" max="2087" width="15.44140625" bestFit="1" customWidth="1"/>
    <col min="2088" max="2088" width="14.44140625" bestFit="1" customWidth="1"/>
    <col min="2089" max="2090" width="15.44140625" bestFit="1" customWidth="1"/>
    <col min="2091" max="2092" width="14.44140625" bestFit="1" customWidth="1"/>
    <col min="2093" max="2094" width="15.44140625" bestFit="1" customWidth="1"/>
    <col min="2095" max="2095" width="14.44140625" bestFit="1" customWidth="1"/>
    <col min="2096" max="2096" width="15.44140625" bestFit="1" customWidth="1"/>
    <col min="2097" max="2097" width="14.44140625" bestFit="1" customWidth="1"/>
    <col min="2098" max="2098" width="15.44140625" bestFit="1" customWidth="1"/>
    <col min="2099" max="2099" width="14.44140625" bestFit="1" customWidth="1"/>
    <col min="2100" max="2101" width="15.44140625" bestFit="1" customWidth="1"/>
    <col min="2102" max="2105" width="14.44140625" bestFit="1" customWidth="1"/>
    <col min="2106" max="2108" width="15.44140625" bestFit="1" customWidth="1"/>
    <col min="2109" max="2109" width="14.44140625" bestFit="1" customWidth="1"/>
    <col min="2110" max="2110" width="15.44140625" bestFit="1" customWidth="1"/>
    <col min="2111" max="2111" width="14.44140625" bestFit="1" customWidth="1"/>
    <col min="2112" max="2112" width="15.44140625" bestFit="1" customWidth="1"/>
    <col min="2113" max="2113" width="14.44140625" bestFit="1" customWidth="1"/>
    <col min="2114" max="2115" width="15.44140625" bestFit="1" customWidth="1"/>
    <col min="2116" max="2116" width="14.44140625" bestFit="1" customWidth="1"/>
    <col min="2117" max="2118" width="15.44140625" bestFit="1" customWidth="1"/>
    <col min="2119" max="2120" width="14.44140625" bestFit="1" customWidth="1"/>
    <col min="2121" max="2124" width="15.44140625" bestFit="1" customWidth="1"/>
    <col min="2125" max="2125" width="14.44140625" bestFit="1" customWidth="1"/>
    <col min="2126" max="2135" width="15.44140625" bestFit="1" customWidth="1"/>
    <col min="2136" max="2137" width="14.44140625" bestFit="1" customWidth="1"/>
    <col min="2138" max="2142" width="15.44140625" bestFit="1" customWidth="1"/>
    <col min="2143" max="2143" width="14.44140625" bestFit="1" customWidth="1"/>
    <col min="2144" max="2144" width="15.44140625" bestFit="1" customWidth="1"/>
    <col min="2145" max="2145" width="14.44140625" bestFit="1" customWidth="1"/>
    <col min="2146" max="2148" width="15.44140625" bestFit="1" customWidth="1"/>
    <col min="2149" max="2149" width="14.44140625" bestFit="1" customWidth="1"/>
    <col min="2150" max="2151" width="15.44140625" bestFit="1" customWidth="1"/>
    <col min="2152" max="2152" width="14.44140625" bestFit="1" customWidth="1"/>
    <col min="2153" max="2153" width="15.44140625" bestFit="1" customWidth="1"/>
    <col min="2154" max="2156" width="14.44140625" bestFit="1" customWidth="1"/>
    <col min="2157" max="2157" width="15.44140625" bestFit="1" customWidth="1"/>
    <col min="2158" max="2158" width="14.44140625" bestFit="1" customWidth="1"/>
    <col min="2159" max="2161" width="15.44140625" bestFit="1" customWidth="1"/>
    <col min="2162" max="2163" width="14.44140625" bestFit="1" customWidth="1"/>
    <col min="2164" max="2164" width="15.44140625" bestFit="1" customWidth="1"/>
    <col min="2165" max="2165" width="14.44140625" bestFit="1" customWidth="1"/>
    <col min="2166" max="2168" width="15.44140625" bestFit="1" customWidth="1"/>
    <col min="2169" max="2169" width="14.44140625" bestFit="1" customWidth="1"/>
    <col min="2170" max="2174" width="15.44140625" bestFit="1" customWidth="1"/>
    <col min="2175" max="2175" width="14.44140625" bestFit="1" customWidth="1"/>
    <col min="2176" max="2176" width="15.44140625" bestFit="1" customWidth="1"/>
    <col min="2177" max="2177" width="14.44140625" bestFit="1" customWidth="1"/>
    <col min="2178" max="2189" width="15.44140625" bestFit="1" customWidth="1"/>
    <col min="2190" max="2193" width="14.44140625" bestFit="1" customWidth="1"/>
    <col min="2194" max="2196" width="15.44140625" bestFit="1" customWidth="1"/>
    <col min="2197" max="2197" width="14.44140625" bestFit="1" customWidth="1"/>
    <col min="2198" max="2205" width="15.44140625" bestFit="1" customWidth="1"/>
    <col min="2206" max="2206" width="14.44140625" bestFit="1" customWidth="1"/>
    <col min="2207" max="2207" width="15.44140625" bestFit="1" customWidth="1"/>
    <col min="2208" max="2209" width="14.44140625" bestFit="1" customWidth="1"/>
    <col min="2210" max="2212" width="15.44140625" bestFit="1" customWidth="1"/>
    <col min="2213" max="2213" width="14.44140625" bestFit="1" customWidth="1"/>
    <col min="2214" max="2217" width="15.44140625" bestFit="1" customWidth="1"/>
    <col min="2218" max="2218" width="14.44140625" bestFit="1" customWidth="1"/>
    <col min="2219" max="2223" width="15.44140625" bestFit="1" customWidth="1"/>
    <col min="2224" max="2226" width="14.44140625" bestFit="1" customWidth="1"/>
    <col min="2227" max="2229" width="15.44140625" bestFit="1" customWidth="1"/>
    <col min="2230" max="2232" width="14.44140625" bestFit="1" customWidth="1"/>
    <col min="2233" max="2237" width="15.44140625" bestFit="1" customWidth="1"/>
    <col min="2238" max="2238" width="14.44140625" bestFit="1" customWidth="1"/>
    <col min="2239" max="2239" width="15.44140625" bestFit="1" customWidth="1"/>
    <col min="2240" max="2241" width="14.44140625" bestFit="1" customWidth="1"/>
    <col min="2242" max="2243" width="15.44140625" bestFit="1" customWidth="1"/>
    <col min="2244" max="2244" width="14.44140625" bestFit="1" customWidth="1"/>
    <col min="2245" max="2249" width="15.44140625" bestFit="1" customWidth="1"/>
    <col min="2250" max="2250" width="14.44140625" bestFit="1" customWidth="1"/>
    <col min="2251" max="2253" width="15.44140625" bestFit="1" customWidth="1"/>
    <col min="2254" max="2254" width="14.44140625" bestFit="1" customWidth="1"/>
    <col min="2255" max="2255" width="15.44140625" bestFit="1" customWidth="1"/>
    <col min="2256" max="2256" width="14.44140625" bestFit="1" customWidth="1"/>
    <col min="2257" max="2258" width="15.44140625" bestFit="1" customWidth="1"/>
    <col min="2259" max="2261" width="14.44140625" bestFit="1" customWidth="1"/>
    <col min="2262" max="2263" width="15.44140625" bestFit="1" customWidth="1"/>
    <col min="2264" max="2265" width="14.44140625" bestFit="1" customWidth="1"/>
    <col min="2266" max="2266" width="15.44140625" bestFit="1" customWidth="1"/>
    <col min="2267" max="2267" width="14.44140625" bestFit="1" customWidth="1"/>
    <col min="2268" max="2271" width="15.44140625" bestFit="1" customWidth="1"/>
    <col min="2272" max="2273" width="14.44140625" bestFit="1" customWidth="1"/>
    <col min="2274" max="2276" width="15.44140625" bestFit="1" customWidth="1"/>
    <col min="2277" max="2277" width="14.44140625" bestFit="1" customWidth="1"/>
    <col min="2278" max="2285" width="15.44140625" bestFit="1" customWidth="1"/>
    <col min="2286" max="2286" width="14.44140625" bestFit="1" customWidth="1"/>
    <col min="2287" max="2289" width="15.44140625" bestFit="1" customWidth="1"/>
    <col min="2290" max="2291" width="14.44140625" bestFit="1" customWidth="1"/>
    <col min="2292" max="2294" width="15.44140625" bestFit="1" customWidth="1"/>
    <col min="2295" max="2295" width="14.44140625" bestFit="1" customWidth="1"/>
    <col min="2296" max="2297" width="15.44140625" bestFit="1" customWidth="1"/>
    <col min="2298" max="2299" width="14.44140625" bestFit="1" customWidth="1"/>
    <col min="2300" max="2300" width="15.44140625" bestFit="1" customWidth="1"/>
    <col min="2301" max="2303" width="14.44140625" bestFit="1" customWidth="1"/>
    <col min="2304" max="2304" width="15.44140625" bestFit="1" customWidth="1"/>
    <col min="2305" max="2305" width="14.44140625" bestFit="1" customWidth="1"/>
    <col min="2306" max="2307" width="15.44140625" bestFit="1" customWidth="1"/>
    <col min="2308" max="2308" width="14.44140625" bestFit="1" customWidth="1"/>
    <col min="2309" max="2311" width="15.44140625" bestFit="1" customWidth="1"/>
    <col min="2312" max="2313" width="14.44140625" bestFit="1" customWidth="1"/>
    <col min="2314" max="2315" width="15.44140625" bestFit="1" customWidth="1"/>
    <col min="2316" max="2316" width="14.44140625" bestFit="1" customWidth="1"/>
    <col min="2317" max="2317" width="15.44140625" bestFit="1" customWidth="1"/>
    <col min="2318" max="2318" width="14.44140625" bestFit="1" customWidth="1"/>
    <col min="2319" max="2320" width="15.44140625" bestFit="1" customWidth="1"/>
    <col min="2321" max="2322" width="14.44140625" bestFit="1" customWidth="1"/>
    <col min="2323" max="2329" width="15.44140625" bestFit="1" customWidth="1"/>
    <col min="2330" max="2330" width="14.44140625" bestFit="1" customWidth="1"/>
    <col min="2331" max="2331" width="15.44140625" bestFit="1" customWidth="1"/>
    <col min="2332" max="2332" width="14.44140625" bestFit="1" customWidth="1"/>
    <col min="2333" max="2333" width="15.44140625" bestFit="1" customWidth="1"/>
    <col min="2334" max="2334" width="14.44140625" bestFit="1" customWidth="1"/>
    <col min="2335" max="2340" width="15.44140625" bestFit="1" customWidth="1"/>
    <col min="2341" max="2341" width="14.44140625" bestFit="1" customWidth="1"/>
    <col min="2342" max="2343" width="15.44140625" bestFit="1" customWidth="1"/>
    <col min="2344" max="2344" width="14.44140625" bestFit="1" customWidth="1"/>
    <col min="2345" max="2345" width="15.44140625" bestFit="1" customWidth="1"/>
    <col min="2346" max="2347" width="14.44140625" bestFit="1" customWidth="1"/>
    <col min="2348" max="2352" width="15.44140625" bestFit="1" customWidth="1"/>
    <col min="2353" max="2353" width="14.44140625" bestFit="1" customWidth="1"/>
    <col min="2354" max="2356" width="15.44140625" bestFit="1" customWidth="1"/>
    <col min="2357" max="2357" width="14.44140625" bestFit="1" customWidth="1"/>
    <col min="2358" max="2363" width="15.44140625" bestFit="1" customWidth="1"/>
    <col min="2364" max="2364" width="14.44140625" bestFit="1" customWidth="1"/>
    <col min="2365" max="2365" width="15.44140625" bestFit="1" customWidth="1"/>
    <col min="2366" max="2366" width="14.44140625" bestFit="1" customWidth="1"/>
    <col min="2367" max="2371" width="15.44140625" bestFit="1" customWidth="1"/>
    <col min="2372" max="2373" width="14.44140625" bestFit="1" customWidth="1"/>
    <col min="2374" max="2375" width="15.44140625" bestFit="1" customWidth="1"/>
    <col min="2376" max="2378" width="14.44140625" bestFit="1" customWidth="1"/>
    <col min="2379" max="2383" width="15.44140625" bestFit="1" customWidth="1"/>
    <col min="2384" max="2385" width="14.44140625" bestFit="1" customWidth="1"/>
    <col min="2386" max="2387" width="15.44140625" bestFit="1" customWidth="1"/>
    <col min="2388" max="2388" width="14.44140625" bestFit="1" customWidth="1"/>
    <col min="2389" max="2390" width="15.44140625" bestFit="1" customWidth="1"/>
    <col min="2391" max="2392" width="14.44140625" bestFit="1" customWidth="1"/>
    <col min="2393" max="2398" width="15.44140625" bestFit="1" customWidth="1"/>
    <col min="2399" max="2399" width="14.44140625" bestFit="1" customWidth="1"/>
    <col min="2400" max="2404" width="15.44140625" bestFit="1" customWidth="1"/>
    <col min="2405" max="2405" width="14.44140625" bestFit="1" customWidth="1"/>
    <col min="2406" max="2407" width="15.44140625" bestFit="1" customWidth="1"/>
    <col min="2408" max="2408" width="14.44140625" bestFit="1" customWidth="1"/>
    <col min="2409" max="2409" width="15.44140625" bestFit="1" customWidth="1"/>
    <col min="2410" max="2410" width="14.44140625" bestFit="1" customWidth="1"/>
    <col min="2411" max="2413" width="15.44140625" bestFit="1" customWidth="1"/>
    <col min="2414" max="2414" width="14.44140625" bestFit="1" customWidth="1"/>
    <col min="2415" max="2415" width="15.44140625" bestFit="1" customWidth="1"/>
    <col min="2416" max="2416" width="14.44140625" bestFit="1" customWidth="1"/>
    <col min="2417" max="2417" width="15.44140625" bestFit="1" customWidth="1"/>
    <col min="2418" max="2419" width="14.44140625" bestFit="1" customWidth="1"/>
    <col min="2420" max="2422" width="15.44140625" bestFit="1" customWidth="1"/>
    <col min="2423" max="2423" width="14.44140625" bestFit="1" customWidth="1"/>
    <col min="2424" max="2430" width="15.44140625" bestFit="1" customWidth="1"/>
    <col min="2431" max="2432" width="14.44140625" bestFit="1" customWidth="1"/>
    <col min="2433" max="2433" width="15.44140625" bestFit="1" customWidth="1"/>
    <col min="2434" max="2435" width="14.44140625" bestFit="1" customWidth="1"/>
    <col min="2436" max="2437" width="15.44140625" bestFit="1" customWidth="1"/>
    <col min="2438" max="2442" width="14.44140625" bestFit="1" customWidth="1"/>
    <col min="2443" max="2446" width="15.44140625" bestFit="1" customWidth="1"/>
    <col min="2447" max="2447" width="14.44140625" bestFit="1" customWidth="1"/>
    <col min="2448" max="2450" width="15.44140625" bestFit="1" customWidth="1"/>
    <col min="2451" max="2453" width="14.44140625" bestFit="1" customWidth="1"/>
    <col min="2454" max="2456" width="15.44140625" bestFit="1" customWidth="1"/>
    <col min="2457" max="2457" width="14.44140625" bestFit="1" customWidth="1"/>
    <col min="2458" max="2474" width="15.44140625" bestFit="1" customWidth="1"/>
    <col min="2475" max="2475" width="14.44140625" bestFit="1" customWidth="1"/>
    <col min="2476" max="2476" width="15.44140625" bestFit="1" customWidth="1"/>
    <col min="2477" max="2477" width="14.44140625" bestFit="1" customWidth="1"/>
    <col min="2478" max="2482" width="15.44140625" bestFit="1" customWidth="1"/>
    <col min="2483" max="2483" width="14.44140625" bestFit="1" customWidth="1"/>
    <col min="2484" max="2492" width="15.44140625" bestFit="1" customWidth="1"/>
    <col min="2493" max="2493" width="14.44140625" bestFit="1" customWidth="1"/>
    <col min="2494" max="2503" width="15.44140625" bestFit="1" customWidth="1"/>
    <col min="2504" max="2504" width="14.44140625" bestFit="1" customWidth="1"/>
    <col min="2505" max="2509" width="15.44140625" bestFit="1" customWidth="1"/>
    <col min="2510" max="2510" width="14.44140625" bestFit="1" customWidth="1"/>
    <col min="2511" max="2514" width="15.44140625" bestFit="1" customWidth="1"/>
    <col min="2515" max="2515" width="14.44140625" bestFit="1" customWidth="1"/>
    <col min="2516" max="2517" width="15.44140625" bestFit="1" customWidth="1"/>
    <col min="2518" max="2518" width="14.44140625" bestFit="1" customWidth="1"/>
    <col min="2519" max="2520" width="15.44140625" bestFit="1" customWidth="1"/>
    <col min="2521" max="2521" width="14.44140625" bestFit="1" customWidth="1"/>
    <col min="2522" max="2522" width="15.44140625" bestFit="1" customWidth="1"/>
    <col min="2523" max="2523" width="14.44140625" bestFit="1" customWidth="1"/>
    <col min="2524" max="2525" width="15.44140625" bestFit="1" customWidth="1"/>
    <col min="2526" max="2527" width="14.44140625" bestFit="1" customWidth="1"/>
    <col min="2528" max="2531" width="15.44140625" bestFit="1" customWidth="1"/>
    <col min="2532" max="2532" width="14.44140625" bestFit="1" customWidth="1"/>
    <col min="2533" max="2542" width="15.44140625" bestFit="1" customWidth="1"/>
    <col min="2543" max="2543" width="14.44140625" bestFit="1" customWidth="1"/>
    <col min="2544" max="2546" width="15.44140625" bestFit="1" customWidth="1"/>
    <col min="2547" max="2547" width="14.44140625" bestFit="1" customWidth="1"/>
    <col min="2548" max="2552" width="15.44140625" bestFit="1" customWidth="1"/>
    <col min="2553" max="2553" width="14.44140625" bestFit="1" customWidth="1"/>
    <col min="2554" max="2559" width="15.44140625" bestFit="1" customWidth="1"/>
    <col min="2560" max="2560" width="14.44140625" bestFit="1" customWidth="1"/>
    <col min="2561" max="2562" width="15.44140625" bestFit="1" customWidth="1"/>
    <col min="2563" max="2565" width="14.44140625" bestFit="1" customWidth="1"/>
    <col min="2566" max="2566" width="15.44140625" bestFit="1" customWidth="1"/>
    <col min="2567" max="2568" width="14.44140625" bestFit="1" customWidth="1"/>
    <col min="2569" max="2569" width="15.44140625" bestFit="1" customWidth="1"/>
    <col min="2570" max="2570" width="14.44140625" bestFit="1" customWidth="1"/>
    <col min="2571" max="2571" width="15.44140625" bestFit="1" customWidth="1"/>
    <col min="2572" max="2573" width="14.44140625" bestFit="1" customWidth="1"/>
    <col min="2574" max="2574" width="15.44140625" bestFit="1" customWidth="1"/>
    <col min="2575" max="2575" width="14.44140625" bestFit="1" customWidth="1"/>
    <col min="2576" max="2583" width="15.44140625" bestFit="1" customWidth="1"/>
    <col min="2584" max="2584" width="14.44140625" bestFit="1" customWidth="1"/>
    <col min="2585" max="2591" width="15.44140625" bestFit="1" customWidth="1"/>
    <col min="2592" max="2592" width="14.44140625" bestFit="1" customWidth="1"/>
    <col min="2593" max="2593" width="15.44140625" bestFit="1" customWidth="1"/>
    <col min="2594" max="2594" width="14.44140625" bestFit="1" customWidth="1"/>
    <col min="2595" max="2601" width="15.44140625" bestFit="1" customWidth="1"/>
    <col min="2602" max="2602" width="14.44140625" bestFit="1" customWidth="1"/>
    <col min="2603" max="2603" width="15.44140625" bestFit="1" customWidth="1"/>
    <col min="2604" max="2604" width="14.44140625" bestFit="1" customWidth="1"/>
    <col min="2605" max="2608" width="15.44140625" bestFit="1" customWidth="1"/>
    <col min="2609" max="2609" width="14.44140625" bestFit="1" customWidth="1"/>
    <col min="2610" max="2618" width="15.44140625" bestFit="1" customWidth="1"/>
    <col min="2619" max="2619" width="14.44140625" bestFit="1" customWidth="1"/>
    <col min="2620" max="2621" width="15.44140625" bestFit="1" customWidth="1"/>
    <col min="2622" max="2622" width="14.44140625" bestFit="1" customWidth="1"/>
    <col min="2623" max="2624" width="15.44140625" bestFit="1" customWidth="1"/>
    <col min="2625" max="2625" width="14.44140625" bestFit="1" customWidth="1"/>
    <col min="2626" max="2640" width="15.44140625" bestFit="1" customWidth="1"/>
    <col min="2641" max="2641" width="14.44140625" bestFit="1" customWidth="1"/>
    <col min="2642" max="2650" width="15.44140625" bestFit="1" customWidth="1"/>
    <col min="2651" max="2652" width="14.44140625" bestFit="1" customWidth="1"/>
    <col min="2653" max="2654" width="15.44140625" bestFit="1" customWidth="1"/>
    <col min="2655" max="2655" width="14.44140625" bestFit="1" customWidth="1"/>
    <col min="2656" max="2656" width="15.44140625" bestFit="1" customWidth="1"/>
    <col min="2657" max="2658" width="14.44140625" bestFit="1" customWidth="1"/>
    <col min="2659" max="2662" width="15.44140625" bestFit="1" customWidth="1"/>
    <col min="2663" max="2663" width="14.44140625" bestFit="1" customWidth="1"/>
    <col min="2664" max="2676" width="15.44140625" bestFit="1" customWidth="1"/>
    <col min="2677" max="2678" width="14.44140625" bestFit="1" customWidth="1"/>
    <col min="2679" max="2680" width="15.44140625" bestFit="1" customWidth="1"/>
    <col min="2681" max="2683" width="14.44140625" bestFit="1" customWidth="1"/>
    <col min="2684" max="2692" width="15.44140625" bestFit="1" customWidth="1"/>
    <col min="2693" max="2693" width="14.44140625" bestFit="1" customWidth="1"/>
    <col min="2694" max="2701" width="15.44140625" bestFit="1" customWidth="1"/>
    <col min="2702" max="2702" width="14.44140625" bestFit="1" customWidth="1"/>
    <col min="2703" max="2712" width="15.44140625" bestFit="1" customWidth="1"/>
    <col min="2713" max="2713" width="14.44140625" bestFit="1" customWidth="1"/>
    <col min="2714" max="2721" width="15.44140625" bestFit="1" customWidth="1"/>
    <col min="2722" max="2723" width="14.44140625" bestFit="1" customWidth="1"/>
    <col min="2724" max="2727" width="15.44140625" bestFit="1" customWidth="1"/>
    <col min="2728" max="2729" width="14.44140625" bestFit="1" customWidth="1"/>
    <col min="2730" max="2730" width="15.44140625" bestFit="1" customWidth="1"/>
    <col min="2731" max="2731" width="14.44140625" bestFit="1" customWidth="1"/>
    <col min="2732" max="2733" width="15.44140625" bestFit="1" customWidth="1"/>
    <col min="2734" max="2734" width="14.44140625" bestFit="1" customWidth="1"/>
    <col min="2735" max="2743" width="15.44140625" bestFit="1" customWidth="1"/>
    <col min="2744" max="2744" width="14.44140625" bestFit="1" customWidth="1"/>
    <col min="2745" max="2753" width="15.44140625" bestFit="1" customWidth="1"/>
    <col min="2754" max="2754" width="14.44140625" bestFit="1" customWidth="1"/>
    <col min="2755" max="2777" width="15.44140625" bestFit="1" customWidth="1"/>
    <col min="2778" max="2781" width="14.44140625" bestFit="1" customWidth="1"/>
    <col min="2782" max="2782" width="15.44140625" bestFit="1" customWidth="1"/>
    <col min="2783" max="2784" width="14.44140625" bestFit="1" customWidth="1"/>
    <col min="2785" max="2786" width="15.44140625" bestFit="1" customWidth="1"/>
    <col min="2787" max="2787" width="14.44140625" bestFit="1" customWidth="1"/>
    <col min="2788" max="2789" width="15.44140625" bestFit="1" customWidth="1"/>
    <col min="2790" max="2790" width="14.44140625" bestFit="1" customWidth="1"/>
    <col min="2791" max="2793" width="15.44140625" bestFit="1" customWidth="1"/>
    <col min="2794" max="2794" width="14.44140625" bestFit="1" customWidth="1"/>
    <col min="2795" max="2795" width="15.44140625" bestFit="1" customWidth="1"/>
    <col min="2796" max="2796" width="14.44140625" bestFit="1" customWidth="1"/>
    <col min="2797" max="2797" width="15.44140625" bestFit="1" customWidth="1"/>
    <col min="2798" max="2799" width="14.44140625" bestFit="1" customWidth="1"/>
    <col min="2800" max="2806" width="15.44140625" bestFit="1" customWidth="1"/>
    <col min="2807" max="2807" width="14.44140625" bestFit="1" customWidth="1"/>
    <col min="2808" max="2809" width="15.44140625" bestFit="1" customWidth="1"/>
    <col min="2810" max="2810" width="14.44140625" bestFit="1" customWidth="1"/>
    <col min="2811" max="2811" width="15.44140625" bestFit="1" customWidth="1"/>
    <col min="2812" max="2813" width="14.44140625" bestFit="1" customWidth="1"/>
    <col min="2814" max="2822" width="15.44140625" bestFit="1" customWidth="1"/>
    <col min="2823" max="2823" width="14.44140625" bestFit="1" customWidth="1"/>
    <col min="2824" max="2830" width="15.44140625" bestFit="1" customWidth="1"/>
    <col min="2831" max="2831" width="14.44140625" bestFit="1" customWidth="1"/>
    <col min="2832" max="2833" width="15.44140625" bestFit="1" customWidth="1"/>
    <col min="2834" max="2834" width="14.44140625" bestFit="1" customWidth="1"/>
    <col min="2835" max="2835" width="15.44140625" bestFit="1" customWidth="1"/>
    <col min="2836" max="2836" width="14.44140625" bestFit="1" customWidth="1"/>
    <col min="2837" max="2837" width="15.44140625" bestFit="1" customWidth="1"/>
    <col min="2838" max="2838" width="14.44140625" bestFit="1" customWidth="1"/>
    <col min="2839" max="2843" width="15.44140625" bestFit="1" customWidth="1"/>
    <col min="2844" max="2844" width="14.44140625" bestFit="1" customWidth="1"/>
    <col min="2845" max="2847" width="15.44140625" bestFit="1" customWidth="1"/>
    <col min="2848" max="2848" width="14.44140625" bestFit="1" customWidth="1"/>
    <col min="2849" max="2849" width="15.44140625" bestFit="1" customWidth="1"/>
    <col min="2850" max="2850" width="14.44140625" bestFit="1" customWidth="1"/>
    <col min="2851" max="2853" width="15.44140625" bestFit="1" customWidth="1"/>
    <col min="2854" max="2854" width="14.44140625" bestFit="1" customWidth="1"/>
    <col min="2855" max="2857" width="15.44140625" bestFit="1" customWidth="1"/>
    <col min="2858" max="2859" width="14.44140625" bestFit="1" customWidth="1"/>
    <col min="2860" max="2861" width="15.44140625" bestFit="1" customWidth="1"/>
    <col min="2862" max="2862" width="14.44140625" bestFit="1" customWidth="1"/>
    <col min="2863" max="2863" width="15.44140625" bestFit="1" customWidth="1"/>
    <col min="2864" max="2864" width="14.44140625" bestFit="1" customWidth="1"/>
    <col min="2865" max="2867" width="15.44140625" bestFit="1" customWidth="1"/>
    <col min="2868" max="2868" width="14.44140625" bestFit="1" customWidth="1"/>
    <col min="2869" max="2874" width="15.44140625" bestFit="1" customWidth="1"/>
    <col min="2875" max="2875" width="14.44140625" bestFit="1" customWidth="1"/>
    <col min="2876" max="2876" width="15.44140625" bestFit="1" customWidth="1"/>
    <col min="2877" max="2877" width="14.44140625" bestFit="1" customWidth="1"/>
    <col min="2878" max="2879" width="15.44140625" bestFit="1" customWidth="1"/>
    <col min="2880" max="2883" width="14.44140625" bestFit="1" customWidth="1"/>
    <col min="2884" max="2885" width="15.44140625" bestFit="1" customWidth="1"/>
    <col min="2886" max="2886" width="14.44140625" bestFit="1" customWidth="1"/>
    <col min="2887" max="2890" width="15.44140625" bestFit="1" customWidth="1"/>
    <col min="2891" max="2893" width="14.44140625" bestFit="1" customWidth="1"/>
    <col min="2894" max="2894" width="15.44140625" bestFit="1" customWidth="1"/>
    <col min="2895" max="2895" width="14.44140625" bestFit="1" customWidth="1"/>
    <col min="2896" max="2902" width="15.44140625" bestFit="1" customWidth="1"/>
    <col min="2903" max="2903" width="14.44140625" bestFit="1" customWidth="1"/>
    <col min="2904" max="2904" width="15.44140625" bestFit="1" customWidth="1"/>
    <col min="2905" max="2906" width="14.44140625" bestFit="1" customWidth="1"/>
    <col min="2907" max="2907" width="15.44140625" bestFit="1" customWidth="1"/>
    <col min="2908" max="2908" width="14.44140625" bestFit="1" customWidth="1"/>
    <col min="2909" max="2918" width="15.44140625" bestFit="1" customWidth="1"/>
    <col min="2919" max="2919" width="14.44140625" bestFit="1" customWidth="1"/>
    <col min="2920" max="2920" width="15.44140625" bestFit="1" customWidth="1"/>
    <col min="2921" max="2921" width="14.44140625" bestFit="1" customWidth="1"/>
    <col min="2922" max="2923" width="15.44140625" bestFit="1" customWidth="1"/>
    <col min="2924" max="2925" width="14.44140625" bestFit="1" customWidth="1"/>
    <col min="2926" max="2928" width="15.44140625" bestFit="1" customWidth="1"/>
    <col min="2929" max="2929" width="14.44140625" bestFit="1" customWidth="1"/>
    <col min="2930" max="2933" width="15.44140625" bestFit="1" customWidth="1"/>
    <col min="2934" max="2935" width="14.44140625" bestFit="1" customWidth="1"/>
    <col min="2936" max="2937" width="15.44140625" bestFit="1" customWidth="1"/>
    <col min="2938" max="2938" width="14.44140625" bestFit="1" customWidth="1"/>
    <col min="2939" max="2945" width="15.44140625" bestFit="1" customWidth="1"/>
    <col min="2946" max="2947" width="14.44140625" bestFit="1" customWidth="1"/>
    <col min="2948" max="2952" width="15.44140625" bestFit="1" customWidth="1"/>
    <col min="2953" max="2953" width="14.44140625" bestFit="1" customWidth="1"/>
    <col min="2954" max="2959" width="15.44140625" bestFit="1" customWidth="1"/>
    <col min="2960" max="2960" width="14.44140625" bestFit="1" customWidth="1"/>
    <col min="2961" max="2964" width="15.44140625" bestFit="1" customWidth="1"/>
    <col min="2965" max="2965" width="14.44140625" bestFit="1" customWidth="1"/>
    <col min="2966" max="2969" width="15.44140625" bestFit="1" customWidth="1"/>
    <col min="2970" max="2970" width="14.44140625" bestFit="1" customWidth="1"/>
    <col min="2971" max="2971" width="15.44140625" bestFit="1" customWidth="1"/>
    <col min="2972" max="2972" width="14.44140625" bestFit="1" customWidth="1"/>
    <col min="2973" max="2974" width="15.44140625" bestFit="1" customWidth="1"/>
    <col min="2975" max="2975" width="14.44140625" bestFit="1" customWidth="1"/>
    <col min="2976" max="2978" width="15.44140625" bestFit="1" customWidth="1"/>
    <col min="2979" max="2980" width="14.44140625" bestFit="1" customWidth="1"/>
    <col min="2981" max="2984" width="15.44140625" bestFit="1" customWidth="1"/>
    <col min="2985" max="2986" width="14.44140625" bestFit="1" customWidth="1"/>
    <col min="2987" max="2990" width="15.44140625" bestFit="1" customWidth="1"/>
    <col min="2991" max="2991" width="14.44140625" bestFit="1" customWidth="1"/>
    <col min="2992" max="2992" width="15.44140625" bestFit="1" customWidth="1"/>
    <col min="2993" max="2993" width="14.44140625" bestFit="1" customWidth="1"/>
    <col min="2994" max="2996" width="15.44140625" bestFit="1" customWidth="1"/>
    <col min="2997" max="2997" width="14.44140625" bestFit="1" customWidth="1"/>
    <col min="2998" max="3004" width="15.44140625" bestFit="1" customWidth="1"/>
    <col min="3005" max="3005" width="14.44140625" bestFit="1" customWidth="1"/>
    <col min="3006" max="3017" width="15.44140625" bestFit="1" customWidth="1"/>
    <col min="3018" max="3018" width="14.44140625" bestFit="1" customWidth="1"/>
    <col min="3019" max="3019" width="15.44140625" bestFit="1" customWidth="1"/>
    <col min="3020" max="3020" width="14.44140625" bestFit="1" customWidth="1"/>
    <col min="3021" max="3021" width="15.44140625" bestFit="1" customWidth="1"/>
    <col min="3022" max="3022" width="14.44140625" bestFit="1" customWidth="1"/>
    <col min="3023" max="3023" width="15.44140625" bestFit="1" customWidth="1"/>
    <col min="3024" max="3024" width="14.44140625" bestFit="1" customWidth="1"/>
    <col min="3025" max="3044" width="15.44140625" bestFit="1" customWidth="1"/>
    <col min="3045" max="3047" width="14.44140625" bestFit="1" customWidth="1"/>
    <col min="3048" max="3051" width="15.44140625" bestFit="1" customWidth="1"/>
    <col min="3052" max="3052" width="14.44140625" bestFit="1" customWidth="1"/>
    <col min="3053" max="3059" width="15.44140625" bestFit="1" customWidth="1"/>
    <col min="3060" max="3060" width="14.44140625" bestFit="1" customWidth="1"/>
    <col min="3061" max="3067" width="15.44140625" bestFit="1" customWidth="1"/>
    <col min="3068" max="3068" width="14.44140625" bestFit="1" customWidth="1"/>
    <col min="3069" max="3073" width="15.44140625" bestFit="1" customWidth="1"/>
    <col min="3074" max="3074" width="14.44140625" bestFit="1" customWidth="1"/>
    <col min="3075" max="3075" width="15.44140625" bestFit="1" customWidth="1"/>
    <col min="3076" max="3076" width="14.44140625" bestFit="1" customWidth="1"/>
    <col min="3077" max="3077" width="15.44140625" bestFit="1" customWidth="1"/>
    <col min="3078" max="3079" width="14.44140625" bestFit="1" customWidth="1"/>
    <col min="3080" max="3081" width="15.44140625" bestFit="1" customWidth="1"/>
    <col min="3082" max="3082" width="14.44140625" bestFit="1" customWidth="1"/>
    <col min="3083" max="3084" width="15.44140625" bestFit="1" customWidth="1"/>
    <col min="3085" max="3085" width="14.44140625" bestFit="1" customWidth="1"/>
    <col min="3086" max="3088" width="15.44140625" bestFit="1" customWidth="1"/>
    <col min="3089" max="3090" width="14.44140625" bestFit="1" customWidth="1"/>
    <col min="3091" max="3091" width="15.44140625" bestFit="1" customWidth="1"/>
    <col min="3092" max="3092" width="14.44140625" bestFit="1" customWidth="1"/>
    <col min="3093" max="3096" width="15.44140625" bestFit="1" customWidth="1"/>
    <col min="3097" max="3097" width="14.44140625" bestFit="1" customWidth="1"/>
    <col min="3098" max="3102" width="15.44140625" bestFit="1" customWidth="1"/>
    <col min="3103" max="3103" width="14.44140625" bestFit="1" customWidth="1"/>
    <col min="3104" max="3105" width="15.44140625" bestFit="1" customWidth="1"/>
    <col min="3106" max="3106" width="14.44140625" bestFit="1" customWidth="1"/>
    <col min="3107" max="3107" width="15.44140625" bestFit="1" customWidth="1"/>
    <col min="3108" max="3109" width="14.44140625" bestFit="1" customWidth="1"/>
    <col min="3110" max="3111" width="15.44140625" bestFit="1" customWidth="1"/>
    <col min="3112" max="3112" width="14.44140625" bestFit="1" customWidth="1"/>
    <col min="3113" max="3114" width="15.44140625" bestFit="1" customWidth="1"/>
    <col min="3115" max="3115" width="14.44140625" bestFit="1" customWidth="1"/>
    <col min="3116" max="3117" width="15.44140625" bestFit="1" customWidth="1"/>
    <col min="3118" max="3118" width="14.44140625" bestFit="1" customWidth="1"/>
    <col min="3119" max="3119" width="15.44140625" bestFit="1" customWidth="1"/>
    <col min="3120" max="3122" width="14.44140625" bestFit="1" customWidth="1"/>
    <col min="3123" max="3123" width="15.44140625" bestFit="1" customWidth="1"/>
    <col min="3124" max="3124" width="14.44140625" bestFit="1" customWidth="1"/>
    <col min="3125" max="3126" width="15.44140625" bestFit="1" customWidth="1"/>
    <col min="3127" max="3127" width="14.44140625" bestFit="1" customWidth="1"/>
    <col min="3128" max="3129" width="15.44140625" bestFit="1" customWidth="1"/>
    <col min="3130" max="3130" width="14.44140625" bestFit="1" customWidth="1"/>
    <col min="3131" max="3132" width="15.44140625" bestFit="1" customWidth="1"/>
    <col min="3133" max="3134" width="14.44140625" bestFit="1" customWidth="1"/>
    <col min="3135" max="3136" width="15.44140625" bestFit="1" customWidth="1"/>
    <col min="3137" max="3137" width="14.44140625" bestFit="1" customWidth="1"/>
    <col min="3138" max="3142" width="15.44140625" bestFit="1" customWidth="1"/>
    <col min="3143" max="3143" width="14.44140625" bestFit="1" customWidth="1"/>
    <col min="3144" max="3145" width="15.44140625" bestFit="1" customWidth="1"/>
    <col min="3146" max="3147" width="14.44140625" bestFit="1" customWidth="1"/>
    <col min="3148" max="3154" width="15.44140625" bestFit="1" customWidth="1"/>
    <col min="3155" max="3155" width="14.44140625" bestFit="1" customWidth="1"/>
    <col min="3156" max="3163" width="15.44140625" bestFit="1" customWidth="1"/>
    <col min="3164" max="3164" width="14.44140625" bestFit="1" customWidth="1"/>
    <col min="3165" max="3172" width="15.44140625" bestFit="1" customWidth="1"/>
    <col min="3173" max="3174" width="14.44140625" bestFit="1" customWidth="1"/>
    <col min="3175" max="3178" width="15.44140625" bestFit="1" customWidth="1"/>
    <col min="3179" max="3180" width="14.44140625" bestFit="1" customWidth="1"/>
    <col min="3181" max="3188" width="15.44140625" bestFit="1" customWidth="1"/>
    <col min="3189" max="3189" width="14.44140625" bestFit="1" customWidth="1"/>
    <col min="3190" max="3191" width="15.44140625" bestFit="1" customWidth="1"/>
    <col min="3192" max="3194" width="14.44140625" bestFit="1" customWidth="1"/>
    <col min="3195" max="3197" width="15.44140625" bestFit="1" customWidth="1"/>
    <col min="3198" max="3199" width="14.44140625" bestFit="1" customWidth="1"/>
    <col min="3200" max="3207" width="15.44140625" bestFit="1" customWidth="1"/>
    <col min="3208" max="3208" width="14.44140625" bestFit="1" customWidth="1"/>
    <col min="3209" max="3210" width="15.44140625" bestFit="1" customWidth="1"/>
    <col min="3211" max="3211" width="14.44140625" bestFit="1" customWidth="1"/>
    <col min="3212" max="3220" width="15.44140625" bestFit="1" customWidth="1"/>
    <col min="3221" max="3221" width="14.44140625" bestFit="1" customWidth="1"/>
    <col min="3222" max="3226" width="15.44140625" bestFit="1" customWidth="1"/>
    <col min="3227" max="3228" width="14.44140625" bestFit="1" customWidth="1"/>
    <col min="3229" max="3233" width="15.44140625" bestFit="1" customWidth="1"/>
    <col min="3234" max="3234" width="14.44140625" bestFit="1" customWidth="1"/>
    <col min="3235" max="3242" width="15.44140625" bestFit="1" customWidth="1"/>
    <col min="3243" max="3243" width="14.44140625" bestFit="1" customWidth="1"/>
    <col min="3244" max="3244" width="15.44140625" bestFit="1" customWidth="1"/>
    <col min="3245" max="3245" width="14.44140625" bestFit="1" customWidth="1"/>
    <col min="3246" max="3247" width="15.44140625" bestFit="1" customWidth="1"/>
    <col min="3248" max="3250" width="14.44140625" bestFit="1" customWidth="1"/>
    <col min="3251" max="3254" width="15.44140625" bestFit="1" customWidth="1"/>
    <col min="3255" max="3255" width="14.44140625" bestFit="1" customWidth="1"/>
    <col min="3256" max="3258" width="15.44140625" bestFit="1" customWidth="1"/>
    <col min="3259" max="3259" width="14.44140625" bestFit="1" customWidth="1"/>
    <col min="3260" max="3269" width="15.44140625" bestFit="1" customWidth="1"/>
    <col min="3270" max="3270" width="14.44140625" bestFit="1" customWidth="1"/>
    <col min="3271" max="3273" width="15.44140625" bestFit="1" customWidth="1"/>
    <col min="3274" max="3274" width="14.44140625" bestFit="1" customWidth="1"/>
    <col min="3275" max="3285" width="15.44140625" bestFit="1" customWidth="1"/>
    <col min="3286" max="3287" width="14.44140625" bestFit="1" customWidth="1"/>
    <col min="3288" max="3291" width="15.44140625" bestFit="1" customWidth="1"/>
    <col min="3292" max="3292" width="14.44140625" bestFit="1" customWidth="1"/>
    <col min="3293" max="3295" width="15.44140625" bestFit="1" customWidth="1"/>
    <col min="3296" max="3296" width="14.44140625" bestFit="1" customWidth="1"/>
    <col min="3297" max="3299" width="15.44140625" bestFit="1" customWidth="1"/>
    <col min="3300" max="3300" width="14.44140625" bestFit="1" customWidth="1"/>
    <col min="3301" max="3305" width="15.44140625" bestFit="1" customWidth="1"/>
    <col min="3306" max="3306" width="14.44140625" bestFit="1" customWidth="1"/>
    <col min="3307" max="3307" width="15.44140625" bestFit="1" customWidth="1"/>
    <col min="3308" max="3308" width="14.44140625" bestFit="1" customWidth="1"/>
    <col min="3309" max="3315" width="15.44140625" bestFit="1" customWidth="1"/>
    <col min="3316" max="3317" width="14.44140625" bestFit="1" customWidth="1"/>
    <col min="3318" max="3320" width="15.44140625" bestFit="1" customWidth="1"/>
    <col min="3321" max="3321" width="14.44140625" bestFit="1" customWidth="1"/>
    <col min="3322" max="3324" width="15.44140625" bestFit="1" customWidth="1"/>
    <col min="3325" max="3326" width="14.44140625" bestFit="1" customWidth="1"/>
    <col min="3327" max="3336" width="15.44140625" bestFit="1" customWidth="1"/>
    <col min="3337" max="3337" width="14.44140625" bestFit="1" customWidth="1"/>
    <col min="3338" max="3339" width="15.44140625" bestFit="1" customWidth="1"/>
    <col min="3340" max="3342" width="14.44140625" bestFit="1" customWidth="1"/>
    <col min="3343" max="3344" width="15.44140625" bestFit="1" customWidth="1"/>
    <col min="3345" max="3347" width="14.44140625" bestFit="1" customWidth="1"/>
    <col min="3348" max="3352" width="15.44140625" bestFit="1" customWidth="1"/>
    <col min="3353" max="3353" width="14.44140625" bestFit="1" customWidth="1"/>
    <col min="3354" max="3356" width="15.44140625" bestFit="1" customWidth="1"/>
    <col min="3357" max="3357" width="14.44140625" bestFit="1" customWidth="1"/>
    <col min="3358" max="3358" width="15.44140625" bestFit="1" customWidth="1"/>
    <col min="3359" max="3359" width="14.44140625" bestFit="1" customWidth="1"/>
    <col min="3360" max="3366" width="15.44140625" bestFit="1" customWidth="1"/>
    <col min="3367" max="3367" width="14.44140625" bestFit="1" customWidth="1"/>
    <col min="3368" max="3369" width="15.44140625" bestFit="1" customWidth="1"/>
    <col min="3370" max="3370" width="14.44140625" bestFit="1" customWidth="1"/>
    <col min="3371" max="3374" width="15.44140625" bestFit="1" customWidth="1"/>
    <col min="3375" max="3376" width="14.44140625" bestFit="1" customWidth="1"/>
    <col min="3377" max="3385" width="15.44140625" bestFit="1" customWidth="1"/>
    <col min="3386" max="3386" width="14.44140625" bestFit="1" customWidth="1"/>
    <col min="3387" max="3391" width="15.44140625" bestFit="1" customWidth="1"/>
    <col min="3392" max="3392" width="14.44140625" bestFit="1" customWidth="1"/>
    <col min="3393" max="3405" width="15.44140625" bestFit="1" customWidth="1"/>
    <col min="3406" max="3408" width="14.44140625" bestFit="1" customWidth="1"/>
    <col min="3409" max="3416" width="15.44140625" bestFit="1" customWidth="1"/>
    <col min="3417" max="3417" width="14.44140625" bestFit="1" customWidth="1"/>
    <col min="3418" max="3421" width="15.44140625" bestFit="1" customWidth="1"/>
    <col min="3422" max="3422" width="14.44140625" bestFit="1" customWidth="1"/>
    <col min="3423" max="3424" width="15.44140625" bestFit="1" customWidth="1"/>
    <col min="3425" max="3425" width="14.44140625" bestFit="1" customWidth="1"/>
    <col min="3426" max="3436" width="15.44140625" bestFit="1" customWidth="1"/>
    <col min="3437" max="3437" width="14.44140625" bestFit="1" customWidth="1"/>
    <col min="3438" max="3440" width="15.44140625" bestFit="1" customWidth="1"/>
    <col min="3441" max="3441" width="14.44140625" bestFit="1" customWidth="1"/>
    <col min="3442" max="3447" width="15.44140625" bestFit="1" customWidth="1"/>
    <col min="3448" max="3448" width="14.44140625" bestFit="1" customWidth="1"/>
    <col min="3449" max="3452" width="15.44140625" bestFit="1" customWidth="1"/>
    <col min="3453" max="3455" width="14.44140625" bestFit="1" customWidth="1"/>
    <col min="3456" max="3458" width="15.44140625" bestFit="1" customWidth="1"/>
    <col min="3459" max="3460" width="14.44140625" bestFit="1" customWidth="1"/>
    <col min="3461" max="3462" width="15.44140625" bestFit="1" customWidth="1"/>
    <col min="3463" max="3464" width="14.44140625" bestFit="1" customWidth="1"/>
    <col min="3465" max="3465" width="15.44140625" bestFit="1" customWidth="1"/>
    <col min="3466" max="3467" width="14.44140625" bestFit="1" customWidth="1"/>
    <col min="3468" max="3471" width="15.44140625" bestFit="1" customWidth="1"/>
    <col min="3472" max="3473" width="14.44140625" bestFit="1" customWidth="1"/>
    <col min="3474" max="3479" width="15.44140625" bestFit="1" customWidth="1"/>
    <col min="3480" max="3480" width="14.44140625" bestFit="1" customWidth="1"/>
    <col min="3481" max="3494" width="15.44140625" bestFit="1" customWidth="1"/>
    <col min="3495" max="3495" width="14.44140625" bestFit="1" customWidth="1"/>
    <col min="3496" max="3501" width="15.44140625" bestFit="1" customWidth="1"/>
    <col min="3502" max="3504" width="14.44140625" bestFit="1" customWidth="1"/>
    <col min="3505" max="3516" width="15.44140625" bestFit="1" customWidth="1"/>
    <col min="3517" max="3517" width="14.44140625" bestFit="1" customWidth="1"/>
    <col min="3518" max="3523" width="15.44140625" bestFit="1" customWidth="1"/>
    <col min="3524" max="3524" width="14.44140625" bestFit="1" customWidth="1"/>
    <col min="3525" max="3525" width="15.44140625" bestFit="1" customWidth="1"/>
    <col min="3526" max="3526" width="14.44140625" bestFit="1" customWidth="1"/>
    <col min="3527" max="3531" width="15.44140625" bestFit="1" customWidth="1"/>
    <col min="3532" max="3532" width="14.44140625" bestFit="1" customWidth="1"/>
    <col min="3533" max="3534" width="15.44140625" bestFit="1" customWidth="1"/>
    <col min="3535" max="3536" width="14.44140625" bestFit="1" customWidth="1"/>
    <col min="3537" max="3539" width="15.44140625" bestFit="1" customWidth="1"/>
    <col min="3540" max="3541" width="14.44140625" bestFit="1" customWidth="1"/>
    <col min="3542" max="3543" width="15.44140625" bestFit="1" customWidth="1"/>
    <col min="3544" max="3544" width="14.44140625" bestFit="1" customWidth="1"/>
    <col min="3545" max="3554" width="15.44140625" bestFit="1" customWidth="1"/>
    <col min="3555" max="3555" width="14.44140625" bestFit="1" customWidth="1"/>
    <col min="3556" max="3562" width="15.44140625" bestFit="1" customWidth="1"/>
    <col min="3563" max="3563" width="14.44140625" bestFit="1" customWidth="1"/>
    <col min="3564" max="3564" width="15.44140625" bestFit="1" customWidth="1"/>
    <col min="3565" max="3565" width="14.44140625" bestFit="1" customWidth="1"/>
    <col min="3566" max="3569" width="15.44140625" bestFit="1" customWidth="1"/>
    <col min="3570" max="3571" width="14.44140625" bestFit="1" customWidth="1"/>
    <col min="3572" max="3572" width="15.44140625" bestFit="1" customWidth="1"/>
    <col min="3573" max="3573" width="14.44140625" bestFit="1" customWidth="1"/>
    <col min="3574" max="3576" width="15.44140625" bestFit="1" customWidth="1"/>
    <col min="3577" max="3577" width="14.44140625" bestFit="1" customWidth="1"/>
    <col min="3578" max="3578" width="15.44140625" bestFit="1" customWidth="1"/>
    <col min="3579" max="3579" width="14.44140625" bestFit="1" customWidth="1"/>
    <col min="3580" max="3582" width="15.44140625" bestFit="1" customWidth="1"/>
    <col min="3583" max="3583" width="14.44140625" bestFit="1" customWidth="1"/>
    <col min="3584" max="3588" width="15.44140625" bestFit="1" customWidth="1"/>
    <col min="3589" max="3589" width="14.44140625" bestFit="1" customWidth="1"/>
    <col min="3590" max="3591" width="15.44140625" bestFit="1" customWidth="1"/>
    <col min="3592" max="3593" width="14.44140625" bestFit="1" customWidth="1"/>
    <col min="3594" max="3604" width="15.44140625" bestFit="1" customWidth="1"/>
    <col min="3605" max="3605" width="14.44140625" bestFit="1" customWidth="1"/>
    <col min="3606" max="3607" width="15.44140625" bestFit="1" customWidth="1"/>
    <col min="3608" max="3608" width="14.44140625" bestFit="1" customWidth="1"/>
    <col min="3609" max="3617" width="15.44140625" bestFit="1" customWidth="1"/>
    <col min="3618" max="3618" width="14.44140625" bestFit="1" customWidth="1"/>
    <col min="3619" max="3622" width="15.44140625" bestFit="1" customWidth="1"/>
    <col min="3623" max="3623" width="14.44140625" bestFit="1" customWidth="1"/>
    <col min="3624" max="3624" width="15.44140625" bestFit="1" customWidth="1"/>
    <col min="3625" max="3625" width="14.44140625" bestFit="1" customWidth="1"/>
    <col min="3626" max="3629" width="15.44140625" bestFit="1" customWidth="1"/>
    <col min="3630" max="3630" width="14.44140625" bestFit="1" customWidth="1"/>
    <col min="3631" max="3633" width="15.44140625" bestFit="1" customWidth="1"/>
    <col min="3634" max="3634" width="14.44140625" bestFit="1" customWidth="1"/>
    <col min="3635" max="3635" width="15.44140625" bestFit="1" customWidth="1"/>
    <col min="3636" max="3636" width="14.44140625" bestFit="1" customWidth="1"/>
    <col min="3637" max="3642" width="15.44140625" bestFit="1" customWidth="1"/>
    <col min="3643" max="3644" width="14.44140625" bestFit="1" customWidth="1"/>
    <col min="3645" max="3647" width="15.44140625" bestFit="1" customWidth="1"/>
    <col min="3648" max="3649" width="14.44140625" bestFit="1" customWidth="1"/>
    <col min="3650" max="3651" width="15.44140625" bestFit="1" customWidth="1"/>
    <col min="3652" max="3653" width="14.44140625" bestFit="1" customWidth="1"/>
    <col min="3654" max="3656" width="15.44140625" bestFit="1" customWidth="1"/>
    <col min="3657" max="3657" width="14.44140625" bestFit="1" customWidth="1"/>
    <col min="3658" max="3661" width="15.44140625" bestFit="1" customWidth="1"/>
    <col min="3662" max="3662" width="14.44140625" bestFit="1" customWidth="1"/>
    <col min="3663" max="3666" width="15.44140625" bestFit="1" customWidth="1"/>
    <col min="3667" max="3667" width="14.44140625" bestFit="1" customWidth="1"/>
    <col min="3668" max="3672" width="15.44140625" bestFit="1" customWidth="1"/>
    <col min="3673" max="3674" width="14.44140625" bestFit="1" customWidth="1"/>
    <col min="3675" max="3678" width="15.44140625" bestFit="1" customWidth="1"/>
    <col min="3679" max="3679" width="14.44140625" bestFit="1" customWidth="1"/>
    <col min="3680" max="3682" width="15.44140625" bestFit="1" customWidth="1"/>
    <col min="3683" max="3683" width="14.44140625" bestFit="1" customWidth="1"/>
    <col min="3684" max="3684" width="15.44140625" bestFit="1" customWidth="1"/>
    <col min="3685" max="3685" width="14.44140625" bestFit="1" customWidth="1"/>
    <col min="3686" max="3687" width="15.44140625" bestFit="1" customWidth="1"/>
    <col min="3688" max="3688" width="14.44140625" bestFit="1" customWidth="1"/>
    <col min="3689" max="3693" width="15.44140625" bestFit="1" customWidth="1"/>
    <col min="3694" max="3694" width="14.44140625" bestFit="1" customWidth="1"/>
    <col min="3695" max="3697" width="15.44140625" bestFit="1" customWidth="1"/>
    <col min="3698" max="3698" width="14.44140625" bestFit="1" customWidth="1"/>
    <col min="3699" max="3699" width="15.44140625" bestFit="1" customWidth="1"/>
    <col min="3700" max="3700" width="14.44140625" bestFit="1" customWidth="1"/>
    <col min="3701" max="3710" width="15.44140625" bestFit="1" customWidth="1"/>
    <col min="3711" max="3711" width="14.44140625" bestFit="1" customWidth="1"/>
    <col min="3712" max="3713" width="15.44140625" bestFit="1" customWidth="1"/>
    <col min="3714" max="3714" width="14.44140625" bestFit="1" customWidth="1"/>
    <col min="3715" max="3716" width="15.44140625" bestFit="1" customWidth="1"/>
    <col min="3717" max="3717" width="14.44140625" bestFit="1" customWidth="1"/>
    <col min="3718" max="3725" width="15.44140625" bestFit="1" customWidth="1"/>
    <col min="3726" max="3726" width="14.44140625" bestFit="1" customWidth="1"/>
    <col min="3727" max="3728" width="15.44140625" bestFit="1" customWidth="1"/>
    <col min="3729" max="3729" width="14.44140625" bestFit="1" customWidth="1"/>
    <col min="3730" max="3732" width="15.44140625" bestFit="1" customWidth="1"/>
    <col min="3733" max="3733" width="14.44140625" bestFit="1" customWidth="1"/>
    <col min="3734" max="3736" width="15.44140625" bestFit="1" customWidth="1"/>
    <col min="3737" max="3737" width="14.44140625" bestFit="1" customWidth="1"/>
    <col min="3738" max="3740" width="15.44140625" bestFit="1" customWidth="1"/>
    <col min="3741" max="3741" width="14.44140625" bestFit="1" customWidth="1"/>
    <col min="3742" max="3744" width="15.44140625" bestFit="1" customWidth="1"/>
    <col min="3745" max="3745" width="14.44140625" bestFit="1" customWidth="1"/>
    <col min="3746" max="3748" width="15.44140625" bestFit="1" customWidth="1"/>
    <col min="3749" max="3749" width="14.44140625" bestFit="1" customWidth="1"/>
    <col min="3750" max="3753" width="15.44140625" bestFit="1" customWidth="1"/>
    <col min="3754" max="3754" width="14.44140625" bestFit="1" customWidth="1"/>
    <col min="3755" max="3756" width="15.44140625" bestFit="1" customWidth="1"/>
    <col min="3757" max="3757" width="14.44140625" bestFit="1" customWidth="1"/>
    <col min="3758" max="3762" width="15.44140625" bestFit="1" customWidth="1"/>
    <col min="3763" max="3763" width="14.44140625" bestFit="1" customWidth="1"/>
    <col min="3764" max="3765" width="15.44140625" bestFit="1" customWidth="1"/>
    <col min="3766" max="3766" width="14.44140625" bestFit="1" customWidth="1"/>
    <col min="3767" max="3768" width="15.44140625" bestFit="1" customWidth="1"/>
    <col min="3769" max="3770" width="14.44140625" bestFit="1" customWidth="1"/>
    <col min="3771" max="3772" width="15.44140625" bestFit="1" customWidth="1"/>
    <col min="3773" max="3773" width="14.44140625" bestFit="1" customWidth="1"/>
    <col min="3774" max="3781" width="15.44140625" bestFit="1" customWidth="1"/>
    <col min="3782" max="3784" width="14.44140625" bestFit="1" customWidth="1"/>
    <col min="3785" max="3787" width="15.44140625" bestFit="1" customWidth="1"/>
    <col min="3788" max="3789" width="14.44140625" bestFit="1" customWidth="1"/>
    <col min="3790" max="3803" width="15.44140625" bestFit="1" customWidth="1"/>
    <col min="3804" max="3804" width="14.44140625" bestFit="1" customWidth="1"/>
    <col min="3805" max="3809" width="15.44140625" bestFit="1" customWidth="1"/>
    <col min="3810" max="3810" width="14.44140625" bestFit="1" customWidth="1"/>
    <col min="3811" max="3813" width="15.44140625" bestFit="1" customWidth="1"/>
    <col min="3814" max="3815" width="14.44140625" bestFit="1" customWidth="1"/>
    <col min="3816" max="3818" width="15.44140625" bestFit="1" customWidth="1"/>
    <col min="3819" max="3820" width="14.44140625" bestFit="1" customWidth="1"/>
    <col min="3821" max="3821" width="15.44140625" bestFit="1" customWidth="1"/>
    <col min="3822" max="3823" width="14.44140625" bestFit="1" customWidth="1"/>
    <col min="3824" max="3824" width="15.44140625" bestFit="1" customWidth="1"/>
    <col min="3825" max="3825" width="14.44140625" bestFit="1" customWidth="1"/>
    <col min="3826" max="3827" width="15.44140625" bestFit="1" customWidth="1"/>
    <col min="3828" max="3830" width="14.44140625" bestFit="1" customWidth="1"/>
    <col min="3831" max="3833" width="15.44140625" bestFit="1" customWidth="1"/>
    <col min="3834" max="3834" width="14.44140625" bestFit="1" customWidth="1"/>
    <col min="3835" max="3836" width="15.44140625" bestFit="1" customWidth="1"/>
    <col min="3837" max="3837" width="14.44140625" bestFit="1" customWidth="1"/>
    <col min="3838" max="3838" width="15.44140625" bestFit="1" customWidth="1"/>
    <col min="3839" max="3839" width="14.44140625" bestFit="1" customWidth="1"/>
    <col min="3840" max="3848" width="15.44140625" bestFit="1" customWidth="1"/>
    <col min="3849" max="3849" width="14.44140625" bestFit="1" customWidth="1"/>
    <col min="3850" max="3852" width="15.44140625" bestFit="1" customWidth="1"/>
    <col min="3853" max="3853" width="14.44140625" bestFit="1" customWidth="1"/>
    <col min="3854" max="3854" width="15.44140625" bestFit="1" customWidth="1"/>
    <col min="3855" max="3855" width="14.44140625" bestFit="1" customWidth="1"/>
    <col min="3856" max="3858" width="15.44140625" bestFit="1" customWidth="1"/>
    <col min="3859" max="3860" width="14.44140625" bestFit="1" customWidth="1"/>
    <col min="3861" max="3864" width="15.44140625" bestFit="1" customWidth="1"/>
    <col min="3865" max="3865" width="14.44140625" bestFit="1" customWidth="1"/>
    <col min="3866" max="3869" width="15.44140625" bestFit="1" customWidth="1"/>
    <col min="3870" max="3870" width="14.44140625" bestFit="1" customWidth="1"/>
    <col min="3871" max="3873" width="15.44140625" bestFit="1" customWidth="1"/>
    <col min="3874" max="3874" width="14.44140625" bestFit="1" customWidth="1"/>
    <col min="3875" max="3876" width="15.44140625" bestFit="1" customWidth="1"/>
    <col min="3877" max="3877" width="14.44140625" bestFit="1" customWidth="1"/>
    <col min="3878" max="3879" width="15.44140625" bestFit="1" customWidth="1"/>
    <col min="3880" max="3880" width="14.44140625" bestFit="1" customWidth="1"/>
    <col min="3881" max="3883" width="15.44140625" bestFit="1" customWidth="1"/>
    <col min="3884" max="3884" width="14.44140625" bestFit="1" customWidth="1"/>
    <col min="3885" max="3887" width="15.44140625" bestFit="1" customWidth="1"/>
    <col min="3888" max="3888" width="14.44140625" bestFit="1" customWidth="1"/>
    <col min="3889" max="3890" width="15.44140625" bestFit="1" customWidth="1"/>
    <col min="3891" max="3891" width="14.44140625" bestFit="1" customWidth="1"/>
    <col min="3892" max="3895" width="15.44140625" bestFit="1" customWidth="1"/>
    <col min="3896" max="3898" width="14.44140625" bestFit="1" customWidth="1"/>
    <col min="3899" max="3900" width="15.44140625" bestFit="1" customWidth="1"/>
    <col min="3901" max="3902" width="14.44140625" bestFit="1" customWidth="1"/>
    <col min="3903" max="3905" width="15.44140625" bestFit="1" customWidth="1"/>
    <col min="3906" max="3906" width="14.44140625" bestFit="1" customWidth="1"/>
    <col min="3907" max="3910" width="15.44140625" bestFit="1" customWidth="1"/>
    <col min="3911" max="3911" width="14.44140625" bestFit="1" customWidth="1"/>
    <col min="3912" max="3914" width="15.44140625" bestFit="1" customWidth="1"/>
    <col min="3915" max="3915" width="14.44140625" bestFit="1" customWidth="1"/>
    <col min="3916" max="3920" width="15.44140625" bestFit="1" customWidth="1"/>
    <col min="3921" max="3925" width="14.44140625" bestFit="1" customWidth="1"/>
    <col min="3926" max="3928" width="15.44140625" bestFit="1" customWidth="1"/>
    <col min="3929" max="3929" width="14.44140625" bestFit="1" customWidth="1"/>
    <col min="3930" max="3937" width="15.44140625" bestFit="1" customWidth="1"/>
    <col min="3938" max="3938" width="14.44140625" bestFit="1" customWidth="1"/>
    <col min="3939" max="3941" width="15.44140625" bestFit="1" customWidth="1"/>
    <col min="3942" max="3943" width="14.44140625" bestFit="1" customWidth="1"/>
    <col min="3944" max="3947" width="15.44140625" bestFit="1" customWidth="1"/>
    <col min="3948" max="3949" width="14.44140625" bestFit="1" customWidth="1"/>
    <col min="3950" max="3962" width="15.44140625" bestFit="1" customWidth="1"/>
    <col min="3963" max="3963" width="14.44140625" bestFit="1" customWidth="1"/>
    <col min="3964" max="3968" width="15.44140625" bestFit="1" customWidth="1"/>
    <col min="3969" max="3969" width="14.44140625" bestFit="1" customWidth="1"/>
    <col min="3970" max="3973" width="15.44140625" bestFit="1" customWidth="1"/>
    <col min="3974" max="3974" width="14.44140625" bestFit="1" customWidth="1"/>
    <col min="3975" max="3977" width="15.44140625" bestFit="1" customWidth="1"/>
    <col min="3978" max="3980" width="14.44140625" bestFit="1" customWidth="1"/>
    <col min="3981" max="3981" width="15.44140625" bestFit="1" customWidth="1"/>
    <col min="3982" max="3983" width="14.44140625" bestFit="1" customWidth="1"/>
    <col min="3984" max="3985" width="15.44140625" bestFit="1" customWidth="1"/>
    <col min="3986" max="3986" width="14.44140625" bestFit="1" customWidth="1"/>
    <col min="3987" max="3987" width="15.44140625" bestFit="1" customWidth="1"/>
    <col min="3988" max="3988" width="14.44140625" bestFit="1" customWidth="1"/>
    <col min="3989" max="3993" width="15.44140625" bestFit="1" customWidth="1"/>
    <col min="3994" max="3994" width="14.44140625" bestFit="1" customWidth="1"/>
    <col min="3995" max="3995" width="15.44140625" bestFit="1" customWidth="1"/>
    <col min="3996" max="3996" width="14.44140625" bestFit="1" customWidth="1"/>
    <col min="3997" max="3998" width="15.44140625" bestFit="1" customWidth="1"/>
    <col min="3999" max="3999" width="14.44140625" bestFit="1" customWidth="1"/>
    <col min="4000" max="4002" width="15.44140625" bestFit="1" customWidth="1"/>
    <col min="4003" max="4003" width="14.44140625" bestFit="1" customWidth="1"/>
    <col min="4004" max="4007" width="15.44140625" bestFit="1" customWidth="1"/>
    <col min="4008" max="4009" width="14.44140625" bestFit="1" customWidth="1"/>
    <col min="4010" max="4012" width="15.44140625" bestFit="1" customWidth="1"/>
    <col min="4013" max="4015" width="14.44140625" bestFit="1" customWidth="1"/>
    <col min="4016" max="4016" width="15.44140625" bestFit="1" customWidth="1"/>
    <col min="4017" max="4018" width="14.44140625" bestFit="1" customWidth="1"/>
    <col min="4019" max="4021" width="15.44140625" bestFit="1" customWidth="1"/>
    <col min="4022" max="4023" width="14.44140625" bestFit="1" customWidth="1"/>
    <col min="4024" max="4024" width="15.44140625" bestFit="1" customWidth="1"/>
    <col min="4025" max="4026" width="14.44140625" bestFit="1" customWidth="1"/>
    <col min="4027" max="4027" width="15.44140625" bestFit="1" customWidth="1"/>
    <col min="4028" max="4028" width="14.44140625" bestFit="1" customWidth="1"/>
    <col min="4029" max="4030" width="15.44140625" bestFit="1" customWidth="1"/>
    <col min="4031" max="4033" width="14.44140625" bestFit="1" customWidth="1"/>
    <col min="4034" max="4037" width="15.44140625" bestFit="1" customWidth="1"/>
    <col min="4038" max="4039" width="14.44140625" bestFit="1" customWidth="1"/>
    <col min="4040" max="4044" width="15.44140625" bestFit="1" customWidth="1"/>
    <col min="4045" max="4045" width="14.44140625" bestFit="1" customWidth="1"/>
    <col min="4046" max="4046" width="15.44140625" bestFit="1" customWidth="1"/>
    <col min="4047" max="4048" width="14.44140625" bestFit="1" customWidth="1"/>
    <col min="4049" max="4051" width="15.44140625" bestFit="1" customWidth="1"/>
    <col min="4052" max="4052" width="14.44140625" bestFit="1" customWidth="1"/>
    <col min="4053" max="4065" width="15.44140625" bestFit="1" customWidth="1"/>
    <col min="4066" max="4066" width="14.44140625" bestFit="1" customWidth="1"/>
    <col min="4067" max="4068" width="15.44140625" bestFit="1" customWidth="1"/>
    <col min="4069" max="4071" width="14.44140625" bestFit="1" customWidth="1"/>
    <col min="4072" max="4073" width="15.44140625" bestFit="1" customWidth="1"/>
    <col min="4074" max="4074" width="14.44140625" bestFit="1" customWidth="1"/>
    <col min="4075" max="4076" width="15.44140625" bestFit="1" customWidth="1"/>
    <col min="4077" max="4077" width="14.44140625" bestFit="1" customWidth="1"/>
    <col min="4078" max="4080" width="15.44140625" bestFit="1" customWidth="1"/>
    <col min="4081" max="4082" width="14.44140625" bestFit="1" customWidth="1"/>
    <col min="4083" max="4084" width="15.44140625" bestFit="1" customWidth="1"/>
    <col min="4085" max="4085" width="14.44140625" bestFit="1" customWidth="1"/>
    <col min="4086" max="4099" width="15.44140625" bestFit="1" customWidth="1"/>
    <col min="4100" max="4100" width="14.44140625" bestFit="1" customWidth="1"/>
    <col min="4101" max="4103" width="15.44140625" bestFit="1" customWidth="1"/>
    <col min="4104" max="4104" width="14.44140625" bestFit="1" customWidth="1"/>
    <col min="4105" max="4105" width="15.44140625" bestFit="1" customWidth="1"/>
    <col min="4106" max="4106" width="14.44140625" bestFit="1" customWidth="1"/>
    <col min="4107" max="4108" width="15.44140625" bestFit="1" customWidth="1"/>
    <col min="4109" max="4109" width="14.44140625" bestFit="1" customWidth="1"/>
    <col min="4110" max="4118" width="15.44140625" bestFit="1" customWidth="1"/>
    <col min="4119" max="4119" width="14.5546875" bestFit="1" customWidth="1"/>
    <col min="4120" max="4120" width="9" bestFit="1" customWidth="1"/>
    <col min="4121" max="4121" width="11.77734375" bestFit="1" customWidth="1"/>
    <col min="4122" max="4122" width="11" bestFit="1" customWidth="1"/>
  </cols>
  <sheetData>
    <row r="1" spans="1:5" x14ac:dyDescent="0.3">
      <c r="A1" t="s">
        <v>8358</v>
      </c>
      <c r="B1" t="s">
        <v>8315</v>
      </c>
    </row>
    <row r="3" spans="1:5" x14ac:dyDescent="0.3">
      <c r="A3" t="s">
        <v>8364</v>
      </c>
      <c r="B3" t="s">
        <v>8360</v>
      </c>
    </row>
    <row r="4" spans="1:5" x14ac:dyDescent="0.3">
      <c r="A4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3">
      <c r="A5" s="12" t="s">
        <v>8373</v>
      </c>
      <c r="B5">
        <v>7</v>
      </c>
      <c r="C5">
        <v>33</v>
      </c>
      <c r="D5">
        <v>56</v>
      </c>
      <c r="E5">
        <v>96</v>
      </c>
    </row>
    <row r="6" spans="1:5" x14ac:dyDescent="0.3">
      <c r="A6" s="12" t="s">
        <v>8374</v>
      </c>
      <c r="B6">
        <v>3</v>
      </c>
      <c r="C6">
        <v>39</v>
      </c>
      <c r="D6">
        <v>71</v>
      </c>
      <c r="E6">
        <v>113</v>
      </c>
    </row>
    <row r="7" spans="1:5" x14ac:dyDescent="0.3">
      <c r="A7" s="12" t="s">
        <v>8375</v>
      </c>
      <c r="B7">
        <v>3</v>
      </c>
      <c r="C7">
        <v>33</v>
      </c>
      <c r="D7">
        <v>56</v>
      </c>
      <c r="E7">
        <v>92</v>
      </c>
    </row>
    <row r="8" spans="1:5" x14ac:dyDescent="0.3">
      <c r="A8" s="12" t="s">
        <v>8376</v>
      </c>
      <c r="B8">
        <v>2</v>
      </c>
      <c r="C8">
        <v>40</v>
      </c>
      <c r="D8">
        <v>71</v>
      </c>
      <c r="E8">
        <v>113</v>
      </c>
    </row>
    <row r="9" spans="1:5" x14ac:dyDescent="0.3">
      <c r="A9" s="12" t="s">
        <v>8367</v>
      </c>
      <c r="B9">
        <v>3</v>
      </c>
      <c r="C9">
        <v>52</v>
      </c>
      <c r="D9">
        <v>111</v>
      </c>
      <c r="E9">
        <v>166</v>
      </c>
    </row>
    <row r="10" spans="1:5" x14ac:dyDescent="0.3">
      <c r="A10" s="12" t="s">
        <v>8377</v>
      </c>
      <c r="B10">
        <v>4</v>
      </c>
      <c r="C10">
        <v>49</v>
      </c>
      <c r="D10">
        <v>100</v>
      </c>
      <c r="E10">
        <v>153</v>
      </c>
    </row>
    <row r="11" spans="1:5" x14ac:dyDescent="0.3">
      <c r="A11" s="12" t="s">
        <v>8368</v>
      </c>
      <c r="B11">
        <v>1</v>
      </c>
      <c r="C11">
        <v>50</v>
      </c>
      <c r="D11">
        <v>87</v>
      </c>
      <c r="E11">
        <v>138</v>
      </c>
    </row>
    <row r="12" spans="1:5" x14ac:dyDescent="0.3">
      <c r="A12" s="12" t="s">
        <v>8369</v>
      </c>
      <c r="B12">
        <v>4</v>
      </c>
      <c r="C12">
        <v>47</v>
      </c>
      <c r="D12">
        <v>72</v>
      </c>
      <c r="E12">
        <v>123</v>
      </c>
    </row>
    <row r="13" spans="1:5" x14ac:dyDescent="0.3">
      <c r="A13" s="12" t="s">
        <v>8370</v>
      </c>
      <c r="B13">
        <v>4</v>
      </c>
      <c r="C13">
        <v>34</v>
      </c>
      <c r="D13">
        <v>59</v>
      </c>
      <c r="E13">
        <v>97</v>
      </c>
    </row>
    <row r="14" spans="1:5" x14ac:dyDescent="0.3">
      <c r="A14" s="12" t="s">
        <v>8371</v>
      </c>
      <c r="C14">
        <v>50</v>
      </c>
      <c r="D14">
        <v>65</v>
      </c>
      <c r="E14">
        <v>115</v>
      </c>
    </row>
    <row r="15" spans="1:5" x14ac:dyDescent="0.3">
      <c r="A15" s="12" t="s">
        <v>8372</v>
      </c>
      <c r="B15">
        <v>3</v>
      </c>
      <c r="C15">
        <v>31</v>
      </c>
      <c r="D15">
        <v>54</v>
      </c>
      <c r="E15">
        <v>88</v>
      </c>
    </row>
    <row r="16" spans="1:5" x14ac:dyDescent="0.3">
      <c r="A16" s="12" t="s">
        <v>8378</v>
      </c>
      <c r="B16">
        <v>3</v>
      </c>
      <c r="C16">
        <v>35</v>
      </c>
      <c r="D16">
        <v>37</v>
      </c>
      <c r="E16">
        <v>75</v>
      </c>
    </row>
    <row r="17" spans="1:5" x14ac:dyDescent="0.3">
      <c r="A17" s="12" t="s">
        <v>8361</v>
      </c>
      <c r="B17">
        <v>37</v>
      </c>
      <c r="C17">
        <v>493</v>
      </c>
      <c r="D17">
        <v>839</v>
      </c>
      <c r="E17">
        <v>1369</v>
      </c>
    </row>
  </sheetData>
  <conditionalFormatting sqref="F1:F2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8" zoomScaleNormal="98" workbookViewId="0">
      <selection activeCell="A11" sqref="A1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109375" style="6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33203125" style="8" customWidth="1"/>
    <col min="16" max="16" width="16.6640625" customWidth="1"/>
    <col min="17" max="17" width="41.109375" customWidth="1"/>
    <col min="18" max="18" width="18" customWidth="1"/>
    <col min="19" max="19" width="22.77734375" style="15" customWidth="1"/>
    <col min="20" max="20" width="18.88671875" style="1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8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8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8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8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8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8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8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8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8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8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8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8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8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8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8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8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8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8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8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8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8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8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8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8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8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8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8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8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8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8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8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8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8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8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8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8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8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8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8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8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8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8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8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8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8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8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8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8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8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8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8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8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8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8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8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8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8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8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8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8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8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8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8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8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8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8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8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8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8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8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8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8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8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8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8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8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8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8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8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8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8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8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8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8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8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8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8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8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8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8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8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8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8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8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8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8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8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8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8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8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8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8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8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8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8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8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8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8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8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8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8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8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8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8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8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8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8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8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8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8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8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8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8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8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8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8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8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8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8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8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8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8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8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8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8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8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8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8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8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8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8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8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8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8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8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8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8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8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8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8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8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8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8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8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8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8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8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8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8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8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8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8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8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8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8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8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8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8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8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8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8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8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8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8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8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8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8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8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8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8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8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8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8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8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8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8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8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8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8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8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8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8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8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8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8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8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8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8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8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8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8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8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8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8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8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8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8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8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8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8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8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8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8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8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8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8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8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8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8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8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8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8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8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8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8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8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8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8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8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8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8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8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8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8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8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8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8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8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8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8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8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8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8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8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8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8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8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8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8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8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8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8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8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8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8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8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8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8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8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8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8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8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8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8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8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8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8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8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8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8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8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8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8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8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8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8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8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8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8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8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8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8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8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8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8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8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8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8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8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8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8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8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8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8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8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8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8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8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8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8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8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8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8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8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8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8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8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8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8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8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8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8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8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8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8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8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8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8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8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8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8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8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8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8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8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8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8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8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8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8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8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8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8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8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8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8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8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8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8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8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8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8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8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8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8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8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8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8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8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8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8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8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8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8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8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8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8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8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8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8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8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8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8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8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8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8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8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8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8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8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8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8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8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8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8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8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8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8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8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8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8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8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8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8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8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8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8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8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8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8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8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8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8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8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8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8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8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8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8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8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8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8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8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8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8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8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8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8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8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8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8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8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8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8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8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8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8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8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8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8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8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8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8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8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8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8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8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8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8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8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8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8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8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8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8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8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8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8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8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8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8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8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8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8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8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8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8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8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8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8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8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8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8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8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8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8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8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8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8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8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8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8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8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8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8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8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8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8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8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8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8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8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8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8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8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8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8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8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8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8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8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8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8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8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8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8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8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8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8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8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8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8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8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8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8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8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8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8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8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8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8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8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8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8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8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8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8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8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8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8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8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8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8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8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8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8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8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8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8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8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8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8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8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8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8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8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8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8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8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8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8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8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8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8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8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8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8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8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8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8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8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8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8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8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8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8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8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8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8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8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8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8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8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8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8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8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8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8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8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8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8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8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8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8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8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8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8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8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8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8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8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8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8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8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8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8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8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8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8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8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8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8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8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8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8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8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8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8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8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8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8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8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8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8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8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8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8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8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8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8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8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8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8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8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8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8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8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8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8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8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8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8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8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8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8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8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8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8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8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8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8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8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8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8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8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8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8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8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8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8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8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8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8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8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8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8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8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8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8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8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8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8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8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8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8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8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8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8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8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8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8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8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8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8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8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8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8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8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8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8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8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8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8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8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8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8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8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8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8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8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8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8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8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8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8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8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8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8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8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8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8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8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8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8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8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8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8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8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8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8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8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8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8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8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8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8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8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8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8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8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8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8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8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8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8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8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8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8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8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8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8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8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8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8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8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8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8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8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8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8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8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8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8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8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8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8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8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8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8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8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8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8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8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8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8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8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8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8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8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8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8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8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8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8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8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8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8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8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8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8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8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8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8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8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8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8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8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8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8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8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8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8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8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8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8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8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8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8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8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8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8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8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8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8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8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8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8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8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8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8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8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8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8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8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8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8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8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8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8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8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8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8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8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8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8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8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8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8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8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8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8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8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8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8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8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8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8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8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8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8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8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8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8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8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8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8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8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8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8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8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8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8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8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8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8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8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8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8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8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8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8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8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8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8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8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8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8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8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8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8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8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8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8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8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8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8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8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8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8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8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8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8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8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8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8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8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8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8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8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8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8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8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8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8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8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8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8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8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8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8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8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8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8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8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8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8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8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8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8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8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8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8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8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8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8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8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8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8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8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8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8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8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8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8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8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8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8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8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8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8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8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8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8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8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8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8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8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8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8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8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8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8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8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8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8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8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8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8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8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8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8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8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8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8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8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8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8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8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8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8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8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8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8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8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8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8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8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8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8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8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8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8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8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8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8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8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8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8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8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8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8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8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8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8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8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8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8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8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8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8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8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8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8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8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8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8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8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8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8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8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8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8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8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8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8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8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8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8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8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8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8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8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8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8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8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8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8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8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8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8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8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8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8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8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8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8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8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8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8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8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8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8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8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8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8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8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8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8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8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8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8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8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8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8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8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8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8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8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8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8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8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8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8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8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8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8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8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8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8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8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8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8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8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8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8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8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8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8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8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8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8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8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8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8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8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8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8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8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8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8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8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8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8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8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8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8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8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8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8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8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8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8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8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8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8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8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8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8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8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8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8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8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8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8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8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8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8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8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8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8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8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8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8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8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8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8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8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8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8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8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8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8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8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8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8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8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8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8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8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8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8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8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8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8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8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8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8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8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8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8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8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8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8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8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8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8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8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8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8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8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8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8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8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8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8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8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8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8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8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8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8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8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8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8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8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8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8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8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8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8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8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8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8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8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8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8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8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8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8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8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8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8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8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8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8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8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8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8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8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8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8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8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8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8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8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8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8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8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8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8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8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8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8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8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8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8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8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8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8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8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8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8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8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8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8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8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8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8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8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8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8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8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8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8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8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8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8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8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8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8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8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8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8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8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8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8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8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8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8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8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8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8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8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8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8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8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8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8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8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8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8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8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8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8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8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8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8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8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8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8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8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8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8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8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8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8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8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8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8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8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8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8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8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8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8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8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8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8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8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8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8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8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8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8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8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8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8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8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8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8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8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8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8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8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8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8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8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8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8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8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8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8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8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8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8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8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8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8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8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8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8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8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8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8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8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8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8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8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8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8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8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8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8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8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8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8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8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8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8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8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8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8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8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8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8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8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8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8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8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8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8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8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8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8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8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8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8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8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8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8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8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8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8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8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8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8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8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8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8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8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8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8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8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8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8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8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8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8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8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8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8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8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8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8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8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8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8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8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8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8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8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8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8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8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8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8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8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8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8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8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8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8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8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8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8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8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8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8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8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8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8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8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8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8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8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8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8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8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8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8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8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8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8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8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8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8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8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8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8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8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8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8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8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8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8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8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8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8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8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8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8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8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8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8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8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8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8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8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8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8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8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8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8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8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8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8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8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8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8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8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8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8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8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8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8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8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8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8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8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8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8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8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8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8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8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8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8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8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8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8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8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8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8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8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8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8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8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8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8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8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8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8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8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8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8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8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8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8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8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8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8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8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8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8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8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8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8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8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8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8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8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8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8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8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8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8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8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8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8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8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8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8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8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8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8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8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8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8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8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8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8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8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8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8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8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8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8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8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8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8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8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8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8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8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8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8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8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8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8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8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8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8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8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8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8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8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8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8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8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8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8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8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8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8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8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8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8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8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8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8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8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8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8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8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8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8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8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8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8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8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8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8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8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8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8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8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8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8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8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8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8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8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8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8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8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8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8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8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8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8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8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8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8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8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8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8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8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8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8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8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8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8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8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8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8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8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8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8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8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8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8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8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8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8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8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8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8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8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8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8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8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8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8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8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8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8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8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8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8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8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8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8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8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8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8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8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8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8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8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8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8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8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8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8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8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8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8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8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8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8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8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8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8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8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8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8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8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8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8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8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8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8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8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8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8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8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8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8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8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8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8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8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8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8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8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8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8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8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8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8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8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8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8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8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8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8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8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8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8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8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8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8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8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8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8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8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8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8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8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8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8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8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8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8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8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8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8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8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8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8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8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8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8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8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8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8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8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8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8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8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8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8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8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8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8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8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8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8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8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8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8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8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8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8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8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8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8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8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8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8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8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8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8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8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8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8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8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8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8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8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8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8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8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8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8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8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8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8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8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8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8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8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8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8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8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8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8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8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8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8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8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8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8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8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8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8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8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8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8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8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8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8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8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8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8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8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8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8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8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8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8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8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8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8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8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8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8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8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8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8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8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8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8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8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8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8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8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8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8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8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8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8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8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8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8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8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8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8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8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8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8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8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8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8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8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8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8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8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8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8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8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8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8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8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8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8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8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8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8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8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8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8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8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8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8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8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8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8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8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8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8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8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8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8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8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8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8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8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8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8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8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8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8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8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8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8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8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8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8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8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8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8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8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8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8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8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8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8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8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8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8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8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8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8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8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8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8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8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8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8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8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8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8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8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8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8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8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8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8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8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8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8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8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8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8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8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8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8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8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8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8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8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8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8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8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8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8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8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8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8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8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8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8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8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8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8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8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8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8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8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8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8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8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8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8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8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8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8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8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8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8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8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8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8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8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8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8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8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8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8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8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8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8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8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8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8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8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8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8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8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8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8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8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8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8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8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8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8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8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8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8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8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8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8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8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8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8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8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8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8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8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8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8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8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8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8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8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8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8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8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8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8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8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8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8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8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8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8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8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8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8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8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8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8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8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8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8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8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8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8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8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8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8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8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8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8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8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8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8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8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8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8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8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8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8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8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8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8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8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8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8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8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8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8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8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8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8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8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8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8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8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8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8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8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8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8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8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8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8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8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8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8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8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8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8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8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8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8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8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8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8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8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8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8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8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8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8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8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8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8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8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8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8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8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8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8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8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8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8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8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8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8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8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8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8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8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8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8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8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8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8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8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8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8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8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8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8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8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8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8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8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8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8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8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8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8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8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8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8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8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8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8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8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8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8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8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8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8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8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8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8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8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8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8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8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8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8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8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8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8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8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8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8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8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8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8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8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8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8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8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8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8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8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8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8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8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8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8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8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8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8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8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8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8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8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8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8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8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8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8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8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8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8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8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8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8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8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8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8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8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8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8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8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8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8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8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8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8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8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8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8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8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8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8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8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8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8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8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8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8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8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8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8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8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8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8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8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8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8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8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8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8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8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8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8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8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8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8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8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8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8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8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8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8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8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8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8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8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8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8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8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8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8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8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8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8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8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8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8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8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8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8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8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8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8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8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8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8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8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8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8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8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8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8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8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8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8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8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8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8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8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8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8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8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8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8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8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8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8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8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8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8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8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8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8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8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8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8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8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8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8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8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8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8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8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8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8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8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8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8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8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8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8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8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8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8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8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8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8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8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8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8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8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8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8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8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8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8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8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8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8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8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8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8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8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8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8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8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8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8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8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8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8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8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8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8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8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8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8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8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8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8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8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8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8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8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8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8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8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8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8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8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8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8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8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8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8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8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8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8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8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8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8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8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8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8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8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8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8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8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8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8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8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8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8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8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8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8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8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8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8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8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8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8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8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8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8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8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8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8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8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8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8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8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8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8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8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8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8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8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8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8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8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8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8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8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8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8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8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8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8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8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8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8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8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8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8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8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8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8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8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8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8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8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8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8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8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8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8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8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8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8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8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8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8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8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8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8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8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8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8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8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8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8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8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8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8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8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8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8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8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8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8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8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8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8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8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8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8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8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8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8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8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8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8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8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8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8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8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8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8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8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8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8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8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8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8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8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8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8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8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8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8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8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8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8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8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8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8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8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8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8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8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8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8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8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8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8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8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8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8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8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8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8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8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8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8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8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8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8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8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8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8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8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8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8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8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8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8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8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8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8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8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8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8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8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8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8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8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8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8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8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8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8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8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8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8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8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8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8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8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8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8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8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8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8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8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8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8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8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8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8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8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8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8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8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8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8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8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8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8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8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8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8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8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8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8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8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8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8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8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8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8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8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8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8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8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8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8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8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8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8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8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8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8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8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8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8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8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8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8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8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8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8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8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8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8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8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8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8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8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8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8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8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8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8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8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8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8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8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8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8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8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8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8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8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8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8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8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8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8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8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8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8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8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8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8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8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8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8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8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8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8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8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8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8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8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8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8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8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8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8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8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8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8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8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8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8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8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8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8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8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8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8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8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8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8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8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8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8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8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8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8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8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8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8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8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8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8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8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8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8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8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8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8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8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8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8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8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8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8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8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8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8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8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8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8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8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8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8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8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8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8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8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8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8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8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8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8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8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8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8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8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8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8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8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8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8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8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8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8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8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8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8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8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8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8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8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8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8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8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8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8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8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8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8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8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8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8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8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8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8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8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8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8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8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8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8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8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8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8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8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8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8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8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8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8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8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8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8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8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8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8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8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8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8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8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8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8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8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8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8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8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8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8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8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8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8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8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8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8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8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8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8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8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8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8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8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8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8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8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8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8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8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8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8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8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8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8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8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8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8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8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8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8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8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8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8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8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8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8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8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8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8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8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8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8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8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8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8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8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8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8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8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8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8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8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8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8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8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8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8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8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8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8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8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8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8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8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8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8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8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8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8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8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8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8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8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8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8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8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8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8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8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8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8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8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8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8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8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8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8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8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8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8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8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8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8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8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8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8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8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8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8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8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8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8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8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8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8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8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8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8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8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8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8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8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8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8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8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8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8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8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8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8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8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8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8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8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8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8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8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8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8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8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8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8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8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8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8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8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8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8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8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8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8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8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8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8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8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8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8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8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8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8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8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8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8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8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8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8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8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8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8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8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8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8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8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8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8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8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8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8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8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8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8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8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8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8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8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8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8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8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8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8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8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8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8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8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8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8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8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8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8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8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8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8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8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8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8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8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8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8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8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8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8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8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8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8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8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8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8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8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8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8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8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8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8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8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8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8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8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8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8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8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8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8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8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8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8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8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8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8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8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8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8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8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8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8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8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8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8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8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8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8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8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8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8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8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8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8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8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8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8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8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8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8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8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8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8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8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8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8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8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8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8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8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8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8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8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8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8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8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8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8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8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8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8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8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8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8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8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8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8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8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8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8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8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8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8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8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8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8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8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8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8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8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8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8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8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8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8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8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8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8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8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8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8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8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8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8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8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8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8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8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8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8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8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8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8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8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8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8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8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8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8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8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8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8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8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8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8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8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8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8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8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8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8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8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8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8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8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8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8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8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8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8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8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8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8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8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8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8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8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8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8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8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8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8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8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8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8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8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8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8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8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8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8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8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8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8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8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8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8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8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8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8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8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8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8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8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8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8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8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8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8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8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8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8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8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8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8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8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8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8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8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8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8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8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8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8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8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8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8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8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8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8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8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8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8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8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8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8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8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8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8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8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8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8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8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8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8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8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8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8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8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8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8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8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8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8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8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8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8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8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8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8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8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8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8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8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8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8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8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8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8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8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8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8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8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8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8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8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8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8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8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8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8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8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8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8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8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8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8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8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8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8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8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8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8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8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8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8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8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8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8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8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8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8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8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8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8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8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8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8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8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8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8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8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8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8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8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8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8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8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8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8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8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8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8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8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8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8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8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8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8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8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8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8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8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8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8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8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8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8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8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8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8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8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8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8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8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8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8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8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8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8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8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8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8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8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8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8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8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8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8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8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8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8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8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8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8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8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8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8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8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8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8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8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8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8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8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8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8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8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8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8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8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8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8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8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8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8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8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8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8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8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8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8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8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8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8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8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8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8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8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8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8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8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8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8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8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8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8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8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8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8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8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8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8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8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8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8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8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8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8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8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8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8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8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8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8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8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8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8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8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8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8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8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8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8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8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8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8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8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8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8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8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8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8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8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8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8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8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8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8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8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8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8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8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8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8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8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8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8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8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8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8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8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8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8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8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8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8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8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8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8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8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8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8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8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8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8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8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8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8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8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8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8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8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8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8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8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8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8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8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8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8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8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8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8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8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8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8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8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8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8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8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8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8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8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8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8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8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8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8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8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8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8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8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8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8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8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8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8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8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8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8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8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8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8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8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8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8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8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8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8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8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8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8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8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8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8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8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8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8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8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8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8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8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8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8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8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8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8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8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8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8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8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8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8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8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8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8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8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8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8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8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8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8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8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8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8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8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8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8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8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8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8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8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8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8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8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8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8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8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8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8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8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8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8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8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8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8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8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8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8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8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8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8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8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8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8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8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8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8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8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8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8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8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8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8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8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8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8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8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8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8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8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8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8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8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8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8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8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8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8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8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8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8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8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8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8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8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8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8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8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8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8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8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8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8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8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8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8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8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8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8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8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8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8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8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8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8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8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8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8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8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8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8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8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8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8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8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8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8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8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8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8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8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8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8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8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8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8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8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8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8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8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8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8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8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8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8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8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8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8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8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8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8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8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8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8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8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8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8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8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8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8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8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8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8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8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8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8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8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8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8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8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8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8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8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8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8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8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8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8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8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8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8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EF60C910-B713-4F15-9413-E0BC23526385}"/>
  <sortState xmlns:xlrd2="http://schemas.microsoft.com/office/spreadsheetml/2017/richdata2" ref="A2:N4115">
    <sortCondition ref="A1"/>
  </sortState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009A0-62EE-435D-A5B1-653A40444EF7}">
  <dimension ref="A1:F6"/>
  <sheetViews>
    <sheetView workbookViewId="0">
      <selection activeCell="D30" sqref="D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8364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6F576-7F6F-4CFA-9E7F-3BC7EEF8D5FC}">
  <dimension ref="A1:E7"/>
  <sheetViews>
    <sheetView workbookViewId="0">
      <selection activeCell="H18" sqref="H1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8363</v>
      </c>
    </row>
    <row r="4" spans="1:5" x14ac:dyDescent="0.3">
      <c r="A4" s="11" t="s">
        <v>8364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60400-B017-40EF-89EF-E9C8C3B2D2F4}">
  <dimension ref="A2:B17"/>
  <sheetViews>
    <sheetView workbookViewId="0">
      <selection activeCell="Z31" sqref="Z31"/>
    </sheetView>
  </sheetViews>
  <sheetFormatPr defaultRowHeight="14.4" x14ac:dyDescent="0.3"/>
  <cols>
    <col min="1" max="1" width="14.5546875" bestFit="1" customWidth="1"/>
    <col min="2" max="2" width="17.44140625" bestFit="1" customWidth="1"/>
    <col min="3" max="3" width="4.109375" bestFit="1" customWidth="1"/>
    <col min="4" max="4" width="4.44140625" bestFit="1" customWidth="1"/>
    <col min="5" max="5" width="4" bestFit="1" customWidth="1"/>
    <col min="6" max="6" width="4.77734375" bestFit="1" customWidth="1"/>
    <col min="7" max="8" width="4" bestFit="1" customWidth="1"/>
    <col min="9" max="9" width="4.33203125" bestFit="1" customWidth="1"/>
    <col min="10" max="10" width="4.109375" bestFit="1" customWidth="1"/>
    <col min="11" max="11" width="4" bestFit="1" customWidth="1"/>
    <col min="12" max="12" width="4.44140625" bestFit="1" customWidth="1"/>
    <col min="13" max="13" width="4.109375" bestFit="1" customWidth="1"/>
    <col min="14" max="14" width="11" bestFit="1" customWidth="1"/>
    <col min="15" max="15" width="5" bestFit="1" customWidth="1"/>
    <col min="16" max="16" width="9.6640625" bestFit="1" customWidth="1"/>
    <col min="17" max="17" width="8.44140625" bestFit="1" customWidth="1"/>
    <col min="18" max="24" width="5" bestFit="1" customWidth="1"/>
    <col min="25" max="25" width="11.21875" bestFit="1" customWidth="1"/>
    <col min="26" max="26" width="11.88671875" bestFit="1" customWidth="1"/>
    <col min="27" max="29" width="5" bestFit="1" customWidth="1"/>
    <col min="30" max="30" width="15" bestFit="1" customWidth="1"/>
    <col min="31" max="31" width="7.88671875" bestFit="1" customWidth="1"/>
    <col min="32" max="39" width="5" bestFit="1" customWidth="1"/>
    <col min="40" max="40" width="10.6640625" bestFit="1" customWidth="1"/>
    <col min="41" max="41" width="14" bestFit="1" customWidth="1"/>
    <col min="42" max="45" width="5" bestFit="1" customWidth="1"/>
    <col min="46" max="46" width="16.88671875" bestFit="1" customWidth="1"/>
    <col min="47" max="47" width="11.77734375" bestFit="1" customWidth="1"/>
    <col min="48" max="55" width="5" bestFit="1" customWidth="1"/>
    <col min="56" max="56" width="14.88671875" bestFit="1" customWidth="1"/>
    <col min="57" max="57" width="12.44140625" bestFit="1" customWidth="1"/>
    <col min="58" max="65" width="5" bestFit="1" customWidth="1"/>
    <col min="66" max="66" width="15.44140625" bestFit="1" customWidth="1"/>
    <col min="67" max="67" width="9.109375" bestFit="1" customWidth="1"/>
    <col min="68" max="74" width="5" bestFit="1" customWidth="1"/>
    <col min="75" max="75" width="12.109375" bestFit="1" customWidth="1"/>
    <col min="76" max="76" width="11" bestFit="1" customWidth="1"/>
  </cols>
  <sheetData>
    <row r="2" spans="1:2" x14ac:dyDescent="0.3">
      <c r="A2" s="11" t="s">
        <v>8358</v>
      </c>
      <c r="B2" t="s">
        <v>8315</v>
      </c>
    </row>
    <row r="4" spans="1:2" x14ac:dyDescent="0.3">
      <c r="A4" s="11" t="s">
        <v>8362</v>
      </c>
      <c r="B4" t="s">
        <v>8364</v>
      </c>
    </row>
    <row r="5" spans="1:2" x14ac:dyDescent="0.3">
      <c r="A5" s="16" t="s">
        <v>8373</v>
      </c>
      <c r="B5" s="13">
        <v>98</v>
      </c>
    </row>
    <row r="6" spans="1:2" x14ac:dyDescent="0.3">
      <c r="A6" s="16" t="s">
        <v>8374</v>
      </c>
      <c r="B6" s="13">
        <v>121</v>
      </c>
    </row>
    <row r="7" spans="1:2" x14ac:dyDescent="0.3">
      <c r="A7" s="16" t="s">
        <v>8375</v>
      </c>
      <c r="B7" s="13">
        <v>106</v>
      </c>
    </row>
    <row r="8" spans="1:2" x14ac:dyDescent="0.3">
      <c r="A8" s="16" t="s">
        <v>8376</v>
      </c>
      <c r="B8" s="13">
        <v>113</v>
      </c>
    </row>
    <row r="9" spans="1:2" x14ac:dyDescent="0.3">
      <c r="A9" s="16" t="s">
        <v>8367</v>
      </c>
      <c r="B9" s="13">
        <v>166</v>
      </c>
    </row>
    <row r="10" spans="1:2" x14ac:dyDescent="0.3">
      <c r="A10" s="16" t="s">
        <v>8377</v>
      </c>
      <c r="B10" s="13">
        <v>153</v>
      </c>
    </row>
    <row r="11" spans="1:2" x14ac:dyDescent="0.3">
      <c r="A11" s="16" t="s">
        <v>8368</v>
      </c>
      <c r="B11" s="13">
        <v>138</v>
      </c>
    </row>
    <row r="12" spans="1:2" x14ac:dyDescent="0.3">
      <c r="A12" s="16" t="s">
        <v>8369</v>
      </c>
      <c r="B12" s="13">
        <v>123</v>
      </c>
    </row>
    <row r="13" spans="1:2" x14ac:dyDescent="0.3">
      <c r="A13" s="16" t="s">
        <v>8370</v>
      </c>
      <c r="B13" s="13">
        <v>97</v>
      </c>
    </row>
    <row r="14" spans="1:2" x14ac:dyDescent="0.3">
      <c r="A14" s="16" t="s">
        <v>8371</v>
      </c>
      <c r="B14" s="13">
        <v>115</v>
      </c>
    </row>
    <row r="15" spans="1:2" x14ac:dyDescent="0.3">
      <c r="A15" s="16" t="s">
        <v>8372</v>
      </c>
      <c r="B15" s="13">
        <v>88</v>
      </c>
    </row>
    <row r="16" spans="1:2" x14ac:dyDescent="0.3">
      <c r="A16" s="16" t="s">
        <v>8378</v>
      </c>
      <c r="B16" s="13">
        <v>75</v>
      </c>
    </row>
    <row r="17" spans="1:2" x14ac:dyDescent="0.3">
      <c r="A17" s="16" t="s">
        <v>8361</v>
      </c>
      <c r="B17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7DA7E-7DAB-4776-ABA5-66E4156ADEF6}">
  <dimension ref="A1:B6"/>
  <sheetViews>
    <sheetView workbookViewId="0">
      <selection activeCell="A9" sqref="A9"/>
    </sheetView>
  </sheetViews>
  <sheetFormatPr defaultRowHeight="14.4" x14ac:dyDescent="0.3"/>
  <cols>
    <col min="1" max="1" width="44.33203125" customWidth="1"/>
    <col min="2" max="2" width="35.6640625" customWidth="1"/>
  </cols>
  <sheetData>
    <row r="1" spans="1:2" x14ac:dyDescent="0.3">
      <c r="A1" t="s">
        <v>8379</v>
      </c>
      <c r="B1" t="s">
        <v>8380</v>
      </c>
    </row>
    <row r="2" spans="1:2" x14ac:dyDescent="0.3">
      <c r="A2" s="3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</row>
    <row r="3" spans="1:2" x14ac:dyDescent="0.3">
      <c r="A3" s="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</row>
    <row r="4" spans="1:2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</row>
    <row r="5" spans="1:2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</row>
    <row r="6" spans="1:2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22AD7-D057-49A2-958C-6489A15461D5}">
  <dimension ref="A1:T413"/>
  <sheetViews>
    <sheetView topLeftCell="A4" workbookViewId="0">
      <selection activeCell="E2" sqref="E2"/>
    </sheetView>
  </sheetViews>
  <sheetFormatPr defaultRowHeight="14.4" x14ac:dyDescent="0.3"/>
  <cols>
    <col min="1" max="1" width="5" bestFit="1" customWidth="1"/>
    <col min="2" max="2" width="28.33203125" customWidth="1"/>
    <col min="3" max="3" width="66.6640625" customWidth="1"/>
    <col min="4" max="5" width="12.33203125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6640625" bestFit="1" customWidth="1"/>
    <col min="16" max="16" width="17.109375" bestFit="1" customWidth="1"/>
    <col min="17" max="17" width="14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44.8" x14ac:dyDescent="0.3">
      <c r="A2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8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87.2" x14ac:dyDescent="0.3">
      <c r="A3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8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259.2" x14ac:dyDescent="0.3">
      <c r="A4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8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216" x14ac:dyDescent="0.3">
      <c r="A5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8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44.8" x14ac:dyDescent="0.3">
      <c r="A6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8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x14ac:dyDescent="0.3">
      <c r="A7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8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8.8" x14ac:dyDescent="0.3">
      <c r="A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8.8" x14ac:dyDescent="0.3">
      <c r="A9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8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8.8" x14ac:dyDescent="0.3">
      <c r="A10">
        <v>532</v>
      </c>
      <c r="B10" s="3" t="s">
        <v>533</v>
      </c>
      <c r="C10" s="3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8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8.8" x14ac:dyDescent="0.3">
      <c r="A11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8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8.8" x14ac:dyDescent="0.3">
      <c r="A12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8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8.8" x14ac:dyDescent="0.3">
      <c r="A13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8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28.8" x14ac:dyDescent="0.3">
      <c r="A14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8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8.8" x14ac:dyDescent="0.3">
      <c r="A15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8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8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8.8" x14ac:dyDescent="0.3">
      <c r="A17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8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8.8" x14ac:dyDescent="0.3">
      <c r="A1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8.8" x14ac:dyDescent="0.3">
      <c r="A19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8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8.8" x14ac:dyDescent="0.3">
      <c r="A2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8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8.8" x14ac:dyDescent="0.3">
      <c r="A21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8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8.8" x14ac:dyDescent="0.3">
      <c r="A22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8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28.8" x14ac:dyDescent="0.3">
      <c r="A23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8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8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8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8.8" x14ac:dyDescent="0.3">
      <c r="A26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8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8.8" x14ac:dyDescent="0.3">
      <c r="A27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8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8.8" x14ac:dyDescent="0.3">
      <c r="A29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8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x14ac:dyDescent="0.3">
      <c r="A3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8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8.8" x14ac:dyDescent="0.3">
      <c r="A31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8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8.8" x14ac:dyDescent="0.3">
      <c r="A32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8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8.8" x14ac:dyDescent="0.3">
      <c r="A33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8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8.8" x14ac:dyDescent="0.3">
      <c r="A34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8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8.8" x14ac:dyDescent="0.3">
      <c r="A35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8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8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8.8" x14ac:dyDescent="0.3">
      <c r="A37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8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8.8" x14ac:dyDescent="0.3">
      <c r="A3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8.8" x14ac:dyDescent="0.3">
      <c r="A39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8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28.8" x14ac:dyDescent="0.3">
      <c r="A4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8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8.8" x14ac:dyDescent="0.3">
      <c r="A41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8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8.8" x14ac:dyDescent="0.3">
      <c r="A42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8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8.8" x14ac:dyDescent="0.3">
      <c r="A43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8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8.8" x14ac:dyDescent="0.3">
      <c r="A44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8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8.8" x14ac:dyDescent="0.3">
      <c r="A45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8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8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8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8.8" x14ac:dyDescent="0.3">
      <c r="A49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8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8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8.8" x14ac:dyDescent="0.3">
      <c r="A51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8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8.8" x14ac:dyDescent="0.3">
      <c r="A52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8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8.8" x14ac:dyDescent="0.3">
      <c r="A53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8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8.8" x14ac:dyDescent="0.3">
      <c r="A54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8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8.8" x14ac:dyDescent="0.3">
      <c r="A55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8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8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8.8" x14ac:dyDescent="0.3">
      <c r="A57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8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28.8" x14ac:dyDescent="0.3">
      <c r="A5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8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8.8" x14ac:dyDescent="0.3">
      <c r="A6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8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8.8" x14ac:dyDescent="0.3">
      <c r="A61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8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8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28.8" x14ac:dyDescent="0.3">
      <c r="A63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8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8.8" x14ac:dyDescent="0.3">
      <c r="A64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8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8.8" x14ac:dyDescent="0.3">
      <c r="A65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8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43.2" x14ac:dyDescent="0.3">
      <c r="A66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8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8.8" x14ac:dyDescent="0.3">
      <c r="A67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8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8.8" x14ac:dyDescent="0.3">
      <c r="A6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28.8" x14ac:dyDescent="0.3">
      <c r="A69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8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8.8" x14ac:dyDescent="0.3">
      <c r="A7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8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8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8.8" x14ac:dyDescent="0.3">
      <c r="A72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8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43.2" x14ac:dyDescent="0.3">
      <c r="A73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8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28.8" x14ac:dyDescent="0.3">
      <c r="A74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8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28.8" x14ac:dyDescent="0.3">
      <c r="A75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8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8.8" x14ac:dyDescent="0.3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8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8.8" x14ac:dyDescent="0.3">
      <c r="A77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8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x14ac:dyDescent="0.3">
      <c r="A7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x14ac:dyDescent="0.3">
      <c r="A79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8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8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8.8" x14ac:dyDescent="0.3">
      <c r="A81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8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8.8" x14ac:dyDescent="0.3">
      <c r="A82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8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8.8" x14ac:dyDescent="0.3">
      <c r="A83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8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3.2" x14ac:dyDescent="0.3">
      <c r="A84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8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28.8" x14ac:dyDescent="0.3">
      <c r="A85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8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8.8" x14ac:dyDescent="0.3">
      <c r="A86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8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8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8.8" x14ac:dyDescent="0.3">
      <c r="A8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x14ac:dyDescent="0.3">
      <c r="A89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8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8.8" x14ac:dyDescent="0.3">
      <c r="A9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8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8.8" x14ac:dyDescent="0.3">
      <c r="A91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8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8.8" x14ac:dyDescent="0.3">
      <c r="A92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8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8.8" x14ac:dyDescent="0.3">
      <c r="A93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8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8.8" x14ac:dyDescent="0.3">
      <c r="A94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8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8.8" x14ac:dyDescent="0.3">
      <c r="A95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8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8.8" x14ac:dyDescent="0.3">
      <c r="A96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8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8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43.2" x14ac:dyDescent="0.3">
      <c r="A9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8.8" x14ac:dyDescent="0.3">
      <c r="A99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8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28.8" x14ac:dyDescent="0.3">
      <c r="A10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8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8.8" x14ac:dyDescent="0.3">
      <c r="A101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8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8.8" x14ac:dyDescent="0.3">
      <c r="A102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8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8.8" x14ac:dyDescent="0.3">
      <c r="A103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8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8.8" x14ac:dyDescent="0.3">
      <c r="A104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8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8.8" x14ac:dyDescent="0.3">
      <c r="A105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8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8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8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28.8" x14ac:dyDescent="0.3">
      <c r="A109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8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x14ac:dyDescent="0.3">
      <c r="A1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8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28.8" x14ac:dyDescent="0.3">
      <c r="A111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8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8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8.8" x14ac:dyDescent="0.3">
      <c r="A113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8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8.8" x14ac:dyDescent="0.3">
      <c r="A114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8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8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8.8" x14ac:dyDescent="0.3">
      <c r="A116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8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8.8" x14ac:dyDescent="0.3">
      <c r="A117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8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8.8" x14ac:dyDescent="0.3">
      <c r="A11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8.8" x14ac:dyDescent="0.3">
      <c r="A119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8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8.8" x14ac:dyDescent="0.3">
      <c r="A12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8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8.8" x14ac:dyDescent="0.3">
      <c r="A121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8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8.8" x14ac:dyDescent="0.3">
      <c r="A122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8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8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8.8" x14ac:dyDescent="0.3">
      <c r="A124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8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8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8.8" x14ac:dyDescent="0.3">
      <c r="A126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8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28.8" x14ac:dyDescent="0.3">
      <c r="A127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8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8.8" x14ac:dyDescent="0.3">
      <c r="A12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8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8.8" x14ac:dyDescent="0.3">
      <c r="A13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8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8.8" x14ac:dyDescent="0.3">
      <c r="A131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8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8.8" x14ac:dyDescent="0.3">
      <c r="A132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8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28.8" x14ac:dyDescent="0.3">
      <c r="A133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8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28.8" x14ac:dyDescent="0.3">
      <c r="A134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8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8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8.8" x14ac:dyDescent="0.3">
      <c r="A136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8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8.8" x14ac:dyDescent="0.3">
      <c r="A137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8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8.8" x14ac:dyDescent="0.3">
      <c r="A13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8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8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8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8.8" x14ac:dyDescent="0.3">
      <c r="A142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8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8.8" x14ac:dyDescent="0.3">
      <c r="A143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8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8.8" x14ac:dyDescent="0.3">
      <c r="A144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8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8.8" x14ac:dyDescent="0.3">
      <c r="A145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8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8.8" x14ac:dyDescent="0.3">
      <c r="A146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8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8.8" x14ac:dyDescent="0.3">
      <c r="A147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8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8.8" x14ac:dyDescent="0.3">
      <c r="A14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28.8" x14ac:dyDescent="0.3">
      <c r="A149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8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8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8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8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8.8" x14ac:dyDescent="0.3">
      <c r="A153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8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8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8.8" x14ac:dyDescent="0.3">
      <c r="A155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8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8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8.8" x14ac:dyDescent="0.3">
      <c r="A157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8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8.8" x14ac:dyDescent="0.3">
      <c r="A15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8.8" x14ac:dyDescent="0.3">
      <c r="A159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8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8.8" x14ac:dyDescent="0.3">
      <c r="A16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8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8.8" x14ac:dyDescent="0.3">
      <c r="A161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8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8.8" x14ac:dyDescent="0.3">
      <c r="A162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8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8.8" x14ac:dyDescent="0.3">
      <c r="A163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8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8.8" x14ac:dyDescent="0.3">
      <c r="A164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8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28.8" x14ac:dyDescent="0.3">
      <c r="A165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8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8.8" x14ac:dyDescent="0.3">
      <c r="A166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8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8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8.8" x14ac:dyDescent="0.3">
      <c r="A16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8.8" x14ac:dyDescent="0.3">
      <c r="A169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8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8.8" x14ac:dyDescent="0.3">
      <c r="A17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8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43.2" x14ac:dyDescent="0.3">
      <c r="A171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8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8.8" x14ac:dyDescent="0.3">
      <c r="A172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8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8.8" x14ac:dyDescent="0.3">
      <c r="A173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8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28.8" x14ac:dyDescent="0.3">
      <c r="A174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8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8.8" x14ac:dyDescent="0.3">
      <c r="A175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8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8.8" x14ac:dyDescent="0.3">
      <c r="A176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8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8.8" x14ac:dyDescent="0.3">
      <c r="A177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8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8.8" x14ac:dyDescent="0.3">
      <c r="A17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8.8" x14ac:dyDescent="0.3">
      <c r="A179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8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8.8" x14ac:dyDescent="0.3">
      <c r="A18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8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8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x14ac:dyDescent="0.3">
      <c r="A182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8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8.8" x14ac:dyDescent="0.3">
      <c r="A183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8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8.8" x14ac:dyDescent="0.3">
      <c r="A184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8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8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8.8" x14ac:dyDescent="0.3">
      <c r="A186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8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8.8" x14ac:dyDescent="0.3">
      <c r="A187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8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8.8" x14ac:dyDescent="0.3">
      <c r="A18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8.8" x14ac:dyDescent="0.3">
      <c r="A189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8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8.8" x14ac:dyDescent="0.3">
      <c r="A19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8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8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8.8" x14ac:dyDescent="0.3">
      <c r="A192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8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8.8" x14ac:dyDescent="0.3">
      <c r="A193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8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8.8" x14ac:dyDescent="0.3">
      <c r="A194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8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8.8" x14ac:dyDescent="0.3">
      <c r="A195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8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8.8" x14ac:dyDescent="0.3">
      <c r="A196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8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8.8" x14ac:dyDescent="0.3">
      <c r="A197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8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8.8" x14ac:dyDescent="0.3">
      <c r="A19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8.8" x14ac:dyDescent="0.3">
      <c r="A199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8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8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8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8.8" x14ac:dyDescent="0.3">
      <c r="A202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8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8.8" x14ac:dyDescent="0.3">
      <c r="A203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8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8.8" x14ac:dyDescent="0.3">
      <c r="A204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8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8.8" x14ac:dyDescent="0.3">
      <c r="A205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8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8.8" x14ac:dyDescent="0.3">
      <c r="A206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8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8.8" x14ac:dyDescent="0.3">
      <c r="A207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8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28.8" x14ac:dyDescent="0.3">
      <c r="A209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8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8.8" x14ac:dyDescent="0.3">
      <c r="A2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8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8.8" x14ac:dyDescent="0.3">
      <c r="A211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8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8.8" x14ac:dyDescent="0.3">
      <c r="A212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8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8.8" x14ac:dyDescent="0.3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8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8.8" x14ac:dyDescent="0.3">
      <c r="A214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8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28.8" x14ac:dyDescent="0.3">
      <c r="A215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8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8.8" x14ac:dyDescent="0.3">
      <c r="A216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8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8.8" x14ac:dyDescent="0.3">
      <c r="A217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8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8.8" x14ac:dyDescent="0.3">
      <c r="A21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8.8" x14ac:dyDescent="0.3">
      <c r="A219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8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8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8.8" x14ac:dyDescent="0.3">
      <c r="A221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8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8.8" x14ac:dyDescent="0.3">
      <c r="A222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8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8.8" x14ac:dyDescent="0.3">
      <c r="A223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8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8.8" x14ac:dyDescent="0.3">
      <c r="A224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8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8.8" x14ac:dyDescent="0.3">
      <c r="A225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8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28.8" x14ac:dyDescent="0.3">
      <c r="A226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8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8.8" x14ac:dyDescent="0.3">
      <c r="A227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8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8.8" x14ac:dyDescent="0.3">
      <c r="A22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8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8.8" x14ac:dyDescent="0.3">
      <c r="A23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8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8.8" x14ac:dyDescent="0.3">
      <c r="A231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8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8.8" x14ac:dyDescent="0.3">
      <c r="A232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8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8.8" x14ac:dyDescent="0.3">
      <c r="A233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8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8.8" x14ac:dyDescent="0.3">
      <c r="A234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8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8.8" x14ac:dyDescent="0.3">
      <c r="A235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8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28.8" x14ac:dyDescent="0.3">
      <c r="A236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8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28.8" x14ac:dyDescent="0.3">
      <c r="A237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8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8.8" x14ac:dyDescent="0.3">
      <c r="A23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8.8" x14ac:dyDescent="0.3">
      <c r="A239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8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28.8" x14ac:dyDescent="0.3">
      <c r="A24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8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8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8.8" x14ac:dyDescent="0.3">
      <c r="A242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8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8.8" x14ac:dyDescent="0.3">
      <c r="A243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8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8.8" x14ac:dyDescent="0.3">
      <c r="A244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8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8.8" x14ac:dyDescent="0.3">
      <c r="A245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8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x14ac:dyDescent="0.3">
      <c r="A246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8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28.8" x14ac:dyDescent="0.3">
      <c r="A247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8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8.8" x14ac:dyDescent="0.3">
      <c r="A24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8.8" x14ac:dyDescent="0.3">
      <c r="A249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8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8.8" x14ac:dyDescent="0.3">
      <c r="A25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8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8.8" x14ac:dyDescent="0.3">
      <c r="A251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8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28.8" x14ac:dyDescent="0.3">
      <c r="A252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8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8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8.8" x14ac:dyDescent="0.3">
      <c r="A254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8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8.8" x14ac:dyDescent="0.3">
      <c r="A255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8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28.8" x14ac:dyDescent="0.3">
      <c r="A256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8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28.8" x14ac:dyDescent="0.3">
      <c r="A257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8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8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28.8" x14ac:dyDescent="0.3">
      <c r="A26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8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8.8" x14ac:dyDescent="0.3">
      <c r="A261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8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8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8.8" x14ac:dyDescent="0.3">
      <c r="A263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8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8.8" x14ac:dyDescent="0.3">
      <c r="A264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8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8.8" x14ac:dyDescent="0.3">
      <c r="A265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8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8.8" x14ac:dyDescent="0.3">
      <c r="A266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8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28.8" x14ac:dyDescent="0.3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8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28.8" x14ac:dyDescent="0.3">
      <c r="A26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28.8" x14ac:dyDescent="0.3">
      <c r="A269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8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8.8" x14ac:dyDescent="0.3">
      <c r="A27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8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8.8" x14ac:dyDescent="0.3">
      <c r="A271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8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8.8" x14ac:dyDescent="0.3">
      <c r="A272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8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8.8" x14ac:dyDescent="0.3">
      <c r="A273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8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8.8" x14ac:dyDescent="0.3">
      <c r="A274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8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8.8" x14ac:dyDescent="0.3">
      <c r="A275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8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8.8" x14ac:dyDescent="0.3">
      <c r="A276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8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8.8" x14ac:dyDescent="0.3">
      <c r="A277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8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8.8" x14ac:dyDescent="0.3">
      <c r="A27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8.8" x14ac:dyDescent="0.3">
      <c r="A279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8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8.8" x14ac:dyDescent="0.3">
      <c r="A28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8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8.8" x14ac:dyDescent="0.3">
      <c r="A281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8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8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8.8" x14ac:dyDescent="0.3">
      <c r="A283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8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8.8" x14ac:dyDescent="0.3">
      <c r="A284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8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72" x14ac:dyDescent="0.3">
      <c r="A285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8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8.8" x14ac:dyDescent="0.3">
      <c r="A286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8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8.8" x14ac:dyDescent="0.3">
      <c r="A287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8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8.8" x14ac:dyDescent="0.3">
      <c r="A28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8.8" x14ac:dyDescent="0.3">
      <c r="A289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8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8.8" x14ac:dyDescent="0.3">
      <c r="A29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8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8.8" x14ac:dyDescent="0.3">
      <c r="A291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8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8.8" x14ac:dyDescent="0.3">
      <c r="A292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8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8.8" x14ac:dyDescent="0.3">
      <c r="A293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8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28.8" x14ac:dyDescent="0.3">
      <c r="A294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8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8.8" x14ac:dyDescent="0.3">
      <c r="A295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8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8.8" x14ac:dyDescent="0.3">
      <c r="A296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8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8.8" x14ac:dyDescent="0.3">
      <c r="A297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8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8.8" x14ac:dyDescent="0.3">
      <c r="A29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8.8" x14ac:dyDescent="0.3">
      <c r="A299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8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8.8" x14ac:dyDescent="0.3">
      <c r="A30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8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8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8.8" x14ac:dyDescent="0.3">
      <c r="A302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8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8.8" x14ac:dyDescent="0.3">
      <c r="A303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8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8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8.8" x14ac:dyDescent="0.3">
      <c r="A305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8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8.8" x14ac:dyDescent="0.3">
      <c r="A306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8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8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8.8" x14ac:dyDescent="0.3">
      <c r="A30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8.8" x14ac:dyDescent="0.3">
      <c r="A309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8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8.8" x14ac:dyDescent="0.3">
      <c r="A3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8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8.8" x14ac:dyDescent="0.3">
      <c r="A311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8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8.8" x14ac:dyDescent="0.3">
      <c r="A312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8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8.8" x14ac:dyDescent="0.3">
      <c r="A313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8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28.8" x14ac:dyDescent="0.3">
      <c r="A314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8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8.8" x14ac:dyDescent="0.3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8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8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8.8" x14ac:dyDescent="0.3">
      <c r="A317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8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8.8" x14ac:dyDescent="0.3">
      <c r="A31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8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8.8" x14ac:dyDescent="0.3">
      <c r="A32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8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8.8" x14ac:dyDescent="0.3">
      <c r="A321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8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8.8" x14ac:dyDescent="0.3">
      <c r="A322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8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8.8" x14ac:dyDescent="0.3">
      <c r="A323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8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8.8" x14ac:dyDescent="0.3">
      <c r="A324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8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8.8" x14ac:dyDescent="0.3">
      <c r="A325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8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8.8" x14ac:dyDescent="0.3">
      <c r="A326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8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28.8" x14ac:dyDescent="0.3">
      <c r="A327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8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8.8" x14ac:dyDescent="0.3">
      <c r="A32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8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8.8" x14ac:dyDescent="0.3">
      <c r="A33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8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8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8.8" x14ac:dyDescent="0.3">
      <c r="A332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8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8.8" x14ac:dyDescent="0.3">
      <c r="A333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8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8.8" x14ac:dyDescent="0.3">
      <c r="A334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8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x14ac:dyDescent="0.3">
      <c r="A335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8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8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8.8" x14ac:dyDescent="0.3">
      <c r="A337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8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8.8" x14ac:dyDescent="0.3">
      <c r="A33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x14ac:dyDescent="0.3">
      <c r="A339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8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8.8" x14ac:dyDescent="0.3">
      <c r="A34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8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8.8" x14ac:dyDescent="0.3">
      <c r="A341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8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8.8" x14ac:dyDescent="0.3">
      <c r="A342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8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8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8.8" x14ac:dyDescent="0.3">
      <c r="A344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8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8.8" x14ac:dyDescent="0.3">
      <c r="A345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8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8.8" x14ac:dyDescent="0.3">
      <c r="A346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8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8.8" x14ac:dyDescent="0.3">
      <c r="A347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8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8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57.6" x14ac:dyDescent="0.3">
      <c r="A35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8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8.8" x14ac:dyDescent="0.3">
      <c r="A351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8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8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28.8" x14ac:dyDescent="0.3">
      <c r="A353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8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8.8" x14ac:dyDescent="0.3">
      <c r="A354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8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x14ac:dyDescent="0.3">
      <c r="A355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8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8.8" x14ac:dyDescent="0.3">
      <c r="A356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8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8.8" x14ac:dyDescent="0.3">
      <c r="A357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8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8.8" x14ac:dyDescent="0.3">
      <c r="A35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8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8.8" x14ac:dyDescent="0.3">
      <c r="A36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8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8.8" x14ac:dyDescent="0.3">
      <c r="A361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8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8.8" x14ac:dyDescent="0.3">
      <c r="A362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8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28.8" x14ac:dyDescent="0.3">
      <c r="A363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8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8.8" x14ac:dyDescent="0.3">
      <c r="A364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8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8.8" x14ac:dyDescent="0.3">
      <c r="A365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8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8.8" x14ac:dyDescent="0.3">
      <c r="A366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8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8.8" x14ac:dyDescent="0.3">
      <c r="A367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8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8.8" x14ac:dyDescent="0.3">
      <c r="A36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8.8" x14ac:dyDescent="0.3">
      <c r="A369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8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8.8" x14ac:dyDescent="0.3">
      <c r="A37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8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28.8" x14ac:dyDescent="0.3">
      <c r="A371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8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8.8" x14ac:dyDescent="0.3">
      <c r="A372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8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8.8" x14ac:dyDescent="0.3">
      <c r="A373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8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8.8" x14ac:dyDescent="0.3">
      <c r="A374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8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8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x14ac:dyDescent="0.3">
      <c r="A376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8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28.8" x14ac:dyDescent="0.3">
      <c r="A377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8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8.8" x14ac:dyDescent="0.3">
      <c r="A37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8.8" x14ac:dyDescent="0.3">
      <c r="A379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8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8.8" x14ac:dyDescent="0.3">
      <c r="A38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8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x14ac:dyDescent="0.3">
      <c r="A381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8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8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8.8" x14ac:dyDescent="0.3">
      <c r="A383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8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28.8" x14ac:dyDescent="0.3">
      <c r="A384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8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28.8" x14ac:dyDescent="0.3">
      <c r="A385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8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8.8" x14ac:dyDescent="0.3">
      <c r="A386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8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8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8.8" x14ac:dyDescent="0.3">
      <c r="A389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8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8.8" x14ac:dyDescent="0.3">
      <c r="A39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8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8.8" x14ac:dyDescent="0.3">
      <c r="A391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8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8.8" x14ac:dyDescent="0.3">
      <c r="A392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8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8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8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8.8" x14ac:dyDescent="0.3">
      <c r="A395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8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28.8" x14ac:dyDescent="0.3">
      <c r="A396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8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8.8" x14ac:dyDescent="0.3">
      <c r="A397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8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8.8" x14ac:dyDescent="0.3">
      <c r="A39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8.8" x14ac:dyDescent="0.3">
      <c r="A399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8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43.2" x14ac:dyDescent="0.3">
      <c r="A40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8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8.8" x14ac:dyDescent="0.3">
      <c r="A401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8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8.8" x14ac:dyDescent="0.3">
      <c r="A402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8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28.8" x14ac:dyDescent="0.3">
      <c r="A403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8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8.8" x14ac:dyDescent="0.3">
      <c r="A404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8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8.8" x14ac:dyDescent="0.3">
      <c r="A405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8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8.8" x14ac:dyDescent="0.3">
      <c r="A406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8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8.8" x14ac:dyDescent="0.3">
      <c r="A407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8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8.8" x14ac:dyDescent="0.3">
      <c r="A40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8.8" x14ac:dyDescent="0.3">
      <c r="A409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8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8.8" x14ac:dyDescent="0.3">
      <c r="A4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8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8.8" x14ac:dyDescent="0.3">
      <c r="A411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8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28.8" x14ac:dyDescent="0.3">
      <c r="A412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8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8.8" x14ac:dyDescent="0.3">
      <c r="A413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8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11DFD-2089-4C29-80C6-4FC204A52B48}">
  <dimension ref="A1:T251"/>
  <sheetViews>
    <sheetView workbookViewId="0">
      <selection activeCell="E2" sqref="E2"/>
    </sheetView>
  </sheetViews>
  <sheetFormatPr defaultRowHeight="14.4" x14ac:dyDescent="0.3"/>
  <cols>
    <col min="1" max="1" width="5" bestFit="1" customWidth="1"/>
    <col min="2" max="2" width="9.109375" bestFit="1" customWidth="1"/>
    <col min="3" max="3" width="9.6640625" bestFit="1" customWidth="1"/>
    <col min="4" max="4" width="12.33203125" bestFit="1" customWidth="1"/>
    <col min="5" max="5" width="11.33203125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6640625" bestFit="1" customWidth="1"/>
    <col min="16" max="16" width="17.109375" bestFit="1" customWidth="1"/>
    <col min="17" max="17" width="14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30.4" x14ac:dyDescent="0.3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8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87.2" x14ac:dyDescent="0.3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8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59.2" x14ac:dyDescent="0.3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8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230.4" x14ac:dyDescent="0.3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8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30.4" x14ac:dyDescent="0.3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8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216" x14ac:dyDescent="0.3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8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87.2" x14ac:dyDescent="0.3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59.2" x14ac:dyDescent="0.3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8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16" x14ac:dyDescent="0.3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8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30.4" x14ac:dyDescent="0.3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8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01.6" x14ac:dyDescent="0.3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8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44.8" x14ac:dyDescent="0.3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8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44.8" x14ac:dyDescent="0.3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8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87.2" x14ac:dyDescent="0.3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8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44.8" x14ac:dyDescent="0.3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8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30.4" x14ac:dyDescent="0.3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8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44.8" x14ac:dyDescent="0.3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59.2" x14ac:dyDescent="0.3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8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87.2" x14ac:dyDescent="0.3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8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58.4" x14ac:dyDescent="0.3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8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30.4" x14ac:dyDescent="0.3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8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44.8" x14ac:dyDescent="0.3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8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216" x14ac:dyDescent="0.3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8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01.6" x14ac:dyDescent="0.3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8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30.4" x14ac:dyDescent="0.3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8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2.8" x14ac:dyDescent="0.3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8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16" x14ac:dyDescent="0.3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59.2" x14ac:dyDescent="0.3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8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16" x14ac:dyDescent="0.3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8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30.4" x14ac:dyDescent="0.3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8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58.4" x14ac:dyDescent="0.3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8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9.6" x14ac:dyDescent="0.3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8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216" x14ac:dyDescent="0.3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8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30.4" x14ac:dyDescent="0.3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8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30.4" x14ac:dyDescent="0.3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8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187.2" x14ac:dyDescent="0.3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8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44.8" x14ac:dyDescent="0.3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244.8" x14ac:dyDescent="0.3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8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201.6" x14ac:dyDescent="0.3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8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72" x14ac:dyDescent="0.3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8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0.8" x14ac:dyDescent="0.3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8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16" x14ac:dyDescent="0.3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8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44" x14ac:dyDescent="0.3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8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230.4" x14ac:dyDescent="0.3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8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30.4" x14ac:dyDescent="0.3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8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30.4" x14ac:dyDescent="0.3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8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73.60000000000002" x14ac:dyDescent="0.3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201.6" x14ac:dyDescent="0.3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8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58.4" x14ac:dyDescent="0.3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8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30.4" x14ac:dyDescent="0.3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8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87.2" x14ac:dyDescent="0.3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8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4.8" x14ac:dyDescent="0.3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8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244.8" x14ac:dyDescent="0.3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8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16" x14ac:dyDescent="0.3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8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30.4" x14ac:dyDescent="0.3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8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30.4" x14ac:dyDescent="0.3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8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30.4" x14ac:dyDescent="0.3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16" x14ac:dyDescent="0.3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8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16" x14ac:dyDescent="0.3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8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16" x14ac:dyDescent="0.3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8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87.2" x14ac:dyDescent="0.3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8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187.2" x14ac:dyDescent="0.3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8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44.8" x14ac:dyDescent="0.3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8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1.6" x14ac:dyDescent="0.3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8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01.6" x14ac:dyDescent="0.3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8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2.8" x14ac:dyDescent="0.3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8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44.8" x14ac:dyDescent="0.3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72.8" x14ac:dyDescent="0.3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8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44.8" x14ac:dyDescent="0.3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8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01.6" x14ac:dyDescent="0.3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8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30.4" x14ac:dyDescent="0.3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8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58.4" x14ac:dyDescent="0.3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8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44.8" x14ac:dyDescent="0.3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8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01.6" x14ac:dyDescent="0.3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8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6.4" x14ac:dyDescent="0.3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8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44.8" x14ac:dyDescent="0.3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8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230.4" x14ac:dyDescent="0.3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16" x14ac:dyDescent="0.3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8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30.4" x14ac:dyDescent="0.3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8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87.2" x14ac:dyDescent="0.3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8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16" x14ac:dyDescent="0.3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8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16" x14ac:dyDescent="0.3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8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29.6" x14ac:dyDescent="0.3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8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01.6" x14ac:dyDescent="0.3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8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58.4" x14ac:dyDescent="0.3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8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15.2" x14ac:dyDescent="0.3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8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73.60000000000002" x14ac:dyDescent="0.3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44.8" x14ac:dyDescent="0.3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8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44.8" x14ac:dyDescent="0.3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8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87.2" x14ac:dyDescent="0.3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8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244.8" x14ac:dyDescent="0.3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8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7.6" x14ac:dyDescent="0.3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8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9.6" x14ac:dyDescent="0.3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8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30.4" x14ac:dyDescent="0.3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8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16" x14ac:dyDescent="0.3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8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29.6" x14ac:dyDescent="0.3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8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01.6" x14ac:dyDescent="0.3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87.2" x14ac:dyDescent="0.3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8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30.4" x14ac:dyDescent="0.3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8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00.8" x14ac:dyDescent="0.3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8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44.8" x14ac:dyDescent="0.3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8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73.60000000000002" x14ac:dyDescent="0.3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8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16" x14ac:dyDescent="0.3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8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30.4" x14ac:dyDescent="0.3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8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1.6" x14ac:dyDescent="0.3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8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58.4" x14ac:dyDescent="0.3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8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87.2" x14ac:dyDescent="0.3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16" x14ac:dyDescent="0.3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8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30.4" x14ac:dyDescent="0.3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8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6.4" x14ac:dyDescent="0.3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8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72.8" x14ac:dyDescent="0.3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8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244.8" x14ac:dyDescent="0.3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8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16" x14ac:dyDescent="0.3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8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87.2" x14ac:dyDescent="0.3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8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87.2" x14ac:dyDescent="0.3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8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01.6" x14ac:dyDescent="0.3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8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1.6" x14ac:dyDescent="0.3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44.8" x14ac:dyDescent="0.3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8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30.4" x14ac:dyDescent="0.3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8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01.6" x14ac:dyDescent="0.3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8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30.4" x14ac:dyDescent="0.3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8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01.6" x14ac:dyDescent="0.3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8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16" x14ac:dyDescent="0.3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8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16" x14ac:dyDescent="0.3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8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30.4" x14ac:dyDescent="0.3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8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1.6" x14ac:dyDescent="0.3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8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16" x14ac:dyDescent="0.3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30.4" x14ac:dyDescent="0.3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8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230.4" x14ac:dyDescent="0.3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8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16" x14ac:dyDescent="0.3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8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44.8" x14ac:dyDescent="0.3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8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1.6" x14ac:dyDescent="0.3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8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87.2" x14ac:dyDescent="0.3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8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44.8" x14ac:dyDescent="0.3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8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30.4" x14ac:dyDescent="0.3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8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58.4" x14ac:dyDescent="0.3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8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30.4" x14ac:dyDescent="0.3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4.8" x14ac:dyDescent="0.3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8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16" x14ac:dyDescent="0.3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8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01.6" x14ac:dyDescent="0.3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8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1.6" x14ac:dyDescent="0.3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8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216" x14ac:dyDescent="0.3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8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87.2" x14ac:dyDescent="0.3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8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44.8" x14ac:dyDescent="0.3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8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216" x14ac:dyDescent="0.3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8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73.60000000000002" x14ac:dyDescent="0.3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8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87.2" x14ac:dyDescent="0.3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44.8" x14ac:dyDescent="0.3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8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30.4" x14ac:dyDescent="0.3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8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30.4" x14ac:dyDescent="0.3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8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72.8" x14ac:dyDescent="0.3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8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1.6" x14ac:dyDescent="0.3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8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73.60000000000002" x14ac:dyDescent="0.3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8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30.4" x14ac:dyDescent="0.3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8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72.8" x14ac:dyDescent="0.3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8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16" x14ac:dyDescent="0.3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8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30.4" x14ac:dyDescent="0.3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30.4" x14ac:dyDescent="0.3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8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16" x14ac:dyDescent="0.3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8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30.4" x14ac:dyDescent="0.3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8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59.2" x14ac:dyDescent="0.3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8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87.2" x14ac:dyDescent="0.3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8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59.2" x14ac:dyDescent="0.3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8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30.4" x14ac:dyDescent="0.3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8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00.8" x14ac:dyDescent="0.3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8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30.4" x14ac:dyDescent="0.3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8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5.2" x14ac:dyDescent="0.3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87.2" x14ac:dyDescent="0.3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8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87.2" x14ac:dyDescent="0.3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8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58.4" x14ac:dyDescent="0.3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8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16" x14ac:dyDescent="0.3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8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2.8" x14ac:dyDescent="0.3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8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01.6" x14ac:dyDescent="0.3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8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0.8" x14ac:dyDescent="0.3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8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30.4" x14ac:dyDescent="0.3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8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87.2" x14ac:dyDescent="0.3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8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86.4" x14ac:dyDescent="0.3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01.6" x14ac:dyDescent="0.3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8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16" x14ac:dyDescent="0.3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8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16" x14ac:dyDescent="0.3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8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87.2" x14ac:dyDescent="0.3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8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44.8" x14ac:dyDescent="0.3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8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216" x14ac:dyDescent="0.3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8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30.4" x14ac:dyDescent="0.3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8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44.8" x14ac:dyDescent="0.3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8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16" x14ac:dyDescent="0.3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8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16" x14ac:dyDescent="0.3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72.8" x14ac:dyDescent="0.3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8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29.6" x14ac:dyDescent="0.3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8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72.8" x14ac:dyDescent="0.3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8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44.8" x14ac:dyDescent="0.3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8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01.6" x14ac:dyDescent="0.3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8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44.8" x14ac:dyDescent="0.3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8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01.6" x14ac:dyDescent="0.3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8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30.4" x14ac:dyDescent="0.3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8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16" x14ac:dyDescent="0.3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8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30.4" x14ac:dyDescent="0.3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30.4" x14ac:dyDescent="0.3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8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16" x14ac:dyDescent="0.3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8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29.6" x14ac:dyDescent="0.3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8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01.6" x14ac:dyDescent="0.3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8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16" x14ac:dyDescent="0.3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8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8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72.8" x14ac:dyDescent="0.3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8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30.4" x14ac:dyDescent="0.3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8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201.6" x14ac:dyDescent="0.3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8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30.4" x14ac:dyDescent="0.3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44.8" x14ac:dyDescent="0.3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8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44.8" x14ac:dyDescent="0.3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8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230.4" x14ac:dyDescent="0.3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8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44.8" x14ac:dyDescent="0.3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8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16" x14ac:dyDescent="0.3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8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44.8" x14ac:dyDescent="0.3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8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16" x14ac:dyDescent="0.3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8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8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1.6" x14ac:dyDescent="0.3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8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58.4" x14ac:dyDescent="0.3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30.4" x14ac:dyDescent="0.3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8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72.8" x14ac:dyDescent="0.3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8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30.4" x14ac:dyDescent="0.3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8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30.4" x14ac:dyDescent="0.3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8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72.8" x14ac:dyDescent="0.3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8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87.2" x14ac:dyDescent="0.3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8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01.6" x14ac:dyDescent="0.3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8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58.4" x14ac:dyDescent="0.3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8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16" x14ac:dyDescent="0.3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8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01.6" x14ac:dyDescent="0.3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01.6" x14ac:dyDescent="0.3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8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2.8" x14ac:dyDescent="0.3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8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44.8" x14ac:dyDescent="0.3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8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16" x14ac:dyDescent="0.3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8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44.8" x14ac:dyDescent="0.3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8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244.8" x14ac:dyDescent="0.3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8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2" x14ac:dyDescent="0.3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8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44.8" x14ac:dyDescent="0.3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8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87.2" x14ac:dyDescent="0.3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8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30.4" x14ac:dyDescent="0.3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16" x14ac:dyDescent="0.3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8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87.2" x14ac:dyDescent="0.3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8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01.6" x14ac:dyDescent="0.3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8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44.8" x14ac:dyDescent="0.3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8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72.8" x14ac:dyDescent="0.3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8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30.4" x14ac:dyDescent="0.3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8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2.8" x14ac:dyDescent="0.3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8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16" x14ac:dyDescent="0.3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8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16" x14ac:dyDescent="0.3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8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44.8" x14ac:dyDescent="0.3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1.6" x14ac:dyDescent="0.3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8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16" x14ac:dyDescent="0.3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8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30.4" x14ac:dyDescent="0.3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8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17FF2-7D25-4EB7-A3A5-3DF7E25C2C27}">
  <dimension ref="A1:C14"/>
  <sheetViews>
    <sheetView workbookViewId="0">
      <selection activeCell="C20" sqref="C20"/>
    </sheetView>
  </sheetViews>
  <sheetFormatPr defaultRowHeight="14.4" x14ac:dyDescent="0.3"/>
  <cols>
    <col min="1" max="1" width="33.21875" customWidth="1"/>
    <col min="2" max="2" width="41.21875" style="17" customWidth="1"/>
    <col min="3" max="3" width="42.109375" style="17" customWidth="1"/>
  </cols>
  <sheetData>
    <row r="1" spans="1:3" x14ac:dyDescent="0.3">
      <c r="B1" s="17" t="s">
        <v>8385</v>
      </c>
      <c r="C1" s="17" t="s">
        <v>8386</v>
      </c>
    </row>
    <row r="2" spans="1:3" x14ac:dyDescent="0.3">
      <c r="A2" t="s">
        <v>8381</v>
      </c>
      <c r="B2" s="17">
        <f>AVERAGE('Successful U.S. Kickstarters'!D:D)</f>
        <v>5048.8786407766993</v>
      </c>
      <c r="C2" s="17">
        <f>AVERAGE('Failed U.S. Kickstarters'!D:D)</f>
        <v>10554.212</v>
      </c>
    </row>
    <row r="3" spans="1:3" x14ac:dyDescent="0.3">
      <c r="A3" t="s">
        <v>8382</v>
      </c>
      <c r="B3" s="17">
        <f>MEDIAN('Successful U.S. Kickstarters'!D:D)</f>
        <v>3000</v>
      </c>
      <c r="C3" s="17">
        <f>MEDIAN('Failed U.S. Kickstarters'!D:D)</f>
        <v>5000</v>
      </c>
    </row>
    <row r="4" spans="1:3" x14ac:dyDescent="0.3">
      <c r="A4" t="s">
        <v>8387</v>
      </c>
      <c r="B4" s="17">
        <f>_xlfn.STDEV.P('Successful U.S. Kickstarters'!D:D)</f>
        <v>7748.7537726373303</v>
      </c>
      <c r="C4" s="17">
        <f>_xlfn.STDEV.P('Failed U.S. Kickstarters'!D:D)</f>
        <v>21967.731061515115</v>
      </c>
    </row>
    <row r="5" spans="1:3" x14ac:dyDescent="0.3">
      <c r="A5" t="s">
        <v>8388</v>
      </c>
      <c r="B5" s="17">
        <f>_xlfn.QUARTILE.EXC('Successful U.S. Kickstarters'!D:D,3)</f>
        <v>5000</v>
      </c>
      <c r="C5" s="17">
        <f>_xlfn.QUARTILE.EXC('Failed U.S. Kickstarters'!D:D,3)</f>
        <v>10000</v>
      </c>
    </row>
    <row r="6" spans="1:3" x14ac:dyDescent="0.3">
      <c r="A6" t="s">
        <v>8389</v>
      </c>
      <c r="B6" s="17">
        <f>_xlfn.QUARTILE.EXC('Successful U.S. Kickstarters'!D:D,1)</f>
        <v>1500</v>
      </c>
      <c r="C6" s="17">
        <f>_xlfn.QUARTILE.EXC('Failed U.S. Kickstarters'!D:D,1)</f>
        <v>2000</v>
      </c>
    </row>
    <row r="7" spans="1:3" x14ac:dyDescent="0.3">
      <c r="A7" t="s">
        <v>8390</v>
      </c>
      <c r="B7" s="17">
        <f>B5-B6</f>
        <v>3500</v>
      </c>
      <c r="C7" s="17">
        <f>C5-C6</f>
        <v>8000</v>
      </c>
    </row>
    <row r="9" spans="1:3" x14ac:dyDescent="0.3">
      <c r="A9" t="s">
        <v>8383</v>
      </c>
      <c r="B9" s="17">
        <f>AVERAGE('Successful U.S. Kickstarters'!E:E)</f>
        <v>5601.5458009708727</v>
      </c>
      <c r="C9" s="17">
        <f>AVERAGE('Failed U.S. Kickstarters'!E:E)</f>
        <v>558.65484000000004</v>
      </c>
    </row>
    <row r="10" spans="1:3" x14ac:dyDescent="0.3">
      <c r="A10" t="s">
        <v>8384</v>
      </c>
      <c r="B10" s="17">
        <f>MEDIAN('Successful U.S. Kickstarters'!E:E)</f>
        <v>3167.5</v>
      </c>
      <c r="C10" s="17">
        <f>MEDIAN('Failed U.S. Kickstarters'!E:E)</f>
        <v>103</v>
      </c>
    </row>
    <row r="11" spans="1:3" x14ac:dyDescent="0.3">
      <c r="A11" t="s">
        <v>8391</v>
      </c>
      <c r="B11" s="17">
        <f>_xlfn.STDEV.P('Successful U.S. Kickstarters'!E:E)</f>
        <v>8334.5731699164608</v>
      </c>
      <c r="C11" s="17">
        <f>_xlfn.STDEV.P('Failed U.S. Kickstarters'!E:E)</f>
        <v>1330.5230280400915</v>
      </c>
    </row>
    <row r="12" spans="1:3" x14ac:dyDescent="0.3">
      <c r="A12" t="s">
        <v>8392</v>
      </c>
      <c r="B12" s="17">
        <f>_xlfn.QUARTILE.EXC('Successful U.S. Kickstarters'!E:E,3)</f>
        <v>5699</v>
      </c>
      <c r="C12" s="17">
        <f>_xlfn.QUARTILE.EXC('Failed U.S. Kickstarters'!E:E,3)</f>
        <v>501</v>
      </c>
    </row>
    <row r="13" spans="1:3" x14ac:dyDescent="0.3">
      <c r="A13" t="s">
        <v>8393</v>
      </c>
      <c r="B13" s="17">
        <f>_xlfn.QUARTILE.EXC('Successful U.S. Kickstarters'!E:E,1)</f>
        <v>1716.5074999999999</v>
      </c>
      <c r="C13" s="17">
        <f>_xlfn.QUARTILE.EXC('Failed U.S. Kickstarters'!E:E,1)</f>
        <v>9.25</v>
      </c>
    </row>
    <row r="14" spans="1:3" x14ac:dyDescent="0.3">
      <c r="A14" t="s">
        <v>8394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goal</vt:lpstr>
      <vt:lpstr>Outcome based on launch date</vt:lpstr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Skerrett</cp:lastModifiedBy>
  <dcterms:created xsi:type="dcterms:W3CDTF">2017-04-20T15:17:24Z</dcterms:created>
  <dcterms:modified xsi:type="dcterms:W3CDTF">2020-04-23T22:03:57Z</dcterms:modified>
</cp:coreProperties>
</file>