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5 - Financial Analysis/Exercises/"/>
    </mc:Choice>
  </mc:AlternateContent>
  <xr:revisionPtr revIDLastSave="18" documentId="8_{66FB7180-3208-403D-9A39-893FF1A4C69C}" xr6:coauthVersionLast="47" xr6:coauthVersionMax="47" xr10:uidLastSave="{851FB7ED-AA80-4409-8092-163C873917AE}"/>
  <bookViews>
    <workbookView xWindow="-120" yWindow="-120" windowWidth="29040" windowHeight="15840" activeTab="1" xr2:uid="{70DD1185-BE0C-442D-9D0C-6F68D75B9C24}"/>
  </bookViews>
  <sheets>
    <sheet name="Sheet1" sheetId="1" r:id="rId1"/>
    <sheet name="EVA Exer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2" i="2"/>
  <c r="C13" i="2" s="1"/>
  <c r="E8" i="2"/>
  <c r="E6" i="2"/>
  <c r="C2" i="2"/>
  <c r="C17" i="2" l="1"/>
  <c r="C19" i="2" s="1"/>
  <c r="E2" i="2"/>
  <c r="C20" i="2" l="1"/>
  <c r="C21" i="2" s="1"/>
  <c r="C38" i="1" l="1"/>
  <c r="C37" i="1"/>
  <c r="C36" i="1"/>
  <c r="C34" i="1"/>
  <c r="C30" i="1"/>
  <c r="E23" i="1"/>
  <c r="E25" i="1"/>
  <c r="C19" i="1"/>
  <c r="E11" i="1"/>
  <c r="C11" i="1"/>
  <c r="E17" i="1"/>
  <c r="E15" i="1"/>
  <c r="E8" i="1"/>
  <c r="E2" i="1" s="1"/>
  <c r="E6" i="1"/>
  <c r="C2" i="1"/>
  <c r="E19" i="1" l="1"/>
</calcChain>
</file>

<file path=xl/sharedStrings.xml><?xml version="1.0" encoding="utf-8"?>
<sst xmlns="http://schemas.openxmlformats.org/spreadsheetml/2006/main" count="92" uniqueCount="37">
  <si>
    <t>Cash</t>
  </si>
  <si>
    <t>Short-Term Investments</t>
  </si>
  <si>
    <t>Accounts Receivable</t>
  </si>
  <si>
    <t>Inventories</t>
  </si>
  <si>
    <t>PPE</t>
  </si>
  <si>
    <t>Other Operating Assets</t>
  </si>
  <si>
    <t>Total Assets</t>
  </si>
  <si>
    <t>Accounts Payable</t>
  </si>
  <si>
    <t>Short-term Loans</t>
  </si>
  <si>
    <t>Long-term Loans</t>
  </si>
  <si>
    <t>Total Liabilities</t>
  </si>
  <si>
    <t>Total Equity</t>
  </si>
  <si>
    <t>Total Equity + Liabilities</t>
  </si>
  <si>
    <t>Shareholder's Equity</t>
  </si>
  <si>
    <t>Sales</t>
  </si>
  <si>
    <t>COGS</t>
  </si>
  <si>
    <t>Gross Profit</t>
  </si>
  <si>
    <t>SG&amp;A</t>
  </si>
  <si>
    <t>Other Op. Expenses</t>
  </si>
  <si>
    <t>Depreciation</t>
  </si>
  <si>
    <t>Operating Profit</t>
  </si>
  <si>
    <t>Interest Expenses</t>
  </si>
  <si>
    <t>EBIT</t>
  </si>
  <si>
    <t>Net Income</t>
  </si>
  <si>
    <t>Taxes (34%)</t>
  </si>
  <si>
    <t>Income Statement</t>
  </si>
  <si>
    <t>Market Value of Equity</t>
  </si>
  <si>
    <t>Book Value of Equity</t>
  </si>
  <si>
    <t>Market Value Added</t>
  </si>
  <si>
    <t>Market Value Destroyed</t>
  </si>
  <si>
    <t>Case 1: Positive MVA</t>
  </si>
  <si>
    <t>Case 2: Negative MVA</t>
  </si>
  <si>
    <t>Taxes (40%)</t>
  </si>
  <si>
    <t>1. Calculate the Operating Capital (two methods)</t>
  </si>
  <si>
    <t>2. Calculate NOPAT (two methods)</t>
  </si>
  <si>
    <t>3. Assuming a WACC of 14.25%, calculate and interpret the EVA</t>
  </si>
  <si>
    <t>4. Assuming only one period, what is the firm's MVA?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</si>
</sst>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&quot;$&quot;#,##0.00"/>
    <numFmt numFmtId="170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6" borderId="2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170" fontId="3" fillId="6" borderId="2" xfId="1" applyNumberFormat="1" applyFont="1" applyFill="1" applyBorder="1" applyAlignment="1">
      <alignment horizontal="center"/>
    </xf>
    <xf numFmtId="170" fontId="3" fillId="7" borderId="2" xfId="0" applyNumberFormat="1" applyFont="1" applyFill="1" applyBorder="1" applyAlignment="1">
      <alignment horizontal="center"/>
    </xf>
    <xf numFmtId="170" fontId="4" fillId="7" borderId="2" xfId="1" applyNumberFormat="1" applyFont="1" applyFill="1" applyBorder="1" applyAlignment="1">
      <alignment horizontal="center"/>
    </xf>
    <xf numFmtId="170" fontId="2" fillId="0" borderId="2" xfId="1" applyNumberFormat="1" applyFont="1" applyBorder="1" applyAlignment="1">
      <alignment horizontal="center"/>
    </xf>
    <xf numFmtId="170" fontId="2" fillId="0" borderId="2" xfId="0" applyNumberFormat="1" applyFont="1" applyBorder="1" applyAlignment="1">
      <alignment horizontal="center"/>
    </xf>
    <xf numFmtId="170" fontId="5" fillId="0" borderId="2" xfId="1" applyNumberFormat="1" applyFont="1" applyBorder="1" applyAlignment="1">
      <alignment horizontal="center"/>
    </xf>
    <xf numFmtId="170" fontId="5" fillId="0" borderId="2" xfId="0" applyNumberFormat="1" applyFont="1" applyBorder="1" applyAlignment="1">
      <alignment horizontal="center"/>
    </xf>
    <xf numFmtId="170" fontId="3" fillId="6" borderId="2" xfId="0" applyNumberFormat="1" applyFont="1" applyFill="1" applyBorder="1" applyAlignment="1">
      <alignment horizontal="center"/>
    </xf>
    <xf numFmtId="170" fontId="2" fillId="2" borderId="2" xfId="0" applyNumberFormat="1" applyFont="1" applyFill="1" applyBorder="1" applyAlignment="1">
      <alignment horizontal="center"/>
    </xf>
    <xf numFmtId="170" fontId="2" fillId="2" borderId="2" xfId="1" applyNumberFormat="1" applyFont="1" applyFill="1" applyBorder="1" applyAlignment="1">
      <alignment horizontal="center"/>
    </xf>
    <xf numFmtId="170" fontId="2" fillId="3" borderId="2" xfId="0" applyNumberFormat="1" applyFont="1" applyFill="1" applyBorder="1" applyAlignment="1">
      <alignment horizontal="center"/>
    </xf>
    <xf numFmtId="170" fontId="2" fillId="3" borderId="2" xfId="1" applyNumberFormat="1" applyFont="1" applyFill="1" applyBorder="1" applyAlignment="1">
      <alignment horizontal="center"/>
    </xf>
    <xf numFmtId="170" fontId="2" fillId="4" borderId="2" xfId="0" applyNumberFormat="1" applyFont="1" applyFill="1" applyBorder="1" applyAlignment="1">
      <alignment horizontal="center"/>
    </xf>
    <xf numFmtId="170" fontId="2" fillId="4" borderId="2" xfId="1" applyNumberFormat="1" applyFont="1" applyFill="1" applyBorder="1" applyAlignment="1">
      <alignment horizontal="center"/>
    </xf>
    <xf numFmtId="170" fontId="5" fillId="4" borderId="2" xfId="0" applyNumberFormat="1" applyFont="1" applyFill="1" applyBorder="1" applyAlignment="1">
      <alignment horizontal="center"/>
    </xf>
    <xf numFmtId="170" fontId="5" fillId="4" borderId="2" xfId="1" applyNumberFormat="1" applyFont="1" applyFill="1" applyBorder="1" applyAlignment="1">
      <alignment horizontal="center"/>
    </xf>
    <xf numFmtId="170" fontId="2" fillId="5" borderId="2" xfId="0" applyNumberFormat="1" applyFont="1" applyFill="1" applyBorder="1" applyAlignment="1">
      <alignment horizontal="center"/>
    </xf>
    <xf numFmtId="170" fontId="2" fillId="5" borderId="2" xfId="1" applyNumberFormat="1" applyFont="1" applyFill="1" applyBorder="1" applyAlignment="1">
      <alignment horizontal="center"/>
    </xf>
    <xf numFmtId="0" fontId="3" fillId="8" borderId="2" xfId="0" applyFont="1" applyFill="1" applyBorder="1"/>
    <xf numFmtId="170" fontId="3" fillId="8" borderId="2" xfId="1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70" fontId="2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8" fontId="6" fillId="9" borderId="3" xfId="0" applyNumberFormat="1" applyFont="1" applyFill="1" applyBorder="1" applyAlignment="1">
      <alignment horizontal="center" vertical="center" wrapText="1"/>
    </xf>
    <xf numFmtId="168" fontId="6" fillId="9" borderId="4" xfId="0" applyNumberFormat="1" applyFont="1" applyFill="1" applyBorder="1" applyAlignment="1">
      <alignment horizontal="center" vertical="center" wrapText="1"/>
    </xf>
    <xf numFmtId="168" fontId="6" fillId="9" borderId="5" xfId="0" applyNumberFormat="1" applyFont="1" applyFill="1" applyBorder="1" applyAlignment="1">
      <alignment horizontal="center" vertical="center" wrapText="1"/>
    </xf>
    <xf numFmtId="168" fontId="6" fillId="10" borderId="3" xfId="0" applyNumberFormat="1" applyFont="1" applyFill="1" applyBorder="1" applyAlignment="1">
      <alignment horizontal="center" vertical="center" wrapText="1"/>
    </xf>
    <xf numFmtId="168" fontId="6" fillId="10" borderId="4" xfId="0" applyNumberFormat="1" applyFont="1" applyFill="1" applyBorder="1" applyAlignment="1">
      <alignment horizontal="center" vertical="center" wrapText="1"/>
    </xf>
    <xf numFmtId="168" fontId="6" fillId="10" borderId="5" xfId="0" applyNumberFormat="1" applyFont="1" applyFill="1" applyBorder="1" applyAlignment="1">
      <alignment horizontal="center" vertical="center" wrapText="1"/>
    </xf>
    <xf numFmtId="168" fontId="6" fillId="11" borderId="3" xfId="0" applyNumberFormat="1" applyFont="1" applyFill="1" applyBorder="1" applyAlignment="1">
      <alignment horizontal="center" vertical="center" wrapText="1"/>
    </xf>
    <xf numFmtId="168" fontId="6" fillId="11" borderId="4" xfId="0" applyNumberFormat="1" applyFont="1" applyFill="1" applyBorder="1" applyAlignment="1">
      <alignment horizontal="center" vertical="center" wrapText="1"/>
    </xf>
    <xf numFmtId="168" fontId="6" fillId="11" borderId="5" xfId="0" applyNumberFormat="1" applyFont="1" applyFill="1" applyBorder="1" applyAlignment="1">
      <alignment horizontal="center" vertical="center" wrapText="1"/>
    </xf>
    <xf numFmtId="168" fontId="7" fillId="9" borderId="3" xfId="0" applyNumberFormat="1" applyFont="1" applyFill="1" applyBorder="1" applyAlignment="1">
      <alignment horizontal="center" vertical="center" wrapText="1"/>
    </xf>
    <xf numFmtId="168" fontId="7" fillId="9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170" fontId="2" fillId="0" borderId="0" xfId="1" applyNumberFormat="1" applyFont="1" applyBorder="1" applyAlignment="1">
      <alignment horizontal="center"/>
    </xf>
    <xf numFmtId="170" fontId="5" fillId="0" borderId="0" xfId="0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78F2-48BE-4D49-8E69-7C3C4799C3EE}">
  <dimension ref="B2:F47"/>
  <sheetViews>
    <sheetView showGridLines="0" topLeftCell="A27" zoomScale="220" zoomScaleNormal="220" workbookViewId="0">
      <selection activeCell="C5" sqref="C5"/>
    </sheetView>
  </sheetViews>
  <sheetFormatPr defaultRowHeight="14.25" x14ac:dyDescent="0.2"/>
  <cols>
    <col min="1" max="1" width="9.140625" style="1"/>
    <col min="2" max="2" width="24" style="1" bestFit="1" customWidth="1"/>
    <col min="3" max="3" width="18.7109375" style="1" bestFit="1" customWidth="1"/>
    <col min="4" max="4" width="25.7109375" style="1" bestFit="1" customWidth="1"/>
    <col min="5" max="5" width="20.28515625" style="1" bestFit="1" customWidth="1"/>
    <col min="6" max="6" width="21.42578125" style="1" bestFit="1" customWidth="1"/>
    <col min="7" max="16384" width="9.140625" style="1"/>
  </cols>
  <sheetData>
    <row r="2" spans="2:5" ht="15" x14ac:dyDescent="0.25">
      <c r="B2" s="2" t="s">
        <v>6</v>
      </c>
      <c r="C2" s="5">
        <f>SUM(C3:C8)</f>
        <v>122000</v>
      </c>
      <c r="D2" s="6" t="s">
        <v>12</v>
      </c>
      <c r="E2" s="7">
        <f>E6+E8</f>
        <v>122000</v>
      </c>
    </row>
    <row r="3" spans="2:5" x14ac:dyDescent="0.2">
      <c r="B3" s="3" t="s">
        <v>0</v>
      </c>
      <c r="C3" s="8">
        <v>12000</v>
      </c>
      <c r="D3" s="9" t="s">
        <v>7</v>
      </c>
      <c r="E3" s="8">
        <v>15000</v>
      </c>
    </row>
    <row r="4" spans="2:5" x14ac:dyDescent="0.2">
      <c r="B4" s="3" t="s">
        <v>1</v>
      </c>
      <c r="C4" s="8">
        <v>8000</v>
      </c>
      <c r="D4" s="9" t="s">
        <v>8</v>
      </c>
      <c r="E4" s="8">
        <v>19000</v>
      </c>
    </row>
    <row r="5" spans="2:5" x14ac:dyDescent="0.2">
      <c r="B5" s="3" t="s">
        <v>2</v>
      </c>
      <c r="C5" s="8">
        <v>24000</v>
      </c>
      <c r="D5" s="9" t="s">
        <v>9</v>
      </c>
      <c r="E5" s="8">
        <v>48000</v>
      </c>
    </row>
    <row r="6" spans="2:5" ht="15" x14ac:dyDescent="0.25">
      <c r="B6" s="3" t="s">
        <v>3</v>
      </c>
      <c r="C6" s="8">
        <v>12000</v>
      </c>
      <c r="D6" s="11" t="s">
        <v>10</v>
      </c>
      <c r="E6" s="10">
        <f>SUM(E3:E5)</f>
        <v>82000</v>
      </c>
    </row>
    <row r="7" spans="2:5" x14ac:dyDescent="0.2">
      <c r="B7" s="3" t="s">
        <v>4</v>
      </c>
      <c r="C7" s="8">
        <v>60000</v>
      </c>
      <c r="D7" s="9" t="s">
        <v>13</v>
      </c>
      <c r="E7" s="8">
        <v>40000</v>
      </c>
    </row>
    <row r="8" spans="2:5" ht="15" x14ac:dyDescent="0.25">
      <c r="B8" s="3" t="s">
        <v>5</v>
      </c>
      <c r="C8" s="8">
        <v>6000</v>
      </c>
      <c r="D8" s="11" t="s">
        <v>11</v>
      </c>
      <c r="E8" s="10">
        <f>E7</f>
        <v>40000</v>
      </c>
    </row>
    <row r="11" spans="2:5" ht="15" x14ac:dyDescent="0.25">
      <c r="B11" s="12" t="s">
        <v>6</v>
      </c>
      <c r="C11" s="5">
        <f>SUM(C12:C17)</f>
        <v>122000</v>
      </c>
      <c r="D11" s="6" t="s">
        <v>12</v>
      </c>
      <c r="E11" s="7">
        <f>E15+E17</f>
        <v>122000</v>
      </c>
    </row>
    <row r="12" spans="2:5" x14ac:dyDescent="0.2">
      <c r="B12" s="13" t="s">
        <v>0</v>
      </c>
      <c r="C12" s="14">
        <v>12000</v>
      </c>
      <c r="D12" s="15" t="s">
        <v>7</v>
      </c>
      <c r="E12" s="16">
        <v>15000</v>
      </c>
    </row>
    <row r="13" spans="2:5" x14ac:dyDescent="0.2">
      <c r="B13" s="13" t="s">
        <v>1</v>
      </c>
      <c r="C13" s="14">
        <v>8000</v>
      </c>
      <c r="D13" s="15" t="s">
        <v>8</v>
      </c>
      <c r="E13" s="16">
        <v>19000</v>
      </c>
    </row>
    <row r="14" spans="2:5" x14ac:dyDescent="0.2">
      <c r="B14" s="13" t="s">
        <v>2</v>
      </c>
      <c r="C14" s="14">
        <v>24000</v>
      </c>
      <c r="D14" s="17" t="s">
        <v>9</v>
      </c>
      <c r="E14" s="18">
        <v>48000</v>
      </c>
    </row>
    <row r="15" spans="2:5" ht="15" x14ac:dyDescent="0.25">
      <c r="B15" s="13" t="s">
        <v>3</v>
      </c>
      <c r="C15" s="14">
        <v>12000</v>
      </c>
      <c r="D15" s="19" t="s">
        <v>10</v>
      </c>
      <c r="E15" s="20">
        <f>SUM(E12:E14)</f>
        <v>82000</v>
      </c>
    </row>
    <row r="16" spans="2:5" x14ac:dyDescent="0.2">
      <c r="B16" s="21" t="s">
        <v>4</v>
      </c>
      <c r="C16" s="22">
        <v>60000</v>
      </c>
      <c r="D16" s="17" t="s">
        <v>13</v>
      </c>
      <c r="E16" s="18">
        <v>40000</v>
      </c>
    </row>
    <row r="17" spans="2:5" ht="15" x14ac:dyDescent="0.25">
      <c r="B17" s="21" t="s">
        <v>5</v>
      </c>
      <c r="C17" s="22">
        <v>6000</v>
      </c>
      <c r="D17" s="19" t="s">
        <v>11</v>
      </c>
      <c r="E17" s="20">
        <f>E16</f>
        <v>40000</v>
      </c>
    </row>
    <row r="19" spans="2:5" ht="15" x14ac:dyDescent="0.25">
      <c r="B19" s="12" t="s">
        <v>6</v>
      </c>
      <c r="C19" s="5">
        <f>SUM(C20:C25)</f>
        <v>122000</v>
      </c>
      <c r="D19" s="6" t="s">
        <v>12</v>
      </c>
      <c r="E19" s="7">
        <f>E23+E25</f>
        <v>122000</v>
      </c>
    </row>
    <row r="20" spans="2:5" x14ac:dyDescent="0.2">
      <c r="B20" s="13" t="s">
        <v>0</v>
      </c>
      <c r="C20" s="14">
        <v>12000</v>
      </c>
      <c r="D20" s="17" t="s">
        <v>7</v>
      </c>
      <c r="E20" s="18">
        <v>15000</v>
      </c>
    </row>
    <row r="21" spans="2:5" x14ac:dyDescent="0.2">
      <c r="B21" s="13" t="s">
        <v>1</v>
      </c>
      <c r="C21" s="14">
        <v>8000</v>
      </c>
      <c r="D21" s="15" t="s">
        <v>8</v>
      </c>
      <c r="E21" s="16">
        <v>19000</v>
      </c>
    </row>
    <row r="22" spans="2:5" x14ac:dyDescent="0.2">
      <c r="B22" s="21" t="s">
        <v>2</v>
      </c>
      <c r="C22" s="22">
        <v>24000</v>
      </c>
      <c r="D22" s="15" t="s">
        <v>9</v>
      </c>
      <c r="E22" s="16">
        <v>48000</v>
      </c>
    </row>
    <row r="23" spans="2:5" ht="15" x14ac:dyDescent="0.25">
      <c r="B23" s="21" t="s">
        <v>3</v>
      </c>
      <c r="C23" s="22">
        <v>12000</v>
      </c>
      <c r="D23" s="11" t="s">
        <v>10</v>
      </c>
      <c r="E23" s="10">
        <f>SUM(E20:E22)</f>
        <v>82000</v>
      </c>
    </row>
    <row r="24" spans="2:5" x14ac:dyDescent="0.2">
      <c r="B24" s="21" t="s">
        <v>4</v>
      </c>
      <c r="C24" s="22">
        <v>60000</v>
      </c>
      <c r="D24" s="15" t="s">
        <v>13</v>
      </c>
      <c r="E24" s="16">
        <v>40000</v>
      </c>
    </row>
    <row r="25" spans="2:5" ht="15" x14ac:dyDescent="0.25">
      <c r="B25" s="21" t="s">
        <v>5</v>
      </c>
      <c r="C25" s="22">
        <v>6000</v>
      </c>
      <c r="D25" s="11" t="s">
        <v>11</v>
      </c>
      <c r="E25" s="10">
        <f>E24</f>
        <v>40000</v>
      </c>
    </row>
    <row r="27" spans="2:5" ht="15" x14ac:dyDescent="0.25">
      <c r="B27" s="25" t="s">
        <v>25</v>
      </c>
      <c r="C27" s="25"/>
    </row>
    <row r="28" spans="2:5" ht="15" x14ac:dyDescent="0.25">
      <c r="B28" s="23" t="s">
        <v>14</v>
      </c>
      <c r="C28" s="24">
        <v>120000</v>
      </c>
    </row>
    <row r="29" spans="2:5" x14ac:dyDescent="0.2">
      <c r="B29" s="4" t="s">
        <v>15</v>
      </c>
      <c r="C29" s="14">
        <v>-78000</v>
      </c>
    </row>
    <row r="30" spans="2:5" ht="15" x14ac:dyDescent="0.25">
      <c r="B30" s="23" t="s">
        <v>16</v>
      </c>
      <c r="C30" s="24">
        <f>SUM(C28:C29)</f>
        <v>42000</v>
      </c>
    </row>
    <row r="31" spans="2:5" x14ac:dyDescent="0.2">
      <c r="B31" s="4" t="s">
        <v>17</v>
      </c>
      <c r="C31" s="14">
        <v>-14000</v>
      </c>
    </row>
    <row r="32" spans="2:5" x14ac:dyDescent="0.2">
      <c r="B32" s="4" t="s">
        <v>18</v>
      </c>
      <c r="C32" s="14">
        <v>-10000</v>
      </c>
    </row>
    <row r="33" spans="2:6" x14ac:dyDescent="0.2">
      <c r="B33" s="4" t="s">
        <v>19</v>
      </c>
      <c r="C33" s="14">
        <v>-6000</v>
      </c>
    </row>
    <row r="34" spans="2:6" ht="15" x14ac:dyDescent="0.25">
      <c r="B34" s="23" t="s">
        <v>20</v>
      </c>
      <c r="C34" s="24">
        <f>SUM(C30:C33)</f>
        <v>12000</v>
      </c>
    </row>
    <row r="35" spans="2:6" x14ac:dyDescent="0.2">
      <c r="B35" s="4" t="s">
        <v>21</v>
      </c>
      <c r="C35" s="14">
        <v>-4320</v>
      </c>
    </row>
    <row r="36" spans="2:6" ht="15" x14ac:dyDescent="0.25">
      <c r="B36" s="23" t="s">
        <v>22</v>
      </c>
      <c r="C36" s="24">
        <f>SUM(C34:C35)</f>
        <v>7680</v>
      </c>
    </row>
    <row r="37" spans="2:6" x14ac:dyDescent="0.2">
      <c r="B37" s="4" t="s">
        <v>24</v>
      </c>
      <c r="C37" s="14">
        <f>-34%*C36</f>
        <v>-2611.2000000000003</v>
      </c>
    </row>
    <row r="38" spans="2:6" ht="15" x14ac:dyDescent="0.25">
      <c r="B38" s="23" t="s">
        <v>23</v>
      </c>
      <c r="C38" s="24">
        <f>SUM(C36:C37)</f>
        <v>5068.7999999999993</v>
      </c>
    </row>
    <row r="40" spans="2:6" ht="15" x14ac:dyDescent="0.25">
      <c r="B40" s="41" t="s">
        <v>30</v>
      </c>
      <c r="C40" s="41"/>
      <c r="E40" s="41" t="s">
        <v>31</v>
      </c>
      <c r="F40" s="41"/>
    </row>
    <row r="41" spans="2:6" ht="14.25" customHeight="1" x14ac:dyDescent="0.2">
      <c r="B41" s="27" t="s">
        <v>26</v>
      </c>
      <c r="C41" s="33" t="s">
        <v>28</v>
      </c>
      <c r="E41" s="27" t="s">
        <v>27</v>
      </c>
      <c r="F41" s="36" t="s">
        <v>29</v>
      </c>
    </row>
    <row r="42" spans="2:6" x14ac:dyDescent="0.2">
      <c r="B42" s="28"/>
      <c r="C42" s="34"/>
      <c r="E42" s="28"/>
      <c r="F42" s="37"/>
    </row>
    <row r="43" spans="2:6" x14ac:dyDescent="0.2">
      <c r="B43" s="28"/>
      <c r="C43" s="34"/>
      <c r="E43" s="28"/>
      <c r="F43" s="37"/>
    </row>
    <row r="44" spans="2:6" x14ac:dyDescent="0.2">
      <c r="B44" s="28"/>
      <c r="C44" s="35"/>
      <c r="E44" s="28"/>
      <c r="F44" s="37"/>
    </row>
    <row r="45" spans="2:6" ht="14.25" customHeight="1" x14ac:dyDescent="0.2">
      <c r="B45" s="28"/>
      <c r="C45" s="30" t="s">
        <v>27</v>
      </c>
      <c r="E45" s="28"/>
      <c r="F45" s="38"/>
    </row>
    <row r="46" spans="2:6" x14ac:dyDescent="0.2">
      <c r="B46" s="28"/>
      <c r="C46" s="31"/>
      <c r="E46" s="28"/>
      <c r="F46" s="39" t="s">
        <v>26</v>
      </c>
    </row>
    <row r="47" spans="2:6" x14ac:dyDescent="0.2">
      <c r="B47" s="29"/>
      <c r="C47" s="32"/>
      <c r="E47" s="29"/>
      <c r="F47" s="40"/>
    </row>
  </sheetData>
  <mergeCells count="9">
    <mergeCell ref="E40:F40"/>
    <mergeCell ref="F46:F47"/>
    <mergeCell ref="F41:F45"/>
    <mergeCell ref="E41:E47"/>
    <mergeCell ref="B27:C27"/>
    <mergeCell ref="B41:B47"/>
    <mergeCell ref="C41:C44"/>
    <mergeCell ref="C45:C47"/>
    <mergeCell ref="B40:C40"/>
  </mergeCells>
  <pageMargins left="0.7" right="0.7" top="0.75" bottom="0.75" header="0.3" footer="0.3"/>
  <pageSetup paperSize="9" orientation="portrait" r:id="rId1"/>
  <ignoredErrors>
    <ignoredError sqref="C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EA52-64CA-42AD-AA52-E5052F831B90}">
  <dimension ref="B2:E26"/>
  <sheetViews>
    <sheetView showGridLines="0" tabSelected="1" zoomScale="220" zoomScaleNormal="220" workbookViewId="0">
      <selection activeCell="D10" sqref="D10"/>
    </sheetView>
  </sheetViews>
  <sheetFormatPr defaultRowHeight="14.25" x14ac:dyDescent="0.2"/>
  <cols>
    <col min="1" max="1" width="9.140625" style="1"/>
    <col min="2" max="2" width="24" style="1" bestFit="1" customWidth="1"/>
    <col min="3" max="3" width="18.7109375" style="1" bestFit="1" customWidth="1"/>
    <col min="4" max="4" width="25.7109375" style="1" bestFit="1" customWidth="1"/>
    <col min="5" max="5" width="20.28515625" style="1" bestFit="1" customWidth="1"/>
    <col min="6" max="6" width="21.42578125" style="1" bestFit="1" customWidth="1"/>
    <col min="7" max="16384" width="9.140625" style="1"/>
  </cols>
  <sheetData>
    <row r="2" spans="2:5" ht="15" x14ac:dyDescent="0.25">
      <c r="B2" s="2" t="s">
        <v>6</v>
      </c>
      <c r="C2" s="5">
        <f>SUM(C3:C8)</f>
        <v>280000</v>
      </c>
      <c r="D2" s="6" t="s">
        <v>12</v>
      </c>
      <c r="E2" s="7">
        <f>E6+E8</f>
        <v>280000</v>
      </c>
    </row>
    <row r="3" spans="2:5" x14ac:dyDescent="0.2">
      <c r="B3" s="3" t="s">
        <v>0</v>
      </c>
      <c r="C3" s="8">
        <v>55000</v>
      </c>
      <c r="D3" s="9" t="s">
        <v>7</v>
      </c>
      <c r="E3" s="8">
        <v>25000</v>
      </c>
    </row>
    <row r="4" spans="2:5" x14ac:dyDescent="0.2">
      <c r="B4" s="3" t="s">
        <v>1</v>
      </c>
      <c r="C4" s="8">
        <v>35000</v>
      </c>
      <c r="D4" s="9" t="s">
        <v>8</v>
      </c>
      <c r="E4" s="8">
        <v>65000</v>
      </c>
    </row>
    <row r="5" spans="2:5" x14ac:dyDescent="0.2">
      <c r="B5" s="3" t="s">
        <v>2</v>
      </c>
      <c r="C5" s="8">
        <v>24000</v>
      </c>
      <c r="D5" s="9" t="s">
        <v>9</v>
      </c>
      <c r="E5" s="8">
        <v>90000</v>
      </c>
    </row>
    <row r="6" spans="2:5" ht="15" x14ac:dyDescent="0.25">
      <c r="B6" s="3" t="s">
        <v>3</v>
      </c>
      <c r="C6" s="8">
        <v>36000</v>
      </c>
      <c r="D6" s="11" t="s">
        <v>10</v>
      </c>
      <c r="E6" s="10">
        <f>SUM(E3:E5)</f>
        <v>180000</v>
      </c>
    </row>
    <row r="7" spans="2:5" x14ac:dyDescent="0.2">
      <c r="B7" s="3" t="s">
        <v>4</v>
      </c>
      <c r="C7" s="8">
        <v>120000</v>
      </c>
      <c r="D7" s="9" t="s">
        <v>13</v>
      </c>
      <c r="E7" s="8">
        <v>100000</v>
      </c>
    </row>
    <row r="8" spans="2:5" ht="15" x14ac:dyDescent="0.25">
      <c r="B8" s="3" t="s">
        <v>5</v>
      </c>
      <c r="C8" s="8">
        <v>10000</v>
      </c>
      <c r="D8" s="11" t="s">
        <v>11</v>
      </c>
      <c r="E8" s="10">
        <f>E7</f>
        <v>100000</v>
      </c>
    </row>
    <row r="9" spans="2:5" ht="15" x14ac:dyDescent="0.25">
      <c r="B9" s="42"/>
      <c r="C9" s="43"/>
      <c r="D9" s="44"/>
      <c r="E9" s="45"/>
    </row>
    <row r="10" spans="2:5" ht="15" x14ac:dyDescent="0.25">
      <c r="B10" s="25" t="s">
        <v>25</v>
      </c>
      <c r="C10" s="25"/>
      <c r="D10" s="44"/>
      <c r="E10" s="45"/>
    </row>
    <row r="11" spans="2:5" ht="15" x14ac:dyDescent="0.25">
      <c r="B11" s="23" t="s">
        <v>14</v>
      </c>
      <c r="C11" s="24">
        <v>550000</v>
      </c>
      <c r="D11" s="44"/>
      <c r="E11" s="45"/>
    </row>
    <row r="12" spans="2:5" ht="15" x14ac:dyDescent="0.25">
      <c r="B12" s="4" t="s">
        <v>15</v>
      </c>
      <c r="C12" s="14">
        <f>-70%*C11</f>
        <v>-385000</v>
      </c>
      <c r="D12" s="44"/>
      <c r="E12" s="45"/>
    </row>
    <row r="13" spans="2:5" ht="15" x14ac:dyDescent="0.25">
      <c r="B13" s="23" t="s">
        <v>16</v>
      </c>
      <c r="C13" s="24">
        <f>SUM(C11:C12)</f>
        <v>165000</v>
      </c>
      <c r="D13" s="44"/>
      <c r="E13" s="45"/>
    </row>
    <row r="14" spans="2:5" ht="15" x14ac:dyDescent="0.25">
      <c r="B14" s="4" t="s">
        <v>17</v>
      </c>
      <c r="C14" s="14">
        <v>-40000</v>
      </c>
      <c r="D14" s="44"/>
      <c r="E14" s="45"/>
    </row>
    <row r="15" spans="2:5" ht="15" x14ac:dyDescent="0.25">
      <c r="B15" s="4" t="s">
        <v>18</v>
      </c>
      <c r="C15" s="14">
        <f>-3000</f>
        <v>-3000</v>
      </c>
      <c r="D15" s="44"/>
      <c r="E15" s="45"/>
    </row>
    <row r="16" spans="2:5" ht="15" x14ac:dyDescent="0.25">
      <c r="B16" s="4" t="s">
        <v>19</v>
      </c>
      <c r="C16" s="14">
        <f>-25000</f>
        <v>-25000</v>
      </c>
      <c r="D16" s="44"/>
      <c r="E16" s="45"/>
    </row>
    <row r="17" spans="2:5" ht="15" x14ac:dyDescent="0.25">
      <c r="B17" s="23" t="s">
        <v>20</v>
      </c>
      <c r="C17" s="24">
        <f>SUM(C13:C16)</f>
        <v>97000</v>
      </c>
      <c r="D17" s="44"/>
      <c r="E17" s="45"/>
    </row>
    <row r="18" spans="2:5" ht="15" x14ac:dyDescent="0.25">
      <c r="B18" s="4" t="s">
        <v>21</v>
      </c>
      <c r="C18" s="14">
        <v>-55000</v>
      </c>
      <c r="D18" s="44"/>
      <c r="E18" s="45"/>
    </row>
    <row r="19" spans="2:5" ht="15" x14ac:dyDescent="0.25">
      <c r="B19" s="23" t="s">
        <v>22</v>
      </c>
      <c r="C19" s="24">
        <f>SUM(C17:C18)</f>
        <v>42000</v>
      </c>
      <c r="D19" s="44"/>
      <c r="E19" s="45"/>
    </row>
    <row r="20" spans="2:5" ht="15" x14ac:dyDescent="0.25">
      <c r="B20" s="4" t="s">
        <v>32</v>
      </c>
      <c r="C20" s="14">
        <f>-40%*C19</f>
        <v>-16800</v>
      </c>
      <c r="D20" s="44"/>
      <c r="E20" s="45"/>
    </row>
    <row r="21" spans="2:5" ht="15" x14ac:dyDescent="0.25">
      <c r="B21" s="23" t="s">
        <v>23</v>
      </c>
      <c r="C21" s="24">
        <f>SUM(C19:C20)</f>
        <v>25200</v>
      </c>
      <c r="D21" s="44"/>
      <c r="E21" s="45"/>
    </row>
    <row r="22" spans="2:5" ht="15" x14ac:dyDescent="0.25">
      <c r="B22" s="42"/>
      <c r="C22" s="43"/>
      <c r="D22" s="44"/>
      <c r="E22" s="45"/>
    </row>
    <row r="23" spans="2:5" ht="15" x14ac:dyDescent="0.25">
      <c r="B23" s="42" t="s">
        <v>33</v>
      </c>
      <c r="C23" s="43"/>
      <c r="D23" s="44"/>
      <c r="E23" s="45"/>
    </row>
    <row r="24" spans="2:5" x14ac:dyDescent="0.2">
      <c r="B24" s="1" t="s">
        <v>34</v>
      </c>
      <c r="E24" s="26"/>
    </row>
    <row r="25" spans="2:5" x14ac:dyDescent="0.2">
      <c r="B25" s="1" t="s">
        <v>35</v>
      </c>
    </row>
    <row r="26" spans="2:5" x14ac:dyDescent="0.2">
      <c r="B26" s="1" t="s">
        <v>36</v>
      </c>
    </row>
  </sheetData>
  <mergeCells count="1">
    <mergeCell ref="B10:C10"/>
  </mergeCells>
  <pageMargins left="0.7" right="0.7" top="0.75" bottom="0.75" header="0.3" footer="0.3"/>
  <pageSetup paperSize="9" orientation="portrait" r:id="rId1"/>
  <ignoredErrors>
    <ignoredError sqref="C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Macoris</dc:creator>
  <cp:lastModifiedBy>Lucas Macoris</cp:lastModifiedBy>
  <dcterms:created xsi:type="dcterms:W3CDTF">2024-02-22T14:50:14Z</dcterms:created>
  <dcterms:modified xsi:type="dcterms:W3CDTF">2024-02-22T20:04:53Z</dcterms:modified>
</cp:coreProperties>
</file>