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gvbr-my.sharepoint.com/personal/lucas_macoris_fgv_br/Documents/Personal/Financial Management - 2024S1/Lecture 6 - Working Capital Managament/Exercises/"/>
    </mc:Choice>
  </mc:AlternateContent>
  <xr:revisionPtr revIDLastSave="188" documentId="11_F25DC773A252ABDACC104843C91E62045ADE58E6" xr6:coauthVersionLast="47" xr6:coauthVersionMax="47" xr10:uidLastSave="{256914F2-D8B1-4ACA-8503-722D5A8B0C8D}"/>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 l="1"/>
  <c r="D38" i="1"/>
  <c r="E38" i="1" s="1"/>
  <c r="C98" i="1"/>
  <c r="E98" i="1" s="1"/>
  <c r="B61" i="1"/>
  <c r="D4" i="1"/>
  <c r="C115" i="1"/>
  <c r="E115" i="1" s="1"/>
  <c r="C114" i="1"/>
  <c r="E114"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7" i="1"/>
  <c r="E36" i="1"/>
  <c r="E35" i="1"/>
  <c r="E34" i="1"/>
  <c r="E33" i="1"/>
  <c r="E32" i="1"/>
  <c r="E31" i="1"/>
  <c r="E30" i="1"/>
  <c r="E29" i="1"/>
  <c r="E28" i="1"/>
  <c r="E27" i="1"/>
  <c r="E26" i="1"/>
  <c r="E25" i="1"/>
  <c r="E24" i="1"/>
  <c r="D37" i="1"/>
  <c r="D36" i="1"/>
  <c r="D35" i="1"/>
  <c r="D34" i="1"/>
  <c r="D33" i="1"/>
  <c r="D24" i="1"/>
  <c r="D25" i="1" s="1"/>
  <c r="D26" i="1" s="1"/>
  <c r="D27" i="1" s="1"/>
  <c r="D28" i="1" s="1"/>
  <c r="D29" i="1" s="1"/>
  <c r="D30" i="1" s="1"/>
  <c r="D31" i="1" s="1"/>
  <c r="D32" i="1" s="1"/>
  <c r="D16" i="1"/>
  <c r="C97" i="1"/>
  <c r="C64" i="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63" i="1"/>
  <c r="C62" i="1"/>
  <c r="B16" i="1"/>
  <c r="E15" i="1"/>
  <c r="F15" i="1" s="1"/>
  <c r="D17" i="1"/>
  <c r="D18" i="1" s="1"/>
  <c r="D19" i="1" s="1"/>
  <c r="D20" i="1" s="1"/>
  <c r="D21" i="1" s="1"/>
  <c r="D22" i="1" s="1"/>
  <c r="D23" i="1" s="1"/>
  <c r="E23" i="1" s="1"/>
  <c r="B10" i="1"/>
  <c r="B9" i="1"/>
  <c r="B8" i="1"/>
  <c r="B11" i="1" s="1"/>
  <c r="B6" i="1"/>
  <c r="C116" i="1" l="1"/>
  <c r="C101" i="1"/>
  <c r="E100" i="1"/>
  <c r="E99" i="1"/>
  <c r="E16" i="1"/>
  <c r="F16" i="1" s="1"/>
  <c r="B17" i="1"/>
  <c r="E116" i="1" l="1"/>
  <c r="C117" i="1"/>
  <c r="E101" i="1"/>
  <c r="C102" i="1"/>
  <c r="B18" i="1"/>
  <c r="E17" i="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C118" i="1" l="1"/>
  <c r="E118" i="1" s="1"/>
  <c r="E117" i="1"/>
  <c r="C103" i="1"/>
  <c r="E102" i="1"/>
  <c r="E18" i="1"/>
  <c r="B19" i="1"/>
  <c r="C104" i="1" l="1"/>
  <c r="E103" i="1"/>
  <c r="E19" i="1"/>
  <c r="B20" i="1"/>
  <c r="C105" i="1" l="1"/>
  <c r="E104" i="1"/>
  <c r="E20" i="1"/>
  <c r="B21" i="1"/>
  <c r="E105" i="1" l="1"/>
  <c r="C106" i="1"/>
  <c r="E21" i="1"/>
  <c r="B22" i="1"/>
  <c r="C107" i="1" l="1"/>
  <c r="E106" i="1"/>
  <c r="E22" i="1"/>
  <c r="B23" i="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C108" i="1" l="1"/>
  <c r="E107" i="1"/>
  <c r="C109" i="1" l="1"/>
  <c r="E108" i="1"/>
  <c r="E109" i="1" l="1"/>
  <c r="C110" i="1"/>
  <c r="C111" i="1" l="1"/>
  <c r="E110" i="1"/>
  <c r="C112" i="1" l="1"/>
  <c r="E111" i="1"/>
  <c r="C113" i="1" l="1"/>
  <c r="E113" i="1" s="1"/>
  <c r="E112" i="1"/>
</calcChain>
</file>

<file path=xl/sharedStrings.xml><?xml version="1.0" encoding="utf-8"?>
<sst xmlns="http://schemas.openxmlformats.org/spreadsheetml/2006/main" count="153" uniqueCount="130">
  <si>
    <t>Accounts Receivable</t>
  </si>
  <si>
    <t>Inventory</t>
  </si>
  <si>
    <t>Accounts Payable</t>
  </si>
  <si>
    <t>Sales</t>
  </si>
  <si>
    <t>COGS</t>
  </si>
  <si>
    <t>Inventory Days</t>
  </si>
  <si>
    <t>Receivables Days</t>
  </si>
  <si>
    <t>Payables Days</t>
  </si>
  <si>
    <t>CCC</t>
  </si>
  <si>
    <t>Day 1</t>
  </si>
  <si>
    <t>Day 0</t>
  </si>
  <si>
    <t>Day 23</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</si>
  <si>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</si>
  <si>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</si>
  <si>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</si>
  <si>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</si>
  <si>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</si>
  <si>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</si>
  <si>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</si>
  <si>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</si>
  <si>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</si>
  <si>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</si>
  <si>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</si>
  <si>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</si>
  <si>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</si>
  <si>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</si>
  <si>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</si>
  <si>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</si>
  <si>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</si>
  <si>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</si>
  <si>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</si>
  <si>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</si>
  <si>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</si>
  <si>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24</t>
  </si>
  <si>
    <t>Day 25</t>
  </si>
  <si>
    <t>Day 26</t>
  </si>
  <si>
    <t>Day 27</t>
  </si>
  <si>
    <t>Day 28</t>
  </si>
  <si>
    <t>Day 29</t>
  </si>
  <si>
    <t>Day 30</t>
  </si>
  <si>
    <t>Day 31</t>
  </si>
  <si>
    <t>Day 32</t>
  </si>
  <si>
    <t>Day 33</t>
  </si>
  <si>
    <t>Day 34</t>
  </si>
  <si>
    <t>Day 35</t>
  </si>
  <si>
    <t>Day 36</t>
  </si>
  <si>
    <t>Day 37</t>
  </si>
  <si>
    <t>Day 38</t>
  </si>
  <si>
    <t>Day 39</t>
  </si>
  <si>
    <t>Day 40</t>
  </si>
  <si>
    <t>Day 41</t>
  </si>
  <si>
    <t>Day 42</t>
  </si>
  <si>
    <t>Day 43</t>
  </si>
  <si>
    <t>Day 44</t>
  </si>
  <si>
    <t>...</t>
  </si>
  <si>
    <t>Additions to Net Working Capital</t>
  </si>
  <si>
    <t>Total Net Working Capital</t>
  </si>
  <si>
    <t>Day 45</t>
  </si>
  <si>
    <t>Day 46</t>
  </si>
  <si>
    <t>Day 47</t>
  </si>
  <si>
    <t>Day 48</t>
  </si>
  <si>
    <t>Day 49</t>
  </si>
  <si>
    <t>Day 50</t>
  </si>
  <si>
    <t>Day 51</t>
  </si>
  <si>
    <t>Day 52</t>
  </si>
  <si>
    <t>Day 53</t>
  </si>
  <si>
    <t>Day 54</t>
  </si>
  <si>
    <t>Day 55</t>
  </si>
  <si>
    <t>Day 56</t>
  </si>
  <si>
    <t>Day 57</t>
  </si>
  <si>
    <t>Day 58</t>
  </si>
  <si>
    <t>Day 59</t>
  </si>
  <si>
    <t>Day 60</t>
  </si>
  <si>
    <t>Day 61</t>
  </si>
  <si>
    <t>Day 62</t>
  </si>
  <si>
    <t>Day 63</t>
  </si>
  <si>
    <t>Day 64</t>
  </si>
  <si>
    <t>Day 65</t>
  </si>
  <si>
    <t>Day 66</t>
  </si>
  <si>
    <t>Day 67</t>
  </si>
  <si>
    <t>Day 68</t>
  </si>
  <si>
    <t>Day 69</t>
  </si>
  <si>
    <t>Day 70</t>
  </si>
  <si>
    <t>Day 71</t>
  </si>
  <si>
    <t>Day 72</t>
  </si>
  <si>
    <t>Day 73</t>
  </si>
  <si>
    <t>Day 74</t>
  </si>
  <si>
    <t>Day 75</t>
  </si>
  <si>
    <t>Day 76</t>
  </si>
  <si>
    <t>Day 77</t>
  </si>
  <si>
    <t>Day 78</t>
  </si>
  <si>
    <t>Day 79</t>
  </si>
  <si>
    <t>Day 80</t>
  </si>
  <si>
    <t>Day 81</t>
  </si>
  <si>
    <t>Day 82</t>
  </si>
  <si>
    <t>Day 83</t>
  </si>
  <si>
    <t>Day 84</t>
  </si>
  <si>
    <t>Day 85</t>
  </si>
  <si>
    <t>Day 86</t>
  </si>
  <si>
    <t>Day 87</t>
  </si>
  <si>
    <t>Day 88</t>
  </si>
  <si>
    <t>Day 89</t>
  </si>
  <si>
    <t>Day 90</t>
  </si>
  <si>
    <t>Day 91</t>
  </si>
  <si>
    <t>Day 92</t>
  </si>
  <si>
    <t>Day 93</t>
  </si>
  <si>
    <t>Day 94</t>
  </si>
  <si>
    <t>Day 95</t>
  </si>
  <si>
    <t>Day 96</t>
  </si>
  <si>
    <t>Day 97</t>
  </si>
  <si>
    <t>Day 98</t>
  </si>
  <si>
    <t>Day 99</t>
  </si>
  <si>
    <t>Day 100</t>
  </si>
  <si>
    <t>Day 101</t>
  </si>
  <si>
    <t>Day 102</t>
  </si>
  <si>
    <t>Day 103</t>
  </si>
  <si>
    <t>.. Note that we start to have see additions to net working capital as we continue to buy more inventory</t>
  </si>
  <si>
    <t>After day 46, on average, we start selling our finished products, but we'll just receive it in Day 83, 36.5 days after selling</t>
  </si>
  <si>
    <t>... Each new day, we add approximately $2,740 to the Receivables bill</t>
  </si>
  <si>
    <t>... Note the increase in Net Working Capital</t>
  </si>
  <si>
    <t>After this point, any additions to any accounts are offset by the same average deduction, so Net Working Capital does not change.</t>
  </si>
  <si>
    <t>Here, we're adding na average of $1,096 of raw Inventory, but we're not paying for it. Therefore, there is also an increase of $1,096 in Payables, and Net Working Capital additions is zero (we add something, but don't have to pay for it, so there's no need for capital)</t>
  </si>
  <si>
    <t>... on Day 23, approximately, we need to start paying the Inventory bought at Day 0. Because of that, each marginal day, we need to pay the same amount that we are borrowing -&gt; Accounts Payable becomes stable, but Inventory continues to grow -&gt; Increases in net working capital</t>
  </si>
  <si>
    <t>Starting in Day 46, additions and subtractions from Inventories offset each other: there is new inventory, but the inventory from Day 0 has been sold.</t>
  </si>
  <si>
    <t>1. New Inventory comes in, but inventory from 46 days before is sold -&gt; NO CHANGE</t>
  </si>
  <si>
    <t>2. New Receivables come in, but Receivables from 36.5 days before has been paid -&gt; NO CHANGE</t>
  </si>
  <si>
    <t>3. New Payables are added, but Payables from 22.8 days before have been paid -&gt; NO CHANGE</t>
  </si>
  <si>
    <t>Our Net Working Capital need from Inventories, Receivables, and Payables is what we see in the balance sheet.</t>
  </si>
  <si>
    <t>Operating Cycle</t>
  </si>
  <si>
    <t>Net Working Capital (from Inventories, Accounts Payable, and Receivables)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</si>
</sst>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quot;$&quot;#,##0"/>
  </numFmts>
  <fonts count="5" x14ac:knownFonts="1">
    <font>
      <sz val="11"/>
      <color theme="1"/>
      <name val="Calibri"/>
      <family val="2"/>
      <scheme val="minor"/>
    </font>
    <font>
      <sz val="11"/>
      <color theme="1"/>
      <name val="Calibri"/>
      <family val="2"/>
      <scheme val="minor"/>
    </font>
    <font>
      <sz val="8"/>
      <name val="Calibri"/>
      <family val="2"/>
      <scheme val="minor"/>
    </font>
    <font>
      <sz val="11"/>
      <color theme="1"/>
      <name val="Arial"/>
      <family val="2"/>
    </font>
    <font>
      <b/>
      <sz val="11"/>
      <color theme="1"/>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8">
    <xf numFmtId="0" fontId="0" fillId="0" borderId="0" xfId="0"/>
    <xf numFmtId="0" fontId="3" fillId="0" borderId="0" xfId="0" applyFont="1"/>
    <xf numFmtId="0" fontId="4" fillId="0" borderId="2" xfId="0" applyFont="1" applyBorder="1" applyAlignment="1">
      <alignment horizontal="center" vertical="center"/>
    </xf>
    <xf numFmtId="0" fontId="3" fillId="0" borderId="1" xfId="0" applyFont="1" applyBorder="1"/>
    <xf numFmtId="164" fontId="3" fillId="0" borderId="0" xfId="2" applyNumberFormat="1" applyFont="1"/>
    <xf numFmtId="43" fontId="3" fillId="0" borderId="0" xfId="1" applyFont="1"/>
    <xf numFmtId="0" fontId="4" fillId="0" borderId="0" xfId="0" applyFont="1"/>
    <xf numFmtId="43" fontId="4" fillId="0" borderId="0" xfId="1" applyFont="1"/>
    <xf numFmtId="0" fontId="3" fillId="0" borderId="3" xfId="0" applyFont="1" applyBorder="1"/>
    <xf numFmtId="43" fontId="3" fillId="0" borderId="3" xfId="1" applyFont="1" applyBorder="1"/>
    <xf numFmtId="165" fontId="3" fillId="0" borderId="1" xfId="2" applyNumberFormat="1" applyFont="1" applyBorder="1" applyAlignment="1">
      <alignment horizontal="center"/>
    </xf>
    <xf numFmtId="165" fontId="3" fillId="0" borderId="1" xfId="0" applyNumberFormat="1" applyFont="1" applyBorder="1"/>
    <xf numFmtId="164" fontId="3" fillId="0" borderId="0" xfId="0" applyNumberFormat="1" applyFont="1"/>
    <xf numFmtId="165" fontId="3" fillId="2" borderId="1" xfId="2" applyNumberFormat="1" applyFont="1" applyFill="1" applyBorder="1" applyAlignment="1">
      <alignment horizontal="center"/>
    </xf>
    <xf numFmtId="165" fontId="3" fillId="3" borderId="1" xfId="2" applyNumberFormat="1" applyFont="1" applyFill="1" applyBorder="1" applyAlignment="1">
      <alignment horizontal="center"/>
    </xf>
    <xf numFmtId="165" fontId="3" fillId="4" borderId="1" xfId="2" applyNumberFormat="1" applyFont="1" applyFill="1" applyBorder="1" applyAlignment="1">
      <alignment horizontal="center"/>
    </xf>
    <xf numFmtId="43" fontId="3" fillId="0" borderId="0" xfId="0" applyNumberFormat="1" applyFont="1"/>
    <xf numFmtId="43" fontId="4" fillId="0" borderId="0" xfId="0" applyNumberFormat="1" applyFont="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118"/>
  <sheetViews>
    <sheetView showGridLines="0" tabSelected="1" workbookViewId="0">
      <selection activeCell="D4" sqref="D4"/>
    </sheetView>
  </sheetViews>
  <sheetFormatPr defaultRowHeight="14.25" x14ac:dyDescent="0.2"/>
  <cols>
    <col min="1" max="1" width="19.42578125" style="1" bestFit="1" customWidth="1"/>
    <col min="2" max="2" width="15.7109375" style="1" bestFit="1" customWidth="1"/>
    <col min="3" max="3" width="22.7109375" style="1" bestFit="1" customWidth="1"/>
    <col min="4" max="4" width="19.7109375" style="1" bestFit="1" customWidth="1"/>
    <col min="5" max="5" width="34.42578125" style="1" bestFit="1" customWidth="1"/>
    <col min="6" max="6" width="27.28515625" style="1" bestFit="1" customWidth="1"/>
    <col min="7" max="16384" width="9.140625" style="1"/>
  </cols>
  <sheetData>
    <row r="2" spans="1:7" x14ac:dyDescent="0.2">
      <c r="A2" s="1" t="s">
        <v>0</v>
      </c>
      <c r="B2" s="4">
        <v>100000</v>
      </c>
    </row>
    <row r="3" spans="1:7" ht="15" x14ac:dyDescent="0.25">
      <c r="A3" s="1" t="s">
        <v>1</v>
      </c>
      <c r="B3" s="4">
        <v>50000</v>
      </c>
      <c r="D3" s="6" t="s">
        <v>129</v>
      </c>
    </row>
    <row r="4" spans="1:7" x14ac:dyDescent="0.2">
      <c r="A4" s="1" t="s">
        <v>2</v>
      </c>
      <c r="B4" s="4">
        <v>25000</v>
      </c>
      <c r="D4" s="12">
        <f>B2+B3-B4</f>
        <v>125000</v>
      </c>
    </row>
    <row r="5" spans="1:7" x14ac:dyDescent="0.2">
      <c r="A5" s="1" t="s">
        <v>3</v>
      </c>
      <c r="B5" s="4">
        <v>1000000</v>
      </c>
    </row>
    <row r="6" spans="1:7" x14ac:dyDescent="0.2">
      <c r="A6" s="1" t="s">
        <v>4</v>
      </c>
      <c r="B6" s="4">
        <f>40%*B5</f>
        <v>400000</v>
      </c>
    </row>
    <row r="8" spans="1:7" x14ac:dyDescent="0.2">
      <c r="A8" s="1" t="s">
        <v>5</v>
      </c>
      <c r="B8" s="5">
        <f>B3/(B6/365)</f>
        <v>45.625</v>
      </c>
      <c r="C8" s="16"/>
    </row>
    <row r="9" spans="1:7" x14ac:dyDescent="0.2">
      <c r="A9" s="1" t="s">
        <v>6</v>
      </c>
      <c r="B9" s="5">
        <f>B2/(B5/365)</f>
        <v>36.5</v>
      </c>
    </row>
    <row r="10" spans="1:7" x14ac:dyDescent="0.2">
      <c r="A10" s="8" t="s">
        <v>7</v>
      </c>
      <c r="B10" s="9">
        <f>B4/(B6/365)</f>
        <v>22.8125</v>
      </c>
    </row>
    <row r="11" spans="1:7" ht="15" x14ac:dyDescent="0.25">
      <c r="A11" s="6" t="s">
        <v>8</v>
      </c>
      <c r="B11" s="7">
        <f>B8+B9-B10</f>
        <v>59.3125</v>
      </c>
    </row>
    <row r="12" spans="1:7" ht="15" x14ac:dyDescent="0.25">
      <c r="A12" s="6" t="s">
        <v>128</v>
      </c>
      <c r="B12" s="17">
        <f>B8+B9</f>
        <v>82.125</v>
      </c>
      <c r="C12" s="16"/>
    </row>
    <row r="14" spans="1:7" ht="15" x14ac:dyDescent="0.2">
      <c r="B14" s="2" t="s">
        <v>1</v>
      </c>
      <c r="C14" s="2" t="s">
        <v>0</v>
      </c>
      <c r="D14" s="2" t="s">
        <v>2</v>
      </c>
      <c r="E14" s="2" t="s">
        <v>55</v>
      </c>
      <c r="F14" s="2" t="s">
        <v>56</v>
      </c>
    </row>
    <row r="15" spans="1:7" x14ac:dyDescent="0.2">
      <c r="A15" s="3" t="s">
        <v>10</v>
      </c>
      <c r="B15" s="14">
        <v>0</v>
      </c>
      <c r="C15" s="13">
        <v>0</v>
      </c>
      <c r="D15" s="15">
        <v>0</v>
      </c>
      <c r="E15" s="10">
        <f t="shared" ref="E15:E23" si="0">SUM(B15:C15)-D15</f>
        <v>0</v>
      </c>
      <c r="F15" s="11">
        <f>E15</f>
        <v>0</v>
      </c>
    </row>
    <row r="16" spans="1:7" x14ac:dyDescent="0.2">
      <c r="A16" s="3" t="s">
        <v>9</v>
      </c>
      <c r="B16" s="14">
        <f>B6/365</f>
        <v>1095.8904109589041</v>
      </c>
      <c r="C16" s="13">
        <v>0</v>
      </c>
      <c r="D16" s="15">
        <f>B6/365</f>
        <v>1095.8904109589041</v>
      </c>
      <c r="E16" s="10">
        <f t="shared" si="0"/>
        <v>0</v>
      </c>
      <c r="F16" s="11">
        <f>E16+F15</f>
        <v>0</v>
      </c>
      <c r="G16" s="1" t="s">
        <v>121</v>
      </c>
    </row>
    <row r="17" spans="1:7" x14ac:dyDescent="0.2">
      <c r="A17" s="3" t="s">
        <v>12</v>
      </c>
      <c r="B17" s="14">
        <f t="shared" ref="B17:B22" si="1">B16</f>
        <v>1095.8904109589041</v>
      </c>
      <c r="C17" s="13">
        <v>0</v>
      </c>
      <c r="D17" s="15">
        <f t="shared" ref="D17:D23" si="2">D16</f>
        <v>1095.8904109589041</v>
      </c>
      <c r="E17" s="10">
        <f t="shared" si="0"/>
        <v>0</v>
      </c>
      <c r="F17" s="11">
        <f>E17+F16</f>
        <v>0</v>
      </c>
      <c r="G17" s="1" t="s">
        <v>54</v>
      </c>
    </row>
    <row r="18" spans="1:7" x14ac:dyDescent="0.2">
      <c r="A18" s="3" t="s">
        <v>13</v>
      </c>
      <c r="B18" s="14">
        <f t="shared" si="1"/>
        <v>1095.8904109589041</v>
      </c>
      <c r="C18" s="13">
        <v>0</v>
      </c>
      <c r="D18" s="15">
        <f t="shared" si="2"/>
        <v>1095.8904109589041</v>
      </c>
      <c r="E18" s="10">
        <f t="shared" si="0"/>
        <v>0</v>
      </c>
      <c r="F18" s="11">
        <f t="shared" ref="F18:F81" si="3">E18+F17</f>
        <v>0</v>
      </c>
      <c r="G18" s="1" t="s">
        <v>54</v>
      </c>
    </row>
    <row r="19" spans="1:7" x14ac:dyDescent="0.2">
      <c r="A19" s="3" t="s">
        <v>14</v>
      </c>
      <c r="B19" s="14">
        <f t="shared" si="1"/>
        <v>1095.8904109589041</v>
      </c>
      <c r="C19" s="13">
        <v>0</v>
      </c>
      <c r="D19" s="15">
        <f t="shared" si="2"/>
        <v>1095.8904109589041</v>
      </c>
      <c r="E19" s="10">
        <f t="shared" si="0"/>
        <v>0</v>
      </c>
      <c r="F19" s="11">
        <f t="shared" si="3"/>
        <v>0</v>
      </c>
      <c r="G19" s="1" t="s">
        <v>54</v>
      </c>
    </row>
    <row r="20" spans="1:7" x14ac:dyDescent="0.2">
      <c r="A20" s="3" t="s">
        <v>15</v>
      </c>
      <c r="B20" s="14">
        <f t="shared" si="1"/>
        <v>1095.8904109589041</v>
      </c>
      <c r="C20" s="13">
        <v>0</v>
      </c>
      <c r="D20" s="15">
        <f t="shared" si="2"/>
        <v>1095.8904109589041</v>
      </c>
      <c r="E20" s="10">
        <f t="shared" si="0"/>
        <v>0</v>
      </c>
      <c r="F20" s="11">
        <f t="shared" si="3"/>
        <v>0</v>
      </c>
      <c r="G20" s="1" t="s">
        <v>54</v>
      </c>
    </row>
    <row r="21" spans="1:7" x14ac:dyDescent="0.2">
      <c r="A21" s="3" t="s">
        <v>16</v>
      </c>
      <c r="B21" s="14">
        <f t="shared" si="1"/>
        <v>1095.8904109589041</v>
      </c>
      <c r="C21" s="13">
        <v>0</v>
      </c>
      <c r="D21" s="15">
        <f t="shared" si="2"/>
        <v>1095.8904109589041</v>
      </c>
      <c r="E21" s="10">
        <f t="shared" si="0"/>
        <v>0</v>
      </c>
      <c r="F21" s="11">
        <f t="shared" si="3"/>
        <v>0</v>
      </c>
      <c r="G21" s="1" t="s">
        <v>54</v>
      </c>
    </row>
    <row r="22" spans="1:7" x14ac:dyDescent="0.2">
      <c r="A22" s="3" t="s">
        <v>17</v>
      </c>
      <c r="B22" s="14">
        <f t="shared" si="1"/>
        <v>1095.8904109589041</v>
      </c>
      <c r="C22" s="13">
        <v>0</v>
      </c>
      <c r="D22" s="15">
        <f t="shared" si="2"/>
        <v>1095.8904109589041</v>
      </c>
      <c r="E22" s="10">
        <f t="shared" si="0"/>
        <v>0</v>
      </c>
      <c r="F22" s="11">
        <f t="shared" si="3"/>
        <v>0</v>
      </c>
      <c r="G22" s="1" t="s">
        <v>54</v>
      </c>
    </row>
    <row r="23" spans="1:7" x14ac:dyDescent="0.2">
      <c r="A23" s="3" t="s">
        <v>18</v>
      </c>
      <c r="B23" s="14">
        <f t="shared" ref="B23:B60" si="4">B22</f>
        <v>1095.8904109589041</v>
      </c>
      <c r="C23" s="13">
        <v>0</v>
      </c>
      <c r="D23" s="15">
        <f t="shared" si="2"/>
        <v>1095.8904109589041</v>
      </c>
      <c r="E23" s="10">
        <f t="shared" si="0"/>
        <v>0</v>
      </c>
      <c r="F23" s="11">
        <f t="shared" si="3"/>
        <v>0</v>
      </c>
      <c r="G23" s="1" t="s">
        <v>54</v>
      </c>
    </row>
    <row r="24" spans="1:7" x14ac:dyDescent="0.2">
      <c r="A24" s="3" t="s">
        <v>19</v>
      </c>
      <c r="B24" s="14">
        <f t="shared" si="4"/>
        <v>1095.8904109589041</v>
      </c>
      <c r="C24" s="13">
        <v>0</v>
      </c>
      <c r="D24" s="15">
        <f t="shared" ref="D24:D37" si="5">D23</f>
        <v>1095.8904109589041</v>
      </c>
      <c r="E24" s="10">
        <f t="shared" ref="E24:E87" si="6">SUM(B24:C24)-D24</f>
        <v>0</v>
      </c>
      <c r="F24" s="11">
        <f t="shared" si="3"/>
        <v>0</v>
      </c>
      <c r="G24" s="1" t="s">
        <v>54</v>
      </c>
    </row>
    <row r="25" spans="1:7" x14ac:dyDescent="0.2">
      <c r="A25" s="3" t="s">
        <v>20</v>
      </c>
      <c r="B25" s="14">
        <f t="shared" si="4"/>
        <v>1095.8904109589041</v>
      </c>
      <c r="C25" s="13">
        <v>0</v>
      </c>
      <c r="D25" s="15">
        <f t="shared" si="5"/>
        <v>1095.8904109589041</v>
      </c>
      <c r="E25" s="10">
        <f t="shared" si="6"/>
        <v>0</v>
      </c>
      <c r="F25" s="11">
        <f t="shared" si="3"/>
        <v>0</v>
      </c>
      <c r="G25" s="1" t="s">
        <v>54</v>
      </c>
    </row>
    <row r="26" spans="1:7" x14ac:dyDescent="0.2">
      <c r="A26" s="3" t="s">
        <v>21</v>
      </c>
      <c r="B26" s="14">
        <f t="shared" si="4"/>
        <v>1095.8904109589041</v>
      </c>
      <c r="C26" s="13">
        <v>0</v>
      </c>
      <c r="D26" s="15">
        <f t="shared" si="5"/>
        <v>1095.8904109589041</v>
      </c>
      <c r="E26" s="10">
        <f t="shared" si="6"/>
        <v>0</v>
      </c>
      <c r="F26" s="11">
        <f t="shared" si="3"/>
        <v>0</v>
      </c>
      <c r="G26" s="1" t="s">
        <v>54</v>
      </c>
    </row>
    <row r="27" spans="1:7" x14ac:dyDescent="0.2">
      <c r="A27" s="3" t="s">
        <v>22</v>
      </c>
      <c r="B27" s="14">
        <f t="shared" si="4"/>
        <v>1095.8904109589041</v>
      </c>
      <c r="C27" s="13">
        <v>0</v>
      </c>
      <c r="D27" s="15">
        <f t="shared" si="5"/>
        <v>1095.8904109589041</v>
      </c>
      <c r="E27" s="10">
        <f t="shared" si="6"/>
        <v>0</v>
      </c>
      <c r="F27" s="11">
        <f t="shared" si="3"/>
        <v>0</v>
      </c>
      <c r="G27" s="1" t="s">
        <v>54</v>
      </c>
    </row>
    <row r="28" spans="1:7" x14ac:dyDescent="0.2">
      <c r="A28" s="3" t="s">
        <v>23</v>
      </c>
      <c r="B28" s="14">
        <f t="shared" si="4"/>
        <v>1095.8904109589041</v>
      </c>
      <c r="C28" s="13">
        <v>0</v>
      </c>
      <c r="D28" s="15">
        <f t="shared" si="5"/>
        <v>1095.8904109589041</v>
      </c>
      <c r="E28" s="10">
        <f t="shared" si="6"/>
        <v>0</v>
      </c>
      <c r="F28" s="11">
        <f t="shared" si="3"/>
        <v>0</v>
      </c>
      <c r="G28" s="1" t="s">
        <v>54</v>
      </c>
    </row>
    <row r="29" spans="1:7" x14ac:dyDescent="0.2">
      <c r="A29" s="3" t="s">
        <v>24</v>
      </c>
      <c r="B29" s="14">
        <f t="shared" si="4"/>
        <v>1095.8904109589041</v>
      </c>
      <c r="C29" s="13">
        <v>0</v>
      </c>
      <c r="D29" s="15">
        <f t="shared" si="5"/>
        <v>1095.8904109589041</v>
      </c>
      <c r="E29" s="10">
        <f t="shared" si="6"/>
        <v>0</v>
      </c>
      <c r="F29" s="11">
        <f t="shared" si="3"/>
        <v>0</v>
      </c>
      <c r="G29" s="1" t="s">
        <v>54</v>
      </c>
    </row>
    <row r="30" spans="1:7" x14ac:dyDescent="0.2">
      <c r="A30" s="3" t="s">
        <v>25</v>
      </c>
      <c r="B30" s="14">
        <f t="shared" si="4"/>
        <v>1095.8904109589041</v>
      </c>
      <c r="C30" s="13">
        <v>0</v>
      </c>
      <c r="D30" s="15">
        <f t="shared" si="5"/>
        <v>1095.8904109589041</v>
      </c>
      <c r="E30" s="10">
        <f t="shared" si="6"/>
        <v>0</v>
      </c>
      <c r="F30" s="11">
        <f t="shared" si="3"/>
        <v>0</v>
      </c>
      <c r="G30" s="1" t="s">
        <v>54</v>
      </c>
    </row>
    <row r="31" spans="1:7" x14ac:dyDescent="0.2">
      <c r="A31" s="3" t="s">
        <v>26</v>
      </c>
      <c r="B31" s="14">
        <f t="shared" si="4"/>
        <v>1095.8904109589041</v>
      </c>
      <c r="C31" s="13">
        <v>0</v>
      </c>
      <c r="D31" s="15">
        <f t="shared" si="5"/>
        <v>1095.8904109589041</v>
      </c>
      <c r="E31" s="10">
        <f t="shared" si="6"/>
        <v>0</v>
      </c>
      <c r="F31" s="11">
        <f t="shared" si="3"/>
        <v>0</v>
      </c>
      <c r="G31" s="1" t="s">
        <v>54</v>
      </c>
    </row>
    <row r="32" spans="1:7" x14ac:dyDescent="0.2">
      <c r="A32" s="3" t="s">
        <v>27</v>
      </c>
      <c r="B32" s="14">
        <f t="shared" si="4"/>
        <v>1095.8904109589041</v>
      </c>
      <c r="C32" s="13">
        <v>0</v>
      </c>
      <c r="D32" s="15">
        <f t="shared" si="5"/>
        <v>1095.8904109589041</v>
      </c>
      <c r="E32" s="10">
        <f t="shared" si="6"/>
        <v>0</v>
      </c>
      <c r="F32" s="11">
        <f t="shared" si="3"/>
        <v>0</v>
      </c>
      <c r="G32" s="1" t="s">
        <v>54</v>
      </c>
    </row>
    <row r="33" spans="1:7" x14ac:dyDescent="0.2">
      <c r="A33" s="3" t="s">
        <v>28</v>
      </c>
      <c r="B33" s="14">
        <f t="shared" si="4"/>
        <v>1095.8904109589041</v>
      </c>
      <c r="C33" s="13">
        <v>0</v>
      </c>
      <c r="D33" s="15">
        <f t="shared" si="5"/>
        <v>1095.8904109589041</v>
      </c>
      <c r="E33" s="10">
        <f t="shared" si="6"/>
        <v>0</v>
      </c>
      <c r="F33" s="11">
        <f t="shared" si="3"/>
        <v>0</v>
      </c>
      <c r="G33" s="1" t="s">
        <v>54</v>
      </c>
    </row>
    <row r="34" spans="1:7" x14ac:dyDescent="0.2">
      <c r="A34" s="3" t="s">
        <v>29</v>
      </c>
      <c r="B34" s="14">
        <f t="shared" si="4"/>
        <v>1095.8904109589041</v>
      </c>
      <c r="C34" s="13">
        <v>0</v>
      </c>
      <c r="D34" s="15">
        <f t="shared" si="5"/>
        <v>1095.8904109589041</v>
      </c>
      <c r="E34" s="10">
        <f t="shared" si="6"/>
        <v>0</v>
      </c>
      <c r="F34" s="11">
        <f t="shared" si="3"/>
        <v>0</v>
      </c>
      <c r="G34" s="1" t="s">
        <v>54</v>
      </c>
    </row>
    <row r="35" spans="1:7" x14ac:dyDescent="0.2">
      <c r="A35" s="3" t="s">
        <v>30</v>
      </c>
      <c r="B35" s="14">
        <f t="shared" si="4"/>
        <v>1095.8904109589041</v>
      </c>
      <c r="C35" s="13">
        <v>0</v>
      </c>
      <c r="D35" s="15">
        <f t="shared" si="5"/>
        <v>1095.8904109589041</v>
      </c>
      <c r="E35" s="10">
        <f t="shared" si="6"/>
        <v>0</v>
      </c>
      <c r="F35" s="11">
        <f t="shared" si="3"/>
        <v>0</v>
      </c>
      <c r="G35" s="1" t="s">
        <v>54</v>
      </c>
    </row>
    <row r="36" spans="1:7" x14ac:dyDescent="0.2">
      <c r="A36" s="3" t="s">
        <v>31</v>
      </c>
      <c r="B36" s="14">
        <f t="shared" si="4"/>
        <v>1095.8904109589041</v>
      </c>
      <c r="C36" s="13">
        <v>0</v>
      </c>
      <c r="D36" s="15">
        <f t="shared" si="5"/>
        <v>1095.8904109589041</v>
      </c>
      <c r="E36" s="10">
        <f t="shared" si="6"/>
        <v>0</v>
      </c>
      <c r="F36" s="11">
        <f t="shared" si="3"/>
        <v>0</v>
      </c>
      <c r="G36" s="1" t="s">
        <v>54</v>
      </c>
    </row>
    <row r="37" spans="1:7" x14ac:dyDescent="0.2">
      <c r="A37" s="3" t="s">
        <v>32</v>
      </c>
      <c r="B37" s="14">
        <f t="shared" si="4"/>
        <v>1095.8904109589041</v>
      </c>
      <c r="C37" s="13">
        <v>0</v>
      </c>
      <c r="D37" s="15">
        <f t="shared" si="5"/>
        <v>1095.8904109589041</v>
      </c>
      <c r="E37" s="10">
        <f t="shared" si="6"/>
        <v>0</v>
      </c>
      <c r="F37" s="11">
        <f t="shared" si="3"/>
        <v>0</v>
      </c>
      <c r="G37" s="1" t="s">
        <v>54</v>
      </c>
    </row>
    <row r="38" spans="1:7" x14ac:dyDescent="0.2">
      <c r="A38" s="3" t="s">
        <v>11</v>
      </c>
      <c r="B38" s="14">
        <f t="shared" si="4"/>
        <v>1095.8904109589041</v>
      </c>
      <c r="C38" s="13">
        <v>0</v>
      </c>
      <c r="D38" s="15">
        <f>B4-SUM(D15:D37)</f>
        <v>890.41095890409997</v>
      </c>
      <c r="E38" s="10">
        <f t="shared" si="6"/>
        <v>205.47945205480414</v>
      </c>
      <c r="F38" s="11">
        <f t="shared" si="3"/>
        <v>205.47945205480414</v>
      </c>
      <c r="G38" s="1" t="s">
        <v>122</v>
      </c>
    </row>
    <row r="39" spans="1:7" x14ac:dyDescent="0.2">
      <c r="A39" s="3" t="s">
        <v>33</v>
      </c>
      <c r="B39" s="14">
        <f t="shared" si="4"/>
        <v>1095.8904109589041</v>
      </c>
      <c r="C39" s="13">
        <v>0</v>
      </c>
      <c r="D39" s="10">
        <v>0</v>
      </c>
      <c r="E39" s="10">
        <f t="shared" si="6"/>
        <v>1095.8904109589041</v>
      </c>
      <c r="F39" s="11">
        <f t="shared" si="3"/>
        <v>1301.3698630137083</v>
      </c>
      <c r="G39" s="1" t="s">
        <v>116</v>
      </c>
    </row>
    <row r="40" spans="1:7" x14ac:dyDescent="0.2">
      <c r="A40" s="3" t="s">
        <v>34</v>
      </c>
      <c r="B40" s="14">
        <f t="shared" si="4"/>
        <v>1095.8904109589041</v>
      </c>
      <c r="C40" s="13">
        <v>0</v>
      </c>
      <c r="D40" s="10">
        <v>0</v>
      </c>
      <c r="E40" s="10">
        <f t="shared" si="6"/>
        <v>1095.8904109589041</v>
      </c>
      <c r="F40" s="11">
        <f t="shared" si="3"/>
        <v>2397.2602739726126</v>
      </c>
    </row>
    <row r="41" spans="1:7" x14ac:dyDescent="0.2">
      <c r="A41" s="3" t="s">
        <v>35</v>
      </c>
      <c r="B41" s="14">
        <f t="shared" si="4"/>
        <v>1095.8904109589041</v>
      </c>
      <c r="C41" s="13">
        <v>0</v>
      </c>
      <c r="D41" s="10">
        <v>0</v>
      </c>
      <c r="E41" s="10">
        <f t="shared" si="6"/>
        <v>1095.8904109589041</v>
      </c>
      <c r="F41" s="11">
        <f t="shared" si="3"/>
        <v>3493.1506849315165</v>
      </c>
    </row>
    <row r="42" spans="1:7" x14ac:dyDescent="0.2">
      <c r="A42" s="3" t="s">
        <v>36</v>
      </c>
      <c r="B42" s="14">
        <f t="shared" si="4"/>
        <v>1095.8904109589041</v>
      </c>
      <c r="C42" s="13">
        <v>0</v>
      </c>
      <c r="D42" s="10">
        <v>0</v>
      </c>
      <c r="E42" s="10">
        <f t="shared" si="6"/>
        <v>1095.8904109589041</v>
      </c>
      <c r="F42" s="11">
        <f t="shared" si="3"/>
        <v>4589.0410958904204</v>
      </c>
    </row>
    <row r="43" spans="1:7" x14ac:dyDescent="0.2">
      <c r="A43" s="3" t="s">
        <v>37</v>
      </c>
      <c r="B43" s="14">
        <f t="shared" si="4"/>
        <v>1095.8904109589041</v>
      </c>
      <c r="C43" s="13">
        <v>0</v>
      </c>
      <c r="D43" s="10">
        <v>0</v>
      </c>
      <c r="E43" s="10">
        <f t="shared" si="6"/>
        <v>1095.8904109589041</v>
      </c>
      <c r="F43" s="11">
        <f t="shared" si="3"/>
        <v>5684.9315068493243</v>
      </c>
    </row>
    <row r="44" spans="1:7" x14ac:dyDescent="0.2">
      <c r="A44" s="3" t="s">
        <v>38</v>
      </c>
      <c r="B44" s="14">
        <f t="shared" si="4"/>
        <v>1095.8904109589041</v>
      </c>
      <c r="C44" s="13">
        <v>0</v>
      </c>
      <c r="D44" s="10">
        <v>0</v>
      </c>
      <c r="E44" s="10">
        <f t="shared" si="6"/>
        <v>1095.8904109589041</v>
      </c>
      <c r="F44" s="11">
        <f t="shared" si="3"/>
        <v>6780.8219178082281</v>
      </c>
    </row>
    <row r="45" spans="1:7" x14ac:dyDescent="0.2">
      <c r="A45" s="3" t="s">
        <v>39</v>
      </c>
      <c r="B45" s="14">
        <f t="shared" si="4"/>
        <v>1095.8904109589041</v>
      </c>
      <c r="C45" s="13">
        <v>0</v>
      </c>
      <c r="D45" s="10">
        <v>0</v>
      </c>
      <c r="E45" s="10">
        <f t="shared" si="6"/>
        <v>1095.8904109589041</v>
      </c>
      <c r="F45" s="11">
        <f t="shared" si="3"/>
        <v>7876.712328767132</v>
      </c>
    </row>
    <row r="46" spans="1:7" x14ac:dyDescent="0.2">
      <c r="A46" s="3" t="s">
        <v>40</v>
      </c>
      <c r="B46" s="14">
        <f t="shared" si="4"/>
        <v>1095.8904109589041</v>
      </c>
      <c r="C46" s="13">
        <v>0</v>
      </c>
      <c r="D46" s="10">
        <v>0</v>
      </c>
      <c r="E46" s="10">
        <f t="shared" si="6"/>
        <v>1095.8904109589041</v>
      </c>
      <c r="F46" s="11">
        <f t="shared" si="3"/>
        <v>8972.6027397260368</v>
      </c>
    </row>
    <row r="47" spans="1:7" x14ac:dyDescent="0.2">
      <c r="A47" s="3" t="s">
        <v>41</v>
      </c>
      <c r="B47" s="14">
        <f t="shared" si="4"/>
        <v>1095.8904109589041</v>
      </c>
      <c r="C47" s="13">
        <v>0</v>
      </c>
      <c r="D47" s="10">
        <v>0</v>
      </c>
      <c r="E47" s="10">
        <f t="shared" si="6"/>
        <v>1095.8904109589041</v>
      </c>
      <c r="F47" s="11">
        <f t="shared" si="3"/>
        <v>10068.493150684941</v>
      </c>
    </row>
    <row r="48" spans="1:7" x14ac:dyDescent="0.2">
      <c r="A48" s="3" t="s">
        <v>42</v>
      </c>
      <c r="B48" s="14">
        <f t="shared" si="4"/>
        <v>1095.8904109589041</v>
      </c>
      <c r="C48" s="13">
        <v>0</v>
      </c>
      <c r="D48" s="10">
        <v>0</v>
      </c>
      <c r="E48" s="10">
        <f t="shared" si="6"/>
        <v>1095.8904109589041</v>
      </c>
      <c r="F48" s="11">
        <f t="shared" si="3"/>
        <v>11164.383561643845</v>
      </c>
    </row>
    <row r="49" spans="1:7" x14ac:dyDescent="0.2">
      <c r="A49" s="3" t="s">
        <v>43</v>
      </c>
      <c r="B49" s="14">
        <f t="shared" si="4"/>
        <v>1095.8904109589041</v>
      </c>
      <c r="C49" s="13">
        <v>0</v>
      </c>
      <c r="D49" s="10">
        <v>0</v>
      </c>
      <c r="E49" s="10">
        <f t="shared" si="6"/>
        <v>1095.8904109589041</v>
      </c>
      <c r="F49" s="11">
        <f t="shared" si="3"/>
        <v>12260.273972602748</v>
      </c>
    </row>
    <row r="50" spans="1:7" x14ac:dyDescent="0.2">
      <c r="A50" s="3" t="s">
        <v>44</v>
      </c>
      <c r="B50" s="14">
        <f t="shared" si="4"/>
        <v>1095.8904109589041</v>
      </c>
      <c r="C50" s="13">
        <v>0</v>
      </c>
      <c r="D50" s="10">
        <v>0</v>
      </c>
      <c r="E50" s="10">
        <f t="shared" si="6"/>
        <v>1095.8904109589041</v>
      </c>
      <c r="F50" s="11">
        <f t="shared" si="3"/>
        <v>13356.164383561652</v>
      </c>
    </row>
    <row r="51" spans="1:7" x14ac:dyDescent="0.2">
      <c r="A51" s="3" t="s">
        <v>45</v>
      </c>
      <c r="B51" s="14">
        <f t="shared" si="4"/>
        <v>1095.8904109589041</v>
      </c>
      <c r="C51" s="13">
        <v>0</v>
      </c>
      <c r="D51" s="10">
        <v>0</v>
      </c>
      <c r="E51" s="10">
        <f t="shared" si="6"/>
        <v>1095.8904109589041</v>
      </c>
      <c r="F51" s="11">
        <f t="shared" si="3"/>
        <v>14452.054794520556</v>
      </c>
    </row>
    <row r="52" spans="1:7" x14ac:dyDescent="0.2">
      <c r="A52" s="3" t="s">
        <v>46</v>
      </c>
      <c r="B52" s="14">
        <f t="shared" si="4"/>
        <v>1095.8904109589041</v>
      </c>
      <c r="C52" s="13">
        <v>0</v>
      </c>
      <c r="D52" s="10">
        <v>0</v>
      </c>
      <c r="E52" s="10">
        <f t="shared" si="6"/>
        <v>1095.8904109589041</v>
      </c>
      <c r="F52" s="11">
        <f t="shared" si="3"/>
        <v>15547.94520547946</v>
      </c>
    </row>
    <row r="53" spans="1:7" x14ac:dyDescent="0.2">
      <c r="A53" s="3" t="s">
        <v>47</v>
      </c>
      <c r="B53" s="14">
        <f t="shared" si="4"/>
        <v>1095.8904109589041</v>
      </c>
      <c r="C53" s="13">
        <v>0</v>
      </c>
      <c r="D53" s="10">
        <v>0</v>
      </c>
      <c r="E53" s="10">
        <f t="shared" si="6"/>
        <v>1095.8904109589041</v>
      </c>
      <c r="F53" s="11">
        <f t="shared" si="3"/>
        <v>16643.835616438366</v>
      </c>
    </row>
    <row r="54" spans="1:7" x14ac:dyDescent="0.2">
      <c r="A54" s="3" t="s">
        <v>48</v>
      </c>
      <c r="B54" s="14">
        <f t="shared" si="4"/>
        <v>1095.8904109589041</v>
      </c>
      <c r="C54" s="13">
        <v>0</v>
      </c>
      <c r="D54" s="10">
        <v>0</v>
      </c>
      <c r="E54" s="10">
        <f t="shared" si="6"/>
        <v>1095.8904109589041</v>
      </c>
      <c r="F54" s="11">
        <f t="shared" si="3"/>
        <v>17739.726027397272</v>
      </c>
    </row>
    <row r="55" spans="1:7" x14ac:dyDescent="0.2">
      <c r="A55" s="3" t="s">
        <v>49</v>
      </c>
      <c r="B55" s="14">
        <f t="shared" si="4"/>
        <v>1095.8904109589041</v>
      </c>
      <c r="C55" s="13">
        <v>0</v>
      </c>
      <c r="D55" s="10">
        <v>0</v>
      </c>
      <c r="E55" s="10">
        <f t="shared" si="6"/>
        <v>1095.8904109589041</v>
      </c>
      <c r="F55" s="11">
        <f t="shared" si="3"/>
        <v>18835.616438356177</v>
      </c>
    </row>
    <row r="56" spans="1:7" x14ac:dyDescent="0.2">
      <c r="A56" s="3" t="s">
        <v>50</v>
      </c>
      <c r="B56" s="14">
        <f t="shared" si="4"/>
        <v>1095.8904109589041</v>
      </c>
      <c r="C56" s="13">
        <v>0</v>
      </c>
      <c r="D56" s="10">
        <v>0</v>
      </c>
      <c r="E56" s="10">
        <f t="shared" si="6"/>
        <v>1095.8904109589041</v>
      </c>
      <c r="F56" s="11">
        <f t="shared" si="3"/>
        <v>19931.506849315083</v>
      </c>
    </row>
    <row r="57" spans="1:7" x14ac:dyDescent="0.2">
      <c r="A57" s="3" t="s">
        <v>51</v>
      </c>
      <c r="B57" s="14">
        <f t="shared" si="4"/>
        <v>1095.8904109589041</v>
      </c>
      <c r="C57" s="13">
        <v>0</v>
      </c>
      <c r="D57" s="10">
        <v>0</v>
      </c>
      <c r="E57" s="10">
        <f t="shared" si="6"/>
        <v>1095.8904109589041</v>
      </c>
      <c r="F57" s="11">
        <f t="shared" si="3"/>
        <v>21027.397260273989</v>
      </c>
    </row>
    <row r="58" spans="1:7" x14ac:dyDescent="0.2">
      <c r="A58" s="3" t="s">
        <v>52</v>
      </c>
      <c r="B58" s="14">
        <f t="shared" si="4"/>
        <v>1095.8904109589041</v>
      </c>
      <c r="C58" s="13">
        <v>0</v>
      </c>
      <c r="D58" s="10">
        <v>0</v>
      </c>
      <c r="E58" s="10">
        <f t="shared" si="6"/>
        <v>1095.8904109589041</v>
      </c>
      <c r="F58" s="11">
        <f t="shared" si="3"/>
        <v>22123.287671232894</v>
      </c>
    </row>
    <row r="59" spans="1:7" x14ac:dyDescent="0.2">
      <c r="A59" s="3" t="s">
        <v>53</v>
      </c>
      <c r="B59" s="14">
        <f t="shared" si="4"/>
        <v>1095.8904109589041</v>
      </c>
      <c r="C59" s="13">
        <v>0</v>
      </c>
      <c r="D59" s="10">
        <v>0</v>
      </c>
      <c r="E59" s="10">
        <f t="shared" si="6"/>
        <v>1095.8904109589041</v>
      </c>
      <c r="F59" s="11">
        <f t="shared" si="3"/>
        <v>23219.1780821918</v>
      </c>
    </row>
    <row r="60" spans="1:7" x14ac:dyDescent="0.2">
      <c r="A60" s="3" t="s">
        <v>57</v>
      </c>
      <c r="B60" s="14">
        <f t="shared" si="4"/>
        <v>1095.8904109589041</v>
      </c>
      <c r="C60" s="13">
        <v>0</v>
      </c>
      <c r="D60" s="10">
        <v>0</v>
      </c>
      <c r="E60" s="10">
        <f t="shared" si="6"/>
        <v>1095.8904109589041</v>
      </c>
      <c r="F60" s="11">
        <f t="shared" si="3"/>
        <v>24315.068493150706</v>
      </c>
    </row>
    <row r="61" spans="1:7" x14ac:dyDescent="0.2">
      <c r="A61" s="3" t="s">
        <v>58</v>
      </c>
      <c r="B61" s="14">
        <f>B3-SUM(B15:B60)</f>
        <v>684.93150684927241</v>
      </c>
      <c r="C61" s="13">
        <v>0</v>
      </c>
      <c r="D61" s="10">
        <v>0</v>
      </c>
      <c r="E61" s="10">
        <f t="shared" si="6"/>
        <v>684.93150684927241</v>
      </c>
      <c r="F61" s="11">
        <f t="shared" si="3"/>
        <v>24999.999999999978</v>
      </c>
      <c r="G61" s="1" t="s">
        <v>123</v>
      </c>
    </row>
    <row r="62" spans="1:7" x14ac:dyDescent="0.2">
      <c r="A62" s="3" t="s">
        <v>59</v>
      </c>
      <c r="B62" s="10">
        <v>0</v>
      </c>
      <c r="C62" s="13">
        <f>B5/365</f>
        <v>2739.7260273972602</v>
      </c>
      <c r="D62" s="10">
        <v>0</v>
      </c>
      <c r="E62" s="10">
        <f t="shared" si="6"/>
        <v>2739.7260273972602</v>
      </c>
      <c r="F62" s="11">
        <f t="shared" si="3"/>
        <v>27739.726027397239</v>
      </c>
      <c r="G62" s="1" t="s">
        <v>117</v>
      </c>
    </row>
    <row r="63" spans="1:7" x14ac:dyDescent="0.2">
      <c r="A63" s="3" t="s">
        <v>60</v>
      </c>
      <c r="B63" s="10">
        <v>0</v>
      </c>
      <c r="C63" s="13">
        <f>C62</f>
        <v>2739.7260273972602</v>
      </c>
      <c r="D63" s="10">
        <v>0</v>
      </c>
      <c r="E63" s="10">
        <f t="shared" si="6"/>
        <v>2739.7260273972602</v>
      </c>
      <c r="F63" s="11">
        <f t="shared" si="3"/>
        <v>30479.452054794499</v>
      </c>
      <c r="G63" s="1" t="s">
        <v>118</v>
      </c>
    </row>
    <row r="64" spans="1:7" x14ac:dyDescent="0.2">
      <c r="A64" s="3" t="s">
        <v>61</v>
      </c>
      <c r="B64" s="10">
        <v>0</v>
      </c>
      <c r="C64" s="13">
        <f t="shared" ref="C64:C97" si="7">C63</f>
        <v>2739.7260273972602</v>
      </c>
      <c r="D64" s="10">
        <v>0</v>
      </c>
      <c r="E64" s="10">
        <f t="shared" si="6"/>
        <v>2739.7260273972602</v>
      </c>
      <c r="F64" s="11">
        <f t="shared" si="3"/>
        <v>33219.178082191756</v>
      </c>
      <c r="G64" s="1" t="s">
        <v>119</v>
      </c>
    </row>
    <row r="65" spans="1:6" x14ac:dyDescent="0.2">
      <c r="A65" s="3" t="s">
        <v>62</v>
      </c>
      <c r="B65" s="10">
        <v>0</v>
      </c>
      <c r="C65" s="13">
        <f t="shared" si="7"/>
        <v>2739.7260273972602</v>
      </c>
      <c r="D65" s="10">
        <v>0</v>
      </c>
      <c r="E65" s="10">
        <f t="shared" si="6"/>
        <v>2739.7260273972602</v>
      </c>
      <c r="F65" s="11">
        <f t="shared" si="3"/>
        <v>35958.904109589013</v>
      </c>
    </row>
    <row r="66" spans="1:6" x14ac:dyDescent="0.2">
      <c r="A66" s="3" t="s">
        <v>63</v>
      </c>
      <c r="B66" s="10">
        <v>0</v>
      </c>
      <c r="C66" s="13">
        <f t="shared" si="7"/>
        <v>2739.7260273972602</v>
      </c>
      <c r="D66" s="10">
        <v>0</v>
      </c>
      <c r="E66" s="10">
        <f t="shared" si="6"/>
        <v>2739.7260273972602</v>
      </c>
      <c r="F66" s="11">
        <f t="shared" si="3"/>
        <v>38698.63013698627</v>
      </c>
    </row>
    <row r="67" spans="1:6" x14ac:dyDescent="0.2">
      <c r="A67" s="3" t="s">
        <v>64</v>
      </c>
      <c r="B67" s="10">
        <v>0</v>
      </c>
      <c r="C67" s="13">
        <f t="shared" si="7"/>
        <v>2739.7260273972602</v>
      </c>
      <c r="D67" s="10">
        <v>0</v>
      </c>
      <c r="E67" s="10">
        <f t="shared" si="6"/>
        <v>2739.7260273972602</v>
      </c>
      <c r="F67" s="11">
        <f t="shared" si="3"/>
        <v>41438.356164383527</v>
      </c>
    </row>
    <row r="68" spans="1:6" x14ac:dyDescent="0.2">
      <c r="A68" s="3" t="s">
        <v>65</v>
      </c>
      <c r="B68" s="10">
        <v>0</v>
      </c>
      <c r="C68" s="13">
        <f t="shared" si="7"/>
        <v>2739.7260273972602</v>
      </c>
      <c r="D68" s="10">
        <v>0</v>
      </c>
      <c r="E68" s="10">
        <f t="shared" si="6"/>
        <v>2739.7260273972602</v>
      </c>
      <c r="F68" s="11">
        <f t="shared" si="3"/>
        <v>44178.082191780784</v>
      </c>
    </row>
    <row r="69" spans="1:6" x14ac:dyDescent="0.2">
      <c r="A69" s="3" t="s">
        <v>66</v>
      </c>
      <c r="B69" s="10">
        <v>0</v>
      </c>
      <c r="C69" s="13">
        <f t="shared" si="7"/>
        <v>2739.7260273972602</v>
      </c>
      <c r="D69" s="10">
        <v>0</v>
      </c>
      <c r="E69" s="10">
        <f t="shared" si="6"/>
        <v>2739.7260273972602</v>
      </c>
      <c r="F69" s="11">
        <f t="shared" si="3"/>
        <v>46917.808219178041</v>
      </c>
    </row>
    <row r="70" spans="1:6" x14ac:dyDescent="0.2">
      <c r="A70" s="3" t="s">
        <v>67</v>
      </c>
      <c r="B70" s="10">
        <v>0</v>
      </c>
      <c r="C70" s="13">
        <f t="shared" si="7"/>
        <v>2739.7260273972602</v>
      </c>
      <c r="D70" s="10">
        <v>0</v>
      </c>
      <c r="E70" s="10">
        <f t="shared" si="6"/>
        <v>2739.7260273972602</v>
      </c>
      <c r="F70" s="11">
        <f t="shared" si="3"/>
        <v>49657.534246575298</v>
      </c>
    </row>
    <row r="71" spans="1:6" x14ac:dyDescent="0.2">
      <c r="A71" s="3" t="s">
        <v>68</v>
      </c>
      <c r="B71" s="10">
        <v>0</v>
      </c>
      <c r="C71" s="13">
        <f t="shared" si="7"/>
        <v>2739.7260273972602</v>
      </c>
      <c r="D71" s="10">
        <v>0</v>
      </c>
      <c r="E71" s="10">
        <f t="shared" si="6"/>
        <v>2739.7260273972602</v>
      </c>
      <c r="F71" s="11">
        <f t="shared" si="3"/>
        <v>52397.260273972555</v>
      </c>
    </row>
    <row r="72" spans="1:6" x14ac:dyDescent="0.2">
      <c r="A72" s="3" t="s">
        <v>69</v>
      </c>
      <c r="B72" s="10">
        <v>0</v>
      </c>
      <c r="C72" s="13">
        <f t="shared" si="7"/>
        <v>2739.7260273972602</v>
      </c>
      <c r="D72" s="10">
        <v>0</v>
      </c>
      <c r="E72" s="10">
        <f t="shared" si="6"/>
        <v>2739.7260273972602</v>
      </c>
      <c r="F72" s="11">
        <f t="shared" si="3"/>
        <v>55136.986301369812</v>
      </c>
    </row>
    <row r="73" spans="1:6" x14ac:dyDescent="0.2">
      <c r="A73" s="3" t="s">
        <v>70</v>
      </c>
      <c r="B73" s="10">
        <v>0</v>
      </c>
      <c r="C73" s="13">
        <f t="shared" si="7"/>
        <v>2739.7260273972602</v>
      </c>
      <c r="D73" s="10">
        <v>0</v>
      </c>
      <c r="E73" s="10">
        <f t="shared" si="6"/>
        <v>2739.7260273972602</v>
      </c>
      <c r="F73" s="11">
        <f t="shared" si="3"/>
        <v>57876.712328767069</v>
      </c>
    </row>
    <row r="74" spans="1:6" x14ac:dyDescent="0.2">
      <c r="A74" s="3" t="s">
        <v>71</v>
      </c>
      <c r="B74" s="10">
        <v>0</v>
      </c>
      <c r="C74" s="13">
        <f t="shared" si="7"/>
        <v>2739.7260273972602</v>
      </c>
      <c r="D74" s="10">
        <v>0</v>
      </c>
      <c r="E74" s="10">
        <f t="shared" si="6"/>
        <v>2739.7260273972602</v>
      </c>
      <c r="F74" s="11">
        <f t="shared" si="3"/>
        <v>60616.438356164326</v>
      </c>
    </row>
    <row r="75" spans="1:6" x14ac:dyDescent="0.2">
      <c r="A75" s="3" t="s">
        <v>72</v>
      </c>
      <c r="B75" s="10">
        <v>0</v>
      </c>
      <c r="C75" s="13">
        <f t="shared" si="7"/>
        <v>2739.7260273972602</v>
      </c>
      <c r="D75" s="10">
        <v>0</v>
      </c>
      <c r="E75" s="10">
        <f t="shared" si="6"/>
        <v>2739.7260273972602</v>
      </c>
      <c r="F75" s="11">
        <f t="shared" si="3"/>
        <v>63356.164383561583</v>
      </c>
    </row>
    <row r="76" spans="1:6" x14ac:dyDescent="0.2">
      <c r="A76" s="3" t="s">
        <v>73</v>
      </c>
      <c r="B76" s="10">
        <v>0</v>
      </c>
      <c r="C76" s="13">
        <f t="shared" si="7"/>
        <v>2739.7260273972602</v>
      </c>
      <c r="D76" s="10">
        <v>0</v>
      </c>
      <c r="E76" s="10">
        <f t="shared" si="6"/>
        <v>2739.7260273972602</v>
      </c>
      <c r="F76" s="11">
        <f t="shared" si="3"/>
        <v>66095.890410958847</v>
      </c>
    </row>
    <row r="77" spans="1:6" x14ac:dyDescent="0.2">
      <c r="A77" s="3" t="s">
        <v>74</v>
      </c>
      <c r="B77" s="10">
        <v>0</v>
      </c>
      <c r="C77" s="13">
        <f t="shared" si="7"/>
        <v>2739.7260273972602</v>
      </c>
      <c r="D77" s="10">
        <v>0</v>
      </c>
      <c r="E77" s="10">
        <f t="shared" si="6"/>
        <v>2739.7260273972602</v>
      </c>
      <c r="F77" s="11">
        <f t="shared" si="3"/>
        <v>68835.616438356112</v>
      </c>
    </row>
    <row r="78" spans="1:6" x14ac:dyDescent="0.2">
      <c r="A78" s="3" t="s">
        <v>75</v>
      </c>
      <c r="B78" s="10">
        <v>0</v>
      </c>
      <c r="C78" s="13">
        <f t="shared" si="7"/>
        <v>2739.7260273972602</v>
      </c>
      <c r="D78" s="10">
        <v>0</v>
      </c>
      <c r="E78" s="10">
        <f t="shared" si="6"/>
        <v>2739.7260273972602</v>
      </c>
      <c r="F78" s="11">
        <f t="shared" si="3"/>
        <v>71575.342465753376</v>
      </c>
    </row>
    <row r="79" spans="1:6" x14ac:dyDescent="0.2">
      <c r="A79" s="3" t="s">
        <v>76</v>
      </c>
      <c r="B79" s="10">
        <v>0</v>
      </c>
      <c r="C79" s="13">
        <f t="shared" si="7"/>
        <v>2739.7260273972602</v>
      </c>
      <c r="D79" s="10">
        <v>0</v>
      </c>
      <c r="E79" s="10">
        <f t="shared" si="6"/>
        <v>2739.7260273972602</v>
      </c>
      <c r="F79" s="11">
        <f t="shared" si="3"/>
        <v>74315.06849315064</v>
      </c>
    </row>
    <row r="80" spans="1:6" x14ac:dyDescent="0.2">
      <c r="A80" s="3" t="s">
        <v>77</v>
      </c>
      <c r="B80" s="10">
        <v>0</v>
      </c>
      <c r="C80" s="13">
        <f t="shared" si="7"/>
        <v>2739.7260273972602</v>
      </c>
      <c r="D80" s="10">
        <v>0</v>
      </c>
      <c r="E80" s="10">
        <f t="shared" si="6"/>
        <v>2739.7260273972602</v>
      </c>
      <c r="F80" s="11">
        <f t="shared" si="3"/>
        <v>77054.794520547905</v>
      </c>
    </row>
    <row r="81" spans="1:6" x14ac:dyDescent="0.2">
      <c r="A81" s="3" t="s">
        <v>78</v>
      </c>
      <c r="B81" s="10">
        <v>0</v>
      </c>
      <c r="C81" s="13">
        <f t="shared" si="7"/>
        <v>2739.7260273972602</v>
      </c>
      <c r="D81" s="10">
        <v>0</v>
      </c>
      <c r="E81" s="10">
        <f t="shared" si="6"/>
        <v>2739.7260273972602</v>
      </c>
      <c r="F81" s="11">
        <f t="shared" si="3"/>
        <v>79794.520547945169</v>
      </c>
    </row>
    <row r="82" spans="1:6" x14ac:dyDescent="0.2">
      <c r="A82" s="3" t="s">
        <v>79</v>
      </c>
      <c r="B82" s="10">
        <v>0</v>
      </c>
      <c r="C82" s="13">
        <f t="shared" si="7"/>
        <v>2739.7260273972602</v>
      </c>
      <c r="D82" s="10">
        <v>0</v>
      </c>
      <c r="E82" s="10">
        <f t="shared" si="6"/>
        <v>2739.7260273972602</v>
      </c>
      <c r="F82" s="11">
        <f t="shared" ref="F82:F118" si="8">E82+F81</f>
        <v>82534.246575342433</v>
      </c>
    </row>
    <row r="83" spans="1:6" x14ac:dyDescent="0.2">
      <c r="A83" s="3" t="s">
        <v>80</v>
      </c>
      <c r="B83" s="10">
        <v>0</v>
      </c>
      <c r="C83" s="13">
        <f t="shared" si="7"/>
        <v>2739.7260273972602</v>
      </c>
      <c r="D83" s="10">
        <v>0</v>
      </c>
      <c r="E83" s="10">
        <f t="shared" si="6"/>
        <v>2739.7260273972602</v>
      </c>
      <c r="F83" s="11">
        <f t="shared" si="8"/>
        <v>85273.972602739697</v>
      </c>
    </row>
    <row r="84" spans="1:6" x14ac:dyDescent="0.2">
      <c r="A84" s="3" t="s">
        <v>81</v>
      </c>
      <c r="B84" s="10">
        <v>0</v>
      </c>
      <c r="C84" s="13">
        <f t="shared" si="7"/>
        <v>2739.7260273972602</v>
      </c>
      <c r="D84" s="10">
        <v>0</v>
      </c>
      <c r="E84" s="10">
        <f t="shared" si="6"/>
        <v>2739.7260273972602</v>
      </c>
      <c r="F84" s="11">
        <f t="shared" si="8"/>
        <v>88013.698630136962</v>
      </c>
    </row>
    <row r="85" spans="1:6" x14ac:dyDescent="0.2">
      <c r="A85" s="3" t="s">
        <v>82</v>
      </c>
      <c r="B85" s="10">
        <v>0</v>
      </c>
      <c r="C85" s="13">
        <f t="shared" si="7"/>
        <v>2739.7260273972602</v>
      </c>
      <c r="D85" s="10">
        <v>0</v>
      </c>
      <c r="E85" s="10">
        <f t="shared" si="6"/>
        <v>2739.7260273972602</v>
      </c>
      <c r="F85" s="11">
        <f t="shared" si="8"/>
        <v>90753.424657534226</v>
      </c>
    </row>
    <row r="86" spans="1:6" x14ac:dyDescent="0.2">
      <c r="A86" s="3" t="s">
        <v>83</v>
      </c>
      <c r="B86" s="10">
        <v>0</v>
      </c>
      <c r="C86" s="13">
        <f t="shared" si="7"/>
        <v>2739.7260273972602</v>
      </c>
      <c r="D86" s="10">
        <v>0</v>
      </c>
      <c r="E86" s="10">
        <f t="shared" si="6"/>
        <v>2739.7260273972602</v>
      </c>
      <c r="F86" s="11">
        <f t="shared" si="8"/>
        <v>93493.15068493149</v>
      </c>
    </row>
    <row r="87" spans="1:6" x14ac:dyDescent="0.2">
      <c r="A87" s="3" t="s">
        <v>84</v>
      </c>
      <c r="B87" s="10">
        <v>0</v>
      </c>
      <c r="C87" s="13">
        <f t="shared" si="7"/>
        <v>2739.7260273972602</v>
      </c>
      <c r="D87" s="10">
        <v>0</v>
      </c>
      <c r="E87" s="10">
        <f t="shared" si="6"/>
        <v>2739.7260273972602</v>
      </c>
      <c r="F87" s="11">
        <f t="shared" si="8"/>
        <v>96232.876712328754</v>
      </c>
    </row>
    <row r="88" spans="1:6" x14ac:dyDescent="0.2">
      <c r="A88" s="3" t="s">
        <v>85</v>
      </c>
      <c r="B88" s="10">
        <v>0</v>
      </c>
      <c r="C88" s="13">
        <f t="shared" si="7"/>
        <v>2739.7260273972602</v>
      </c>
      <c r="D88" s="10">
        <v>0</v>
      </c>
      <c r="E88" s="10">
        <f t="shared" ref="E88:E118" si="9">SUM(B88:C88)-D88</f>
        <v>2739.7260273972602</v>
      </c>
      <c r="F88" s="11">
        <f t="shared" si="8"/>
        <v>98972.602739726019</v>
      </c>
    </row>
    <row r="89" spans="1:6" x14ac:dyDescent="0.2">
      <c r="A89" s="3" t="s">
        <v>86</v>
      </c>
      <c r="B89" s="10">
        <v>0</v>
      </c>
      <c r="C89" s="13">
        <f t="shared" si="7"/>
        <v>2739.7260273972602</v>
      </c>
      <c r="D89" s="10">
        <v>0</v>
      </c>
      <c r="E89" s="10">
        <f t="shared" si="9"/>
        <v>2739.7260273972602</v>
      </c>
      <c r="F89" s="11">
        <f t="shared" si="8"/>
        <v>101712.32876712328</v>
      </c>
    </row>
    <row r="90" spans="1:6" x14ac:dyDescent="0.2">
      <c r="A90" s="3" t="s">
        <v>87</v>
      </c>
      <c r="B90" s="10">
        <v>0</v>
      </c>
      <c r="C90" s="13">
        <f t="shared" si="7"/>
        <v>2739.7260273972602</v>
      </c>
      <c r="D90" s="10">
        <v>0</v>
      </c>
      <c r="E90" s="10">
        <f t="shared" si="9"/>
        <v>2739.7260273972602</v>
      </c>
      <c r="F90" s="11">
        <f t="shared" si="8"/>
        <v>104452.05479452055</v>
      </c>
    </row>
    <row r="91" spans="1:6" x14ac:dyDescent="0.2">
      <c r="A91" s="3" t="s">
        <v>88</v>
      </c>
      <c r="B91" s="10">
        <v>0</v>
      </c>
      <c r="C91" s="13">
        <f t="shared" si="7"/>
        <v>2739.7260273972602</v>
      </c>
      <c r="D91" s="10">
        <v>0</v>
      </c>
      <c r="E91" s="10">
        <f t="shared" si="9"/>
        <v>2739.7260273972602</v>
      </c>
      <c r="F91" s="11">
        <f t="shared" si="8"/>
        <v>107191.78082191781</v>
      </c>
    </row>
    <row r="92" spans="1:6" x14ac:dyDescent="0.2">
      <c r="A92" s="3" t="s">
        <v>89</v>
      </c>
      <c r="B92" s="10">
        <v>0</v>
      </c>
      <c r="C92" s="13">
        <f t="shared" si="7"/>
        <v>2739.7260273972602</v>
      </c>
      <c r="D92" s="10">
        <v>0</v>
      </c>
      <c r="E92" s="10">
        <f t="shared" si="9"/>
        <v>2739.7260273972602</v>
      </c>
      <c r="F92" s="11">
        <f t="shared" si="8"/>
        <v>109931.50684931508</v>
      </c>
    </row>
    <row r="93" spans="1:6" x14ac:dyDescent="0.2">
      <c r="A93" s="3" t="s">
        <v>90</v>
      </c>
      <c r="B93" s="10">
        <v>0</v>
      </c>
      <c r="C93" s="13">
        <f t="shared" si="7"/>
        <v>2739.7260273972602</v>
      </c>
      <c r="D93" s="10">
        <v>0</v>
      </c>
      <c r="E93" s="10">
        <f t="shared" si="9"/>
        <v>2739.7260273972602</v>
      </c>
      <c r="F93" s="11">
        <f t="shared" si="8"/>
        <v>112671.23287671234</v>
      </c>
    </row>
    <row r="94" spans="1:6" x14ac:dyDescent="0.2">
      <c r="A94" s="3" t="s">
        <v>91</v>
      </c>
      <c r="B94" s="10">
        <v>0</v>
      </c>
      <c r="C94" s="13">
        <f t="shared" si="7"/>
        <v>2739.7260273972602</v>
      </c>
      <c r="D94" s="10">
        <v>0</v>
      </c>
      <c r="E94" s="10">
        <f t="shared" si="9"/>
        <v>2739.7260273972602</v>
      </c>
      <c r="F94" s="11">
        <f t="shared" si="8"/>
        <v>115410.9589041096</v>
      </c>
    </row>
    <row r="95" spans="1:6" x14ac:dyDescent="0.2">
      <c r="A95" s="3" t="s">
        <v>92</v>
      </c>
      <c r="B95" s="10">
        <v>0</v>
      </c>
      <c r="C95" s="13">
        <f t="shared" si="7"/>
        <v>2739.7260273972602</v>
      </c>
      <c r="D95" s="10">
        <v>0</v>
      </c>
      <c r="E95" s="10">
        <f t="shared" si="9"/>
        <v>2739.7260273972602</v>
      </c>
      <c r="F95" s="11">
        <f t="shared" si="8"/>
        <v>118150.68493150687</v>
      </c>
    </row>
    <row r="96" spans="1:6" x14ac:dyDescent="0.2">
      <c r="A96" s="3" t="s">
        <v>93</v>
      </c>
      <c r="B96" s="10">
        <v>0</v>
      </c>
      <c r="C96" s="13">
        <f t="shared" si="7"/>
        <v>2739.7260273972602</v>
      </c>
      <c r="D96" s="10">
        <v>0</v>
      </c>
      <c r="E96" s="10">
        <f t="shared" si="9"/>
        <v>2739.7260273972602</v>
      </c>
      <c r="F96" s="11">
        <f t="shared" si="8"/>
        <v>120890.41095890413</v>
      </c>
    </row>
    <row r="97" spans="1:7" x14ac:dyDescent="0.2">
      <c r="A97" s="3" t="s">
        <v>94</v>
      </c>
      <c r="B97" s="10">
        <v>0</v>
      </c>
      <c r="C97" s="13">
        <f t="shared" si="7"/>
        <v>2739.7260273972602</v>
      </c>
      <c r="D97" s="10">
        <v>0</v>
      </c>
      <c r="E97" s="10">
        <f t="shared" si="9"/>
        <v>2739.7260273972602</v>
      </c>
      <c r="F97" s="11">
        <f t="shared" si="8"/>
        <v>123630.1369863014</v>
      </c>
    </row>
    <row r="98" spans="1:7" x14ac:dyDescent="0.2">
      <c r="A98" s="3" t="s">
        <v>95</v>
      </c>
      <c r="B98" s="10">
        <v>0</v>
      </c>
      <c r="C98" s="13">
        <f>B2-SUM(C15:C97)</f>
        <v>1369.8630136986176</v>
      </c>
      <c r="D98" s="10">
        <v>0</v>
      </c>
      <c r="E98" s="10">
        <f t="shared" si="9"/>
        <v>1369.8630136986176</v>
      </c>
      <c r="F98" s="11">
        <f t="shared" si="8"/>
        <v>125000.00000000001</v>
      </c>
      <c r="G98" s="1" t="s">
        <v>120</v>
      </c>
    </row>
    <row r="99" spans="1:7" x14ac:dyDescent="0.2">
      <c r="A99" s="3" t="s">
        <v>96</v>
      </c>
      <c r="B99" s="10">
        <v>0</v>
      </c>
      <c r="C99" s="10">
        <v>0</v>
      </c>
      <c r="D99" s="10">
        <v>0</v>
      </c>
      <c r="E99" s="10">
        <f t="shared" si="9"/>
        <v>0</v>
      </c>
      <c r="F99" s="11">
        <f t="shared" si="8"/>
        <v>125000.00000000001</v>
      </c>
      <c r="G99" s="1" t="s">
        <v>124</v>
      </c>
    </row>
    <row r="100" spans="1:7" x14ac:dyDescent="0.2">
      <c r="A100" s="3" t="s">
        <v>97</v>
      </c>
      <c r="B100" s="10">
        <v>0</v>
      </c>
      <c r="C100" s="10">
        <v>0</v>
      </c>
      <c r="D100" s="10">
        <v>0</v>
      </c>
      <c r="E100" s="10">
        <f t="shared" si="9"/>
        <v>0</v>
      </c>
      <c r="F100" s="11">
        <f t="shared" si="8"/>
        <v>125000.00000000001</v>
      </c>
      <c r="G100" s="1" t="s">
        <v>125</v>
      </c>
    </row>
    <row r="101" spans="1:7" x14ac:dyDescent="0.2">
      <c r="A101" s="3" t="s">
        <v>98</v>
      </c>
      <c r="B101" s="10">
        <v>0</v>
      </c>
      <c r="C101" s="10">
        <f t="shared" ref="C101:C113" si="10">C100</f>
        <v>0</v>
      </c>
      <c r="D101" s="10">
        <v>0</v>
      </c>
      <c r="E101" s="10">
        <f t="shared" si="9"/>
        <v>0</v>
      </c>
      <c r="F101" s="11">
        <f t="shared" si="8"/>
        <v>125000.00000000001</v>
      </c>
      <c r="G101" s="1" t="s">
        <v>126</v>
      </c>
    </row>
    <row r="102" spans="1:7" x14ac:dyDescent="0.2">
      <c r="A102" s="3" t="s">
        <v>99</v>
      </c>
      <c r="B102" s="10">
        <v>0</v>
      </c>
      <c r="C102" s="10">
        <f t="shared" si="10"/>
        <v>0</v>
      </c>
      <c r="D102" s="10">
        <v>0</v>
      </c>
      <c r="E102" s="10">
        <f t="shared" si="9"/>
        <v>0</v>
      </c>
      <c r="F102" s="11">
        <f t="shared" si="8"/>
        <v>125000.00000000001</v>
      </c>
    </row>
    <row r="103" spans="1:7" x14ac:dyDescent="0.2">
      <c r="A103" s="3" t="s">
        <v>100</v>
      </c>
      <c r="B103" s="10">
        <v>0</v>
      </c>
      <c r="C103" s="10">
        <f t="shared" si="10"/>
        <v>0</v>
      </c>
      <c r="D103" s="10">
        <v>0</v>
      </c>
      <c r="E103" s="10">
        <f t="shared" si="9"/>
        <v>0</v>
      </c>
      <c r="F103" s="11">
        <f t="shared" si="8"/>
        <v>125000.00000000001</v>
      </c>
    </row>
    <row r="104" spans="1:7" x14ac:dyDescent="0.2">
      <c r="A104" s="3" t="s">
        <v>101</v>
      </c>
      <c r="B104" s="10">
        <v>0</v>
      </c>
      <c r="C104" s="10">
        <f t="shared" si="10"/>
        <v>0</v>
      </c>
      <c r="D104" s="10">
        <v>0</v>
      </c>
      <c r="E104" s="10">
        <f t="shared" si="9"/>
        <v>0</v>
      </c>
      <c r="F104" s="11">
        <f t="shared" si="8"/>
        <v>125000.00000000001</v>
      </c>
    </row>
    <row r="105" spans="1:7" x14ac:dyDescent="0.2">
      <c r="A105" s="3" t="s">
        <v>102</v>
      </c>
      <c r="B105" s="10">
        <v>0</v>
      </c>
      <c r="C105" s="10">
        <f t="shared" si="10"/>
        <v>0</v>
      </c>
      <c r="D105" s="10">
        <v>0</v>
      </c>
      <c r="E105" s="10">
        <f t="shared" si="9"/>
        <v>0</v>
      </c>
      <c r="F105" s="11">
        <f t="shared" si="8"/>
        <v>125000.00000000001</v>
      </c>
    </row>
    <row r="106" spans="1:7" x14ac:dyDescent="0.2">
      <c r="A106" s="3" t="s">
        <v>103</v>
      </c>
      <c r="B106" s="10">
        <v>0</v>
      </c>
      <c r="C106" s="10">
        <f t="shared" si="10"/>
        <v>0</v>
      </c>
      <c r="D106" s="10">
        <v>0</v>
      </c>
      <c r="E106" s="10">
        <f t="shared" si="9"/>
        <v>0</v>
      </c>
      <c r="F106" s="11">
        <f t="shared" si="8"/>
        <v>125000.00000000001</v>
      </c>
    </row>
    <row r="107" spans="1:7" x14ac:dyDescent="0.2">
      <c r="A107" s="3" t="s">
        <v>104</v>
      </c>
      <c r="B107" s="10">
        <v>0</v>
      </c>
      <c r="C107" s="10">
        <f t="shared" si="10"/>
        <v>0</v>
      </c>
      <c r="D107" s="10">
        <v>0</v>
      </c>
      <c r="E107" s="10">
        <f t="shared" si="9"/>
        <v>0</v>
      </c>
      <c r="F107" s="11">
        <f t="shared" si="8"/>
        <v>125000.00000000001</v>
      </c>
    </row>
    <row r="108" spans="1:7" x14ac:dyDescent="0.2">
      <c r="A108" s="3" t="s">
        <v>105</v>
      </c>
      <c r="B108" s="10">
        <v>0</v>
      </c>
      <c r="C108" s="10">
        <f t="shared" si="10"/>
        <v>0</v>
      </c>
      <c r="D108" s="10">
        <v>0</v>
      </c>
      <c r="E108" s="10">
        <f t="shared" si="9"/>
        <v>0</v>
      </c>
      <c r="F108" s="11">
        <f t="shared" si="8"/>
        <v>125000.00000000001</v>
      </c>
    </row>
    <row r="109" spans="1:7" x14ac:dyDescent="0.2">
      <c r="A109" s="3" t="s">
        <v>106</v>
      </c>
      <c r="B109" s="10">
        <v>0</v>
      </c>
      <c r="C109" s="10">
        <f t="shared" si="10"/>
        <v>0</v>
      </c>
      <c r="D109" s="10">
        <v>0</v>
      </c>
      <c r="E109" s="10">
        <f t="shared" si="9"/>
        <v>0</v>
      </c>
      <c r="F109" s="11">
        <f t="shared" si="8"/>
        <v>125000.00000000001</v>
      </c>
    </row>
    <row r="110" spans="1:7" x14ac:dyDescent="0.2">
      <c r="A110" s="3" t="s">
        <v>107</v>
      </c>
      <c r="B110" s="10">
        <v>0</v>
      </c>
      <c r="C110" s="10">
        <f t="shared" si="10"/>
        <v>0</v>
      </c>
      <c r="D110" s="10">
        <v>0</v>
      </c>
      <c r="E110" s="10">
        <f t="shared" si="9"/>
        <v>0</v>
      </c>
      <c r="F110" s="11">
        <f t="shared" si="8"/>
        <v>125000.00000000001</v>
      </c>
    </row>
    <row r="111" spans="1:7" x14ac:dyDescent="0.2">
      <c r="A111" s="3" t="s">
        <v>108</v>
      </c>
      <c r="B111" s="10">
        <v>0</v>
      </c>
      <c r="C111" s="10">
        <f t="shared" si="10"/>
        <v>0</v>
      </c>
      <c r="D111" s="10">
        <v>0</v>
      </c>
      <c r="E111" s="10">
        <f t="shared" si="9"/>
        <v>0</v>
      </c>
      <c r="F111" s="11">
        <f t="shared" si="8"/>
        <v>125000.00000000001</v>
      </c>
    </row>
    <row r="112" spans="1:7" x14ac:dyDescent="0.2">
      <c r="A112" s="3" t="s">
        <v>109</v>
      </c>
      <c r="B112" s="10">
        <v>0</v>
      </c>
      <c r="C112" s="10">
        <f t="shared" si="10"/>
        <v>0</v>
      </c>
      <c r="D112" s="10">
        <v>0</v>
      </c>
      <c r="E112" s="10">
        <f t="shared" si="9"/>
        <v>0</v>
      </c>
      <c r="F112" s="11">
        <f t="shared" si="8"/>
        <v>125000.00000000001</v>
      </c>
    </row>
    <row r="113" spans="1:7" x14ac:dyDescent="0.2">
      <c r="A113" s="3" t="s">
        <v>110</v>
      </c>
      <c r="B113" s="10">
        <v>0</v>
      </c>
      <c r="C113" s="10">
        <f t="shared" si="10"/>
        <v>0</v>
      </c>
      <c r="D113" s="10">
        <v>0</v>
      </c>
      <c r="E113" s="10">
        <f t="shared" si="9"/>
        <v>0</v>
      </c>
      <c r="F113" s="11">
        <f t="shared" si="8"/>
        <v>125000.00000000001</v>
      </c>
    </row>
    <row r="114" spans="1:7" x14ac:dyDescent="0.2">
      <c r="A114" s="3" t="s">
        <v>111</v>
      </c>
      <c r="B114" s="10">
        <v>0</v>
      </c>
      <c r="C114" s="10">
        <f t="shared" ref="C114:C118" si="11">C113</f>
        <v>0</v>
      </c>
      <c r="D114" s="10">
        <v>0</v>
      </c>
      <c r="E114" s="10">
        <f t="shared" si="9"/>
        <v>0</v>
      </c>
      <c r="F114" s="11">
        <f t="shared" si="8"/>
        <v>125000.00000000001</v>
      </c>
    </row>
    <row r="115" spans="1:7" x14ac:dyDescent="0.2">
      <c r="A115" s="3" t="s">
        <v>112</v>
      </c>
      <c r="B115" s="10">
        <v>0</v>
      </c>
      <c r="C115" s="10">
        <f t="shared" si="11"/>
        <v>0</v>
      </c>
      <c r="D115" s="10">
        <v>0</v>
      </c>
      <c r="E115" s="10">
        <f t="shared" si="9"/>
        <v>0</v>
      </c>
      <c r="F115" s="11">
        <f t="shared" si="8"/>
        <v>125000.00000000001</v>
      </c>
    </row>
    <row r="116" spans="1:7" x14ac:dyDescent="0.2">
      <c r="A116" s="3" t="s">
        <v>113</v>
      </c>
      <c r="B116" s="10">
        <v>0</v>
      </c>
      <c r="C116" s="10">
        <f t="shared" si="11"/>
        <v>0</v>
      </c>
      <c r="D116" s="10">
        <v>0</v>
      </c>
      <c r="E116" s="10">
        <f t="shared" si="9"/>
        <v>0</v>
      </c>
      <c r="F116" s="11">
        <f t="shared" si="8"/>
        <v>125000.00000000001</v>
      </c>
    </row>
    <row r="117" spans="1:7" x14ac:dyDescent="0.2">
      <c r="A117" s="3" t="s">
        <v>114</v>
      </c>
      <c r="B117" s="10">
        <v>0</v>
      </c>
      <c r="C117" s="10">
        <f t="shared" si="11"/>
        <v>0</v>
      </c>
      <c r="D117" s="10">
        <v>0</v>
      </c>
      <c r="E117" s="10">
        <f t="shared" si="9"/>
        <v>0</v>
      </c>
      <c r="F117" s="11">
        <f t="shared" si="8"/>
        <v>125000.00000000001</v>
      </c>
    </row>
    <row r="118" spans="1:7" x14ac:dyDescent="0.2">
      <c r="A118" s="3" t="s">
        <v>115</v>
      </c>
      <c r="B118" s="10">
        <v>0</v>
      </c>
      <c r="C118" s="10">
        <f t="shared" si="11"/>
        <v>0</v>
      </c>
      <c r="D118" s="10">
        <v>0</v>
      </c>
      <c r="E118" s="10">
        <f t="shared" si="9"/>
        <v>0</v>
      </c>
      <c r="F118" s="11">
        <f t="shared" si="8"/>
        <v>125000.00000000001</v>
      </c>
      <c r="G118" s="1" t="s">
        <v>127</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dc:creator>
  <cp:lastModifiedBy>Lucas Macoris</cp:lastModifiedBy>
  <dcterms:created xsi:type="dcterms:W3CDTF">2015-06-05T18:17:20Z</dcterms:created>
  <dcterms:modified xsi:type="dcterms:W3CDTF">2024-02-28T19:41:07Z</dcterms:modified>
</cp:coreProperties>
</file>