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fgvbr-my.sharepoint.com/personal/lucas_macoris_fgv_br/Documents/Personal/Courses/Financial Strategy/Contents/Lecture 3 - Optimal Portfolio and CAPM/Exercises/"/>
    </mc:Choice>
  </mc:AlternateContent>
  <xr:revisionPtr revIDLastSave="19" documentId="8_{768159FF-FF5F-4FD5-A2B0-942619E6411F}" xr6:coauthVersionLast="47" xr6:coauthVersionMax="47" xr10:uidLastSave="{87933AD4-DCCD-462C-9D77-F8D2ADE5E8B7}"/>
  <bookViews>
    <workbookView xWindow="-110" yWindow="-110" windowWidth="38620" windowHeight="21100" xr2:uid="{EB7DEF8E-8B5F-40D9-941A-0D6B33B6CAB0}"/>
  </bookViews>
  <sheets>
    <sheet name="Exercise 3M and MSFT" sheetId="1" r:id="rId1"/>
  </sheets>
  <calcPr calcId="0"/>
</workbook>
</file>

<file path=xl/calcChain.xml><?xml version="1.0" encoding="utf-8"?>
<calcChain xmlns="http://schemas.openxmlformats.org/spreadsheetml/2006/main">
  <c r="AB109" i="1" l="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A10" i="1" l="1"/>
  <c r="AA11" i="1" s="1"/>
  <c r="AA12" i="1" s="1"/>
  <c r="U10" i="1"/>
  <c r="V10" i="1" s="1"/>
  <c r="V9" i="1"/>
  <c r="S251" i="1"/>
  <c r="R251" i="1"/>
  <c r="S250" i="1"/>
  <c r="R250" i="1"/>
  <c r="S249" i="1"/>
  <c r="R249" i="1"/>
  <c r="S248" i="1"/>
  <c r="R248" i="1"/>
  <c r="S247" i="1"/>
  <c r="R247" i="1"/>
  <c r="S246" i="1"/>
  <c r="R246" i="1"/>
  <c r="S245" i="1"/>
  <c r="R245" i="1"/>
  <c r="S244" i="1"/>
  <c r="R244" i="1"/>
  <c r="S243" i="1"/>
  <c r="R243" i="1"/>
  <c r="S242" i="1"/>
  <c r="R242" i="1"/>
  <c r="S241" i="1"/>
  <c r="R241" i="1"/>
  <c r="S240" i="1"/>
  <c r="R240" i="1"/>
  <c r="S239" i="1"/>
  <c r="R239" i="1"/>
  <c r="S238" i="1"/>
  <c r="R238" i="1"/>
  <c r="S237" i="1"/>
  <c r="R237" i="1"/>
  <c r="S236" i="1"/>
  <c r="R236" i="1"/>
  <c r="S235" i="1"/>
  <c r="R235" i="1"/>
  <c r="S234" i="1"/>
  <c r="R234" i="1"/>
  <c r="S233" i="1"/>
  <c r="R233" i="1"/>
  <c r="S232" i="1"/>
  <c r="R232" i="1"/>
  <c r="S231" i="1"/>
  <c r="R231" i="1"/>
  <c r="S230" i="1"/>
  <c r="R230" i="1"/>
  <c r="S229" i="1"/>
  <c r="R229" i="1"/>
  <c r="S228" i="1"/>
  <c r="R228" i="1"/>
  <c r="S227" i="1"/>
  <c r="R227" i="1"/>
  <c r="S226" i="1"/>
  <c r="R226" i="1"/>
  <c r="S225" i="1"/>
  <c r="R225" i="1"/>
  <c r="S224" i="1"/>
  <c r="R224" i="1"/>
  <c r="S223" i="1"/>
  <c r="R223" i="1"/>
  <c r="S222" i="1"/>
  <c r="R222" i="1"/>
  <c r="S221" i="1"/>
  <c r="R221" i="1"/>
  <c r="S220" i="1"/>
  <c r="R220" i="1"/>
  <c r="S219" i="1"/>
  <c r="R219" i="1"/>
  <c r="S218" i="1"/>
  <c r="R218" i="1"/>
  <c r="S217" i="1"/>
  <c r="R217" i="1"/>
  <c r="S216" i="1"/>
  <c r="R216" i="1"/>
  <c r="S215" i="1"/>
  <c r="R215" i="1"/>
  <c r="S214" i="1"/>
  <c r="R214" i="1"/>
  <c r="S213" i="1"/>
  <c r="R213" i="1"/>
  <c r="S212" i="1"/>
  <c r="R212" i="1"/>
  <c r="S211" i="1"/>
  <c r="R211" i="1"/>
  <c r="S210" i="1"/>
  <c r="R210" i="1"/>
  <c r="S209" i="1"/>
  <c r="R209" i="1"/>
  <c r="S208" i="1"/>
  <c r="R208" i="1"/>
  <c r="S207" i="1"/>
  <c r="R207" i="1"/>
  <c r="S206" i="1"/>
  <c r="R206" i="1"/>
  <c r="S205" i="1"/>
  <c r="R205" i="1"/>
  <c r="S204" i="1"/>
  <c r="R204" i="1"/>
  <c r="S203" i="1"/>
  <c r="R203" i="1"/>
  <c r="S202" i="1"/>
  <c r="R202" i="1"/>
  <c r="S201" i="1"/>
  <c r="R201" i="1"/>
  <c r="S200" i="1"/>
  <c r="R200" i="1"/>
  <c r="S199" i="1"/>
  <c r="R199" i="1"/>
  <c r="S198" i="1"/>
  <c r="R198" i="1"/>
  <c r="S197" i="1"/>
  <c r="R197" i="1"/>
  <c r="S196" i="1"/>
  <c r="R196" i="1"/>
  <c r="S195" i="1"/>
  <c r="R195" i="1"/>
  <c r="S194" i="1"/>
  <c r="R194" i="1"/>
  <c r="S193" i="1"/>
  <c r="R193" i="1"/>
  <c r="S192" i="1"/>
  <c r="R192" i="1"/>
  <c r="S191" i="1"/>
  <c r="R191" i="1"/>
  <c r="S190" i="1"/>
  <c r="R190" i="1"/>
  <c r="S189" i="1"/>
  <c r="R189" i="1"/>
  <c r="S188" i="1"/>
  <c r="R188" i="1"/>
  <c r="S187" i="1"/>
  <c r="R187" i="1"/>
  <c r="S186" i="1"/>
  <c r="R186" i="1"/>
  <c r="S185" i="1"/>
  <c r="R185" i="1"/>
  <c r="S184" i="1"/>
  <c r="R184" i="1"/>
  <c r="S183" i="1"/>
  <c r="R183" i="1"/>
  <c r="S182" i="1"/>
  <c r="R182" i="1"/>
  <c r="S181" i="1"/>
  <c r="R181" i="1"/>
  <c r="S180" i="1"/>
  <c r="R180" i="1"/>
  <c r="S179" i="1"/>
  <c r="R179" i="1"/>
  <c r="S178" i="1"/>
  <c r="R178" i="1"/>
  <c r="S177" i="1"/>
  <c r="R177" i="1"/>
  <c r="S176" i="1"/>
  <c r="R176" i="1"/>
  <c r="S175" i="1"/>
  <c r="R175" i="1"/>
  <c r="S174" i="1"/>
  <c r="R174" i="1"/>
  <c r="S173" i="1"/>
  <c r="R173" i="1"/>
  <c r="S172" i="1"/>
  <c r="R172" i="1"/>
  <c r="S171" i="1"/>
  <c r="R171" i="1"/>
  <c r="S170" i="1"/>
  <c r="R170" i="1"/>
  <c r="S169" i="1"/>
  <c r="R169" i="1"/>
  <c r="S168" i="1"/>
  <c r="R168" i="1"/>
  <c r="S167" i="1"/>
  <c r="R167" i="1"/>
  <c r="S166" i="1"/>
  <c r="R166" i="1"/>
  <c r="S165" i="1"/>
  <c r="R165" i="1"/>
  <c r="S164" i="1"/>
  <c r="R164" i="1"/>
  <c r="S163" i="1"/>
  <c r="R163" i="1"/>
  <c r="S162" i="1"/>
  <c r="R162" i="1"/>
  <c r="S161" i="1"/>
  <c r="R161" i="1"/>
  <c r="S160" i="1"/>
  <c r="R160" i="1"/>
  <c r="S159" i="1"/>
  <c r="R159" i="1"/>
  <c r="S158" i="1"/>
  <c r="R158" i="1"/>
  <c r="S157" i="1"/>
  <c r="R157" i="1"/>
  <c r="S156" i="1"/>
  <c r="R156" i="1"/>
  <c r="S155" i="1"/>
  <c r="R155" i="1"/>
  <c r="S154" i="1"/>
  <c r="R154" i="1"/>
  <c r="S153" i="1"/>
  <c r="R153" i="1"/>
  <c r="S152" i="1"/>
  <c r="R152" i="1"/>
  <c r="S151" i="1"/>
  <c r="R151" i="1"/>
  <c r="S150" i="1"/>
  <c r="R150" i="1"/>
  <c r="S149" i="1"/>
  <c r="R149" i="1"/>
  <c r="S148" i="1"/>
  <c r="R148" i="1"/>
  <c r="S147" i="1"/>
  <c r="R147" i="1"/>
  <c r="S146" i="1"/>
  <c r="R146" i="1"/>
  <c r="S145" i="1"/>
  <c r="R145" i="1"/>
  <c r="S144" i="1"/>
  <c r="R144" i="1"/>
  <c r="S143" i="1"/>
  <c r="R143" i="1"/>
  <c r="S142" i="1"/>
  <c r="R142" i="1"/>
  <c r="S141" i="1"/>
  <c r="R141" i="1"/>
  <c r="S140" i="1"/>
  <c r="R140" i="1"/>
  <c r="S139" i="1"/>
  <c r="R139" i="1"/>
  <c r="S138" i="1"/>
  <c r="R138" i="1"/>
  <c r="S137" i="1"/>
  <c r="R137" i="1"/>
  <c r="S136" i="1"/>
  <c r="R136" i="1"/>
  <c r="S135" i="1"/>
  <c r="R135" i="1"/>
  <c r="S134" i="1"/>
  <c r="R134" i="1"/>
  <c r="S133" i="1"/>
  <c r="R133" i="1"/>
  <c r="S132" i="1"/>
  <c r="R132" i="1"/>
  <c r="S131" i="1"/>
  <c r="R131" i="1"/>
  <c r="S130" i="1"/>
  <c r="R130" i="1"/>
  <c r="S129" i="1"/>
  <c r="R129" i="1"/>
  <c r="S128" i="1"/>
  <c r="R128" i="1"/>
  <c r="S127" i="1"/>
  <c r="R127" i="1"/>
  <c r="S126" i="1"/>
  <c r="R126" i="1"/>
  <c r="S125" i="1"/>
  <c r="R125" i="1"/>
  <c r="S124" i="1"/>
  <c r="R124" i="1"/>
  <c r="S123" i="1"/>
  <c r="R123" i="1"/>
  <c r="S122" i="1"/>
  <c r="R122" i="1"/>
  <c r="S121" i="1"/>
  <c r="R121" i="1"/>
  <c r="S120" i="1"/>
  <c r="R120" i="1"/>
  <c r="S119" i="1"/>
  <c r="R119" i="1"/>
  <c r="S118" i="1"/>
  <c r="R118" i="1"/>
  <c r="S117" i="1"/>
  <c r="R117" i="1"/>
  <c r="S116" i="1"/>
  <c r="R116" i="1"/>
  <c r="S115" i="1"/>
  <c r="R115" i="1"/>
  <c r="S114" i="1"/>
  <c r="R114" i="1"/>
  <c r="S113" i="1"/>
  <c r="R113" i="1"/>
  <c r="S112" i="1"/>
  <c r="R112" i="1"/>
  <c r="S111" i="1"/>
  <c r="R111" i="1"/>
  <c r="S110" i="1"/>
  <c r="R110" i="1"/>
  <c r="S109" i="1"/>
  <c r="R109" i="1"/>
  <c r="S108" i="1"/>
  <c r="R108" i="1"/>
  <c r="S107" i="1"/>
  <c r="R107" i="1"/>
  <c r="S106" i="1"/>
  <c r="R106" i="1"/>
  <c r="S105" i="1"/>
  <c r="R105" i="1"/>
  <c r="S104" i="1"/>
  <c r="R104" i="1"/>
  <c r="S103" i="1"/>
  <c r="R103" i="1"/>
  <c r="S102" i="1"/>
  <c r="R102" i="1"/>
  <c r="S101" i="1"/>
  <c r="R101" i="1"/>
  <c r="S100" i="1"/>
  <c r="R100" i="1"/>
  <c r="S99" i="1"/>
  <c r="R99" i="1"/>
  <c r="S98" i="1"/>
  <c r="R98" i="1"/>
  <c r="S97" i="1"/>
  <c r="R97" i="1"/>
  <c r="S96" i="1"/>
  <c r="R96" i="1"/>
  <c r="S95" i="1"/>
  <c r="R95" i="1"/>
  <c r="S94" i="1"/>
  <c r="R94" i="1"/>
  <c r="S93" i="1"/>
  <c r="R93" i="1"/>
  <c r="S92" i="1"/>
  <c r="R92" i="1"/>
  <c r="S91" i="1"/>
  <c r="R91" i="1"/>
  <c r="S90" i="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 r="S13" i="1"/>
  <c r="R13" i="1"/>
  <c r="S12" i="1"/>
  <c r="R12" i="1"/>
  <c r="S11" i="1"/>
  <c r="R11" i="1"/>
  <c r="S10" i="1"/>
  <c r="R10" i="1"/>
  <c r="S9" i="1"/>
  <c r="R9" i="1"/>
  <c r="S8" i="1"/>
  <c r="R8" i="1"/>
  <c r="S7" i="1"/>
  <c r="R7" i="1"/>
  <c r="S6" i="1"/>
  <c r="R6" i="1"/>
  <c r="S5" i="1"/>
  <c r="R5" i="1"/>
  <c r="S4" i="1"/>
  <c r="R4" i="1"/>
  <c r="S3" i="1"/>
  <c r="R3" i="1"/>
  <c r="V6" i="1" l="1"/>
  <c r="W4" i="1"/>
  <c r="W5" i="1" s="1"/>
  <c r="W3" i="1"/>
  <c r="U11" i="1"/>
  <c r="V11" i="1" s="1"/>
  <c r="V4" i="1"/>
  <c r="V3" i="1"/>
  <c r="AA13" i="1"/>
  <c r="W9" i="1" l="1"/>
  <c r="X9" i="1" s="1"/>
  <c r="Z9" i="1" s="1"/>
  <c r="V5" i="1"/>
  <c r="W10" i="1"/>
  <c r="X10" i="1" s="1"/>
  <c r="Z10" i="1" s="1"/>
  <c r="U12" i="1"/>
  <c r="W11" i="1"/>
  <c r="X11" i="1" s="1"/>
  <c r="Z11" i="1" s="1"/>
  <c r="AA14" i="1"/>
  <c r="V12" i="1" l="1"/>
  <c r="W12" i="1" s="1"/>
  <c r="X12" i="1" s="1"/>
  <c r="Z12" i="1" s="1"/>
  <c r="U13" i="1"/>
  <c r="AA15" i="1"/>
  <c r="V13" i="1" l="1"/>
  <c r="W13" i="1" s="1"/>
  <c r="X13" i="1" s="1"/>
  <c r="Z13" i="1" s="1"/>
  <c r="U14" i="1"/>
  <c r="AA16" i="1"/>
  <c r="V14" i="1" l="1"/>
  <c r="W14" i="1" s="1"/>
  <c r="X14" i="1" s="1"/>
  <c r="Z14" i="1" s="1"/>
  <c r="U15" i="1"/>
  <c r="AA17" i="1"/>
  <c r="U16" i="1" l="1"/>
  <c r="V15" i="1"/>
  <c r="W15" i="1" s="1"/>
  <c r="X15" i="1" s="1"/>
  <c r="Z15" i="1" s="1"/>
  <c r="AA18" i="1"/>
  <c r="V16" i="1" l="1"/>
  <c r="W16" i="1" s="1"/>
  <c r="X16" i="1" s="1"/>
  <c r="Z16" i="1" s="1"/>
  <c r="U17" i="1"/>
  <c r="AA19" i="1"/>
  <c r="U18" i="1" l="1"/>
  <c r="V17" i="1"/>
  <c r="W17" i="1" s="1"/>
  <c r="X17" i="1" s="1"/>
  <c r="Z17" i="1" s="1"/>
  <c r="AA20" i="1"/>
  <c r="U19" i="1" l="1"/>
  <c r="V18" i="1"/>
  <c r="W18" i="1" s="1"/>
  <c r="X18" i="1" s="1"/>
  <c r="Z18" i="1" s="1"/>
  <c r="AA21" i="1"/>
  <c r="V19" i="1" l="1"/>
  <c r="W19" i="1" s="1"/>
  <c r="X19" i="1" s="1"/>
  <c r="Z19" i="1" s="1"/>
  <c r="U20" i="1"/>
  <c r="AA22" i="1"/>
  <c r="V20" i="1" l="1"/>
  <c r="W20" i="1" s="1"/>
  <c r="X20" i="1" s="1"/>
  <c r="Z20" i="1" s="1"/>
  <c r="U21" i="1"/>
  <c r="AA23" i="1"/>
  <c r="U22" i="1" l="1"/>
  <c r="V21" i="1"/>
  <c r="W21" i="1" s="1"/>
  <c r="X21" i="1" s="1"/>
  <c r="Z21" i="1" s="1"/>
  <c r="AA24" i="1"/>
  <c r="U23" i="1" l="1"/>
  <c r="V22" i="1"/>
  <c r="W22" i="1" s="1"/>
  <c r="X22" i="1" s="1"/>
  <c r="Z22" i="1" s="1"/>
  <c r="AA25" i="1"/>
  <c r="U24" i="1" l="1"/>
  <c r="V23" i="1"/>
  <c r="W23" i="1" s="1"/>
  <c r="X23" i="1" s="1"/>
  <c r="Z23" i="1" s="1"/>
  <c r="AA26" i="1"/>
  <c r="V24" i="1" l="1"/>
  <c r="W24" i="1" s="1"/>
  <c r="X24" i="1" s="1"/>
  <c r="Z24" i="1" s="1"/>
  <c r="U25" i="1"/>
  <c r="AA27" i="1"/>
  <c r="V25" i="1" l="1"/>
  <c r="W25" i="1" s="1"/>
  <c r="X25" i="1" s="1"/>
  <c r="Z25" i="1" s="1"/>
  <c r="U26" i="1"/>
  <c r="AA28" i="1"/>
  <c r="U27" i="1" l="1"/>
  <c r="V26" i="1"/>
  <c r="W26" i="1" s="1"/>
  <c r="X26" i="1" s="1"/>
  <c r="Z26" i="1" s="1"/>
  <c r="AA29" i="1"/>
  <c r="U28" i="1" l="1"/>
  <c r="V27" i="1"/>
  <c r="W27" i="1" s="1"/>
  <c r="X27" i="1" s="1"/>
  <c r="Z27" i="1" s="1"/>
  <c r="AA30" i="1"/>
  <c r="U29" i="1" l="1"/>
  <c r="V28" i="1"/>
  <c r="W28" i="1" s="1"/>
  <c r="X28" i="1" s="1"/>
  <c r="Z28" i="1" s="1"/>
  <c r="AA31" i="1"/>
  <c r="U30" i="1" l="1"/>
  <c r="V29" i="1"/>
  <c r="W29" i="1" s="1"/>
  <c r="X29" i="1" s="1"/>
  <c r="Z29" i="1" s="1"/>
  <c r="AA32" i="1"/>
  <c r="U31" i="1" l="1"/>
  <c r="V30" i="1"/>
  <c r="W30" i="1" s="1"/>
  <c r="X30" i="1" s="1"/>
  <c r="Z30" i="1" s="1"/>
  <c r="AA33" i="1"/>
  <c r="V31" i="1" l="1"/>
  <c r="W31" i="1" s="1"/>
  <c r="X31" i="1" s="1"/>
  <c r="Z31" i="1" s="1"/>
  <c r="U32" i="1"/>
  <c r="AA34" i="1"/>
  <c r="V32" i="1" l="1"/>
  <c r="W32" i="1" s="1"/>
  <c r="X32" i="1" s="1"/>
  <c r="Z32" i="1" s="1"/>
  <c r="U33" i="1"/>
  <c r="AA35" i="1"/>
  <c r="U34" i="1" l="1"/>
  <c r="V33" i="1"/>
  <c r="W33" i="1" s="1"/>
  <c r="X33" i="1" s="1"/>
  <c r="Z33" i="1" s="1"/>
  <c r="AA36" i="1"/>
  <c r="V34" i="1" l="1"/>
  <c r="W34" i="1" s="1"/>
  <c r="X34" i="1" s="1"/>
  <c r="Z34" i="1" s="1"/>
  <c r="U35" i="1"/>
  <c r="AA37" i="1"/>
  <c r="U36" i="1" l="1"/>
  <c r="V35" i="1"/>
  <c r="W35" i="1" s="1"/>
  <c r="X35" i="1" s="1"/>
  <c r="Z35" i="1" s="1"/>
  <c r="AA38" i="1"/>
  <c r="V36" i="1" l="1"/>
  <c r="W36" i="1" s="1"/>
  <c r="X36" i="1" s="1"/>
  <c r="Z36" i="1" s="1"/>
  <c r="U37" i="1"/>
  <c r="AA39" i="1"/>
  <c r="V37" i="1" l="1"/>
  <c r="W37" i="1" s="1"/>
  <c r="X37" i="1" s="1"/>
  <c r="Z37" i="1" s="1"/>
  <c r="U38" i="1"/>
  <c r="AA40" i="1"/>
  <c r="V38" i="1" l="1"/>
  <c r="W38" i="1" s="1"/>
  <c r="X38" i="1" s="1"/>
  <c r="Z38" i="1" s="1"/>
  <c r="U39" i="1"/>
  <c r="AA41" i="1"/>
  <c r="U40" i="1" l="1"/>
  <c r="V39" i="1"/>
  <c r="W39" i="1" s="1"/>
  <c r="X39" i="1" s="1"/>
  <c r="Z39" i="1" s="1"/>
  <c r="AA42" i="1"/>
  <c r="U41" i="1" l="1"/>
  <c r="V40" i="1"/>
  <c r="W40" i="1" s="1"/>
  <c r="X40" i="1" s="1"/>
  <c r="Z40" i="1" s="1"/>
  <c r="AA43" i="1"/>
  <c r="U42" i="1" l="1"/>
  <c r="V41" i="1"/>
  <c r="W41" i="1" s="1"/>
  <c r="X41" i="1" s="1"/>
  <c r="Z41" i="1" s="1"/>
  <c r="AA44" i="1"/>
  <c r="U43" i="1" l="1"/>
  <c r="V42" i="1"/>
  <c r="W42" i="1" s="1"/>
  <c r="X42" i="1" s="1"/>
  <c r="Z42" i="1" s="1"/>
  <c r="AA45" i="1"/>
  <c r="V43" i="1" l="1"/>
  <c r="W43" i="1" s="1"/>
  <c r="X43" i="1" s="1"/>
  <c r="Z43" i="1" s="1"/>
  <c r="U44" i="1"/>
  <c r="AA46" i="1"/>
  <c r="U45" i="1" l="1"/>
  <c r="V44" i="1"/>
  <c r="W44" i="1" s="1"/>
  <c r="X44" i="1" s="1"/>
  <c r="Z44" i="1" s="1"/>
  <c r="AA47" i="1"/>
  <c r="V45" i="1" l="1"/>
  <c r="W45" i="1" s="1"/>
  <c r="X45" i="1" s="1"/>
  <c r="Z45" i="1" s="1"/>
  <c r="U46" i="1"/>
  <c r="AA48" i="1"/>
  <c r="U47" i="1" l="1"/>
  <c r="V46" i="1"/>
  <c r="W46" i="1" s="1"/>
  <c r="X46" i="1" s="1"/>
  <c r="Z46" i="1" s="1"/>
  <c r="AA49" i="1"/>
  <c r="V47" i="1" l="1"/>
  <c r="W47" i="1" s="1"/>
  <c r="X47" i="1" s="1"/>
  <c r="Z47" i="1" s="1"/>
  <c r="U48" i="1"/>
  <c r="AA50" i="1"/>
  <c r="V48" i="1" l="1"/>
  <c r="W48" i="1" s="1"/>
  <c r="X48" i="1" s="1"/>
  <c r="Z48" i="1" s="1"/>
  <c r="U49" i="1"/>
  <c r="AA51" i="1"/>
  <c r="V49" i="1" l="1"/>
  <c r="W49" i="1"/>
  <c r="X49" i="1" s="1"/>
  <c r="Z49" i="1" s="1"/>
  <c r="U50" i="1"/>
  <c r="AA52" i="1"/>
  <c r="U51" i="1" l="1"/>
  <c r="V50" i="1"/>
  <c r="W50" i="1" s="1"/>
  <c r="X50" i="1" s="1"/>
  <c r="Z50" i="1" s="1"/>
  <c r="AA53" i="1"/>
  <c r="U52" i="1" l="1"/>
  <c r="V51" i="1"/>
  <c r="W51" i="1" s="1"/>
  <c r="X51" i="1" s="1"/>
  <c r="Z51" i="1" s="1"/>
  <c r="AA54" i="1"/>
  <c r="V52" i="1" l="1"/>
  <c r="W52" i="1" s="1"/>
  <c r="X52" i="1" s="1"/>
  <c r="Z52" i="1" s="1"/>
  <c r="U53" i="1"/>
  <c r="AA55" i="1"/>
  <c r="U54" i="1" l="1"/>
  <c r="V53" i="1"/>
  <c r="W53" i="1" s="1"/>
  <c r="X53" i="1" s="1"/>
  <c r="Z53" i="1" s="1"/>
  <c r="AA56" i="1"/>
  <c r="U55" i="1" l="1"/>
  <c r="V54" i="1"/>
  <c r="W54" i="1" s="1"/>
  <c r="X54" i="1" s="1"/>
  <c r="Z54" i="1" s="1"/>
  <c r="AA57" i="1"/>
  <c r="V55" i="1" l="1"/>
  <c r="W55" i="1" s="1"/>
  <c r="X55" i="1" s="1"/>
  <c r="Z55" i="1" s="1"/>
  <c r="U56" i="1"/>
  <c r="AA58" i="1"/>
  <c r="U57" i="1" l="1"/>
  <c r="V56" i="1"/>
  <c r="W56" i="1" s="1"/>
  <c r="X56" i="1" s="1"/>
  <c r="Z56" i="1" s="1"/>
  <c r="AA59" i="1"/>
  <c r="U58" i="1" l="1"/>
  <c r="V57" i="1"/>
  <c r="W57" i="1" s="1"/>
  <c r="X57" i="1" s="1"/>
  <c r="Z57" i="1" s="1"/>
  <c r="AA60" i="1"/>
  <c r="U59" i="1" l="1"/>
  <c r="V58" i="1"/>
  <c r="W58" i="1" s="1"/>
  <c r="X58" i="1" s="1"/>
  <c r="Z58" i="1" s="1"/>
  <c r="AA61" i="1"/>
  <c r="U60" i="1" l="1"/>
  <c r="V59" i="1"/>
  <c r="W59" i="1" s="1"/>
  <c r="X59" i="1" s="1"/>
  <c r="Z59" i="1" s="1"/>
  <c r="AA62" i="1"/>
  <c r="U61" i="1" l="1"/>
  <c r="V60" i="1"/>
  <c r="W60" i="1" s="1"/>
  <c r="X60" i="1" s="1"/>
  <c r="Z60" i="1" s="1"/>
  <c r="AA63" i="1"/>
  <c r="V61" i="1" l="1"/>
  <c r="W61" i="1" s="1"/>
  <c r="X61" i="1" s="1"/>
  <c r="Z61" i="1" s="1"/>
  <c r="U62" i="1"/>
  <c r="AA64" i="1"/>
  <c r="U63" i="1" l="1"/>
  <c r="V62" i="1"/>
  <c r="W62" i="1" s="1"/>
  <c r="X62" i="1" s="1"/>
  <c r="Z62" i="1" s="1"/>
  <c r="AA65" i="1"/>
  <c r="U64" i="1" l="1"/>
  <c r="V63" i="1"/>
  <c r="W63" i="1" s="1"/>
  <c r="X63" i="1" s="1"/>
  <c r="Z63" i="1" s="1"/>
  <c r="AA66" i="1"/>
  <c r="V64" i="1" l="1"/>
  <c r="W64" i="1" s="1"/>
  <c r="X64" i="1" s="1"/>
  <c r="Z64" i="1" s="1"/>
  <c r="U65" i="1"/>
  <c r="AA67" i="1"/>
  <c r="U66" i="1" l="1"/>
  <c r="V65" i="1"/>
  <c r="W65" i="1" s="1"/>
  <c r="X65" i="1" s="1"/>
  <c r="Z65" i="1" s="1"/>
  <c r="AA68" i="1"/>
  <c r="U67" i="1" l="1"/>
  <c r="V66" i="1"/>
  <c r="W66" i="1" s="1"/>
  <c r="X66" i="1" s="1"/>
  <c r="Z66" i="1" s="1"/>
  <c r="AA69" i="1"/>
  <c r="V67" i="1" l="1"/>
  <c r="W67" i="1" s="1"/>
  <c r="X67" i="1" s="1"/>
  <c r="Z67" i="1" s="1"/>
  <c r="U68" i="1"/>
  <c r="AA70" i="1"/>
  <c r="U69" i="1" l="1"/>
  <c r="V68" i="1"/>
  <c r="W68" i="1" s="1"/>
  <c r="X68" i="1" s="1"/>
  <c r="Z68" i="1" s="1"/>
  <c r="AA71" i="1"/>
  <c r="U70" i="1" l="1"/>
  <c r="V69" i="1"/>
  <c r="W69" i="1" s="1"/>
  <c r="X69" i="1" s="1"/>
  <c r="Z69" i="1" s="1"/>
  <c r="AA72" i="1"/>
  <c r="U71" i="1" l="1"/>
  <c r="V70" i="1"/>
  <c r="W70" i="1" s="1"/>
  <c r="X70" i="1" s="1"/>
  <c r="Z70" i="1" s="1"/>
  <c r="AA73" i="1"/>
  <c r="U72" i="1" l="1"/>
  <c r="V71" i="1"/>
  <c r="W71" i="1" s="1"/>
  <c r="X71" i="1" s="1"/>
  <c r="Z71" i="1" s="1"/>
  <c r="AA74" i="1"/>
  <c r="V72" i="1" l="1"/>
  <c r="W72" i="1" s="1"/>
  <c r="X72" i="1" s="1"/>
  <c r="Z72" i="1" s="1"/>
  <c r="U73" i="1"/>
  <c r="AA75" i="1"/>
  <c r="V73" i="1" l="1"/>
  <c r="W73" i="1" s="1"/>
  <c r="X73" i="1" s="1"/>
  <c r="Z73" i="1" s="1"/>
  <c r="U74" i="1"/>
  <c r="AA76" i="1"/>
  <c r="U75" i="1" l="1"/>
  <c r="V74" i="1"/>
  <c r="W74" i="1" s="1"/>
  <c r="X74" i="1" s="1"/>
  <c r="Z74" i="1" s="1"/>
  <c r="AA77" i="1"/>
  <c r="U76" i="1" l="1"/>
  <c r="V75" i="1"/>
  <c r="W75" i="1" s="1"/>
  <c r="X75" i="1" s="1"/>
  <c r="Z75" i="1" s="1"/>
  <c r="AA78" i="1"/>
  <c r="U77" i="1" l="1"/>
  <c r="V76" i="1"/>
  <c r="W76" i="1" s="1"/>
  <c r="X76" i="1" s="1"/>
  <c r="Z76" i="1" s="1"/>
  <c r="AA79" i="1"/>
  <c r="U78" i="1" l="1"/>
  <c r="V77" i="1"/>
  <c r="W77" i="1" s="1"/>
  <c r="X77" i="1" s="1"/>
  <c r="Z77" i="1" s="1"/>
  <c r="AA80" i="1"/>
  <c r="U79" i="1" l="1"/>
  <c r="V78" i="1"/>
  <c r="W78" i="1" s="1"/>
  <c r="X78" i="1" s="1"/>
  <c r="Z78" i="1" s="1"/>
  <c r="AA81" i="1"/>
  <c r="V79" i="1" l="1"/>
  <c r="W79" i="1" s="1"/>
  <c r="X79" i="1" s="1"/>
  <c r="Z79" i="1" s="1"/>
  <c r="U80" i="1"/>
  <c r="AA82" i="1"/>
  <c r="V80" i="1" l="1"/>
  <c r="W80" i="1" s="1"/>
  <c r="X80" i="1" s="1"/>
  <c r="Z80" i="1" s="1"/>
  <c r="U81" i="1"/>
  <c r="AA83" i="1"/>
  <c r="V81" i="1" l="1"/>
  <c r="W81" i="1" s="1"/>
  <c r="X81" i="1" s="1"/>
  <c r="Z81" i="1" s="1"/>
  <c r="U82" i="1"/>
  <c r="AA84" i="1"/>
  <c r="U83" i="1" l="1"/>
  <c r="V82" i="1"/>
  <c r="W82" i="1" s="1"/>
  <c r="X82" i="1" s="1"/>
  <c r="Z82" i="1" s="1"/>
  <c r="AA85" i="1"/>
  <c r="U84" i="1" l="1"/>
  <c r="V83" i="1"/>
  <c r="W83" i="1" s="1"/>
  <c r="X83" i="1" s="1"/>
  <c r="Z83" i="1" s="1"/>
  <c r="AA86" i="1"/>
  <c r="V84" i="1" l="1"/>
  <c r="W84" i="1" s="1"/>
  <c r="X84" i="1" s="1"/>
  <c r="Z84" i="1" s="1"/>
  <c r="U85" i="1"/>
  <c r="AA87" i="1"/>
  <c r="V85" i="1" l="1"/>
  <c r="W85" i="1" s="1"/>
  <c r="X85" i="1" s="1"/>
  <c r="Z85" i="1" s="1"/>
  <c r="U86" i="1"/>
  <c r="AA88" i="1"/>
  <c r="V86" i="1" l="1"/>
  <c r="W86" i="1"/>
  <c r="X86" i="1" s="1"/>
  <c r="Z86" i="1" s="1"/>
  <c r="U87" i="1"/>
  <c r="AA89" i="1"/>
  <c r="U88" i="1" l="1"/>
  <c r="V87" i="1"/>
  <c r="W87" i="1" s="1"/>
  <c r="X87" i="1" s="1"/>
  <c r="Z87" i="1" s="1"/>
  <c r="AA90" i="1"/>
  <c r="U89" i="1" l="1"/>
  <c r="V88" i="1"/>
  <c r="W88" i="1" s="1"/>
  <c r="X88" i="1" s="1"/>
  <c r="Z88" i="1" s="1"/>
  <c r="AA91" i="1"/>
  <c r="U90" i="1" l="1"/>
  <c r="V89" i="1"/>
  <c r="W89" i="1" s="1"/>
  <c r="X89" i="1" s="1"/>
  <c r="Z89" i="1" s="1"/>
  <c r="AA92" i="1"/>
  <c r="U91" i="1" l="1"/>
  <c r="V90" i="1"/>
  <c r="W90" i="1" s="1"/>
  <c r="X90" i="1" s="1"/>
  <c r="Z90" i="1" s="1"/>
  <c r="AA93" i="1"/>
  <c r="V91" i="1" l="1"/>
  <c r="W91" i="1" s="1"/>
  <c r="X91" i="1" s="1"/>
  <c r="Z91" i="1" s="1"/>
  <c r="U92" i="1"/>
  <c r="AA94" i="1"/>
  <c r="V92" i="1" l="1"/>
  <c r="W92" i="1" s="1"/>
  <c r="X92" i="1" s="1"/>
  <c r="Z92" i="1" s="1"/>
  <c r="U93" i="1"/>
  <c r="AA95" i="1"/>
  <c r="V93" i="1" l="1"/>
  <c r="W93" i="1" s="1"/>
  <c r="X93" i="1" s="1"/>
  <c r="Z93" i="1" s="1"/>
  <c r="U94" i="1"/>
  <c r="AA96" i="1"/>
  <c r="U95" i="1" l="1"/>
  <c r="V94" i="1"/>
  <c r="W94" i="1" s="1"/>
  <c r="X94" i="1" s="1"/>
  <c r="Z94" i="1" s="1"/>
  <c r="AA97" i="1"/>
  <c r="V95" i="1" l="1"/>
  <c r="W95" i="1" s="1"/>
  <c r="X95" i="1" s="1"/>
  <c r="Z95" i="1" s="1"/>
  <c r="U96" i="1"/>
  <c r="AA98" i="1"/>
  <c r="U97" i="1" l="1"/>
  <c r="V96" i="1"/>
  <c r="W96" i="1" s="1"/>
  <c r="X96" i="1" s="1"/>
  <c r="Z96" i="1" s="1"/>
  <c r="AA99" i="1"/>
  <c r="V97" i="1" l="1"/>
  <c r="W97" i="1" s="1"/>
  <c r="X97" i="1" s="1"/>
  <c r="Z97" i="1" s="1"/>
  <c r="U98" i="1"/>
  <c r="AA100" i="1"/>
  <c r="V98" i="1" l="1"/>
  <c r="W98" i="1" s="1"/>
  <c r="X98" i="1" s="1"/>
  <c r="Z98" i="1" s="1"/>
  <c r="U99" i="1"/>
  <c r="AA101" i="1"/>
  <c r="U100" i="1" l="1"/>
  <c r="V99" i="1"/>
  <c r="W99" i="1" s="1"/>
  <c r="X99" i="1" s="1"/>
  <c r="Z99" i="1" s="1"/>
  <c r="AA102" i="1"/>
  <c r="V100" i="1" l="1"/>
  <c r="W100" i="1" s="1"/>
  <c r="X100" i="1" s="1"/>
  <c r="Z100" i="1" s="1"/>
  <c r="U101" i="1"/>
  <c r="AA103" i="1"/>
  <c r="U102" i="1" l="1"/>
  <c r="V101" i="1"/>
  <c r="W101" i="1" s="1"/>
  <c r="X101" i="1" s="1"/>
  <c r="Z101" i="1" s="1"/>
  <c r="AA104" i="1"/>
  <c r="V102" i="1" l="1"/>
  <c r="W102" i="1" s="1"/>
  <c r="X102" i="1" s="1"/>
  <c r="Z102" i="1" s="1"/>
  <c r="U103" i="1"/>
  <c r="AA105" i="1"/>
  <c r="V103" i="1" l="1"/>
  <c r="W103" i="1" s="1"/>
  <c r="X103" i="1" s="1"/>
  <c r="Z103" i="1" s="1"/>
  <c r="U104" i="1"/>
  <c r="AA106" i="1"/>
  <c r="U105" i="1" l="1"/>
  <c r="V104" i="1"/>
  <c r="W104" i="1" s="1"/>
  <c r="X104" i="1" s="1"/>
  <c r="Z104" i="1" s="1"/>
  <c r="AA107" i="1"/>
  <c r="U106" i="1" l="1"/>
  <c r="V105" i="1"/>
  <c r="W105" i="1" s="1"/>
  <c r="X105" i="1" s="1"/>
  <c r="Z105" i="1" s="1"/>
  <c r="AA108" i="1"/>
  <c r="U107" i="1" l="1"/>
  <c r="V106" i="1"/>
  <c r="W106" i="1" s="1"/>
  <c r="X106" i="1" s="1"/>
  <c r="Z106" i="1" s="1"/>
  <c r="AA109" i="1"/>
  <c r="U108" i="1" l="1"/>
  <c r="V107" i="1"/>
  <c r="W107" i="1" s="1"/>
  <c r="X107" i="1" s="1"/>
  <c r="Z107" i="1" s="1"/>
  <c r="U109" i="1" l="1"/>
  <c r="V108" i="1"/>
  <c r="W108" i="1" s="1"/>
  <c r="X108" i="1" s="1"/>
  <c r="Z108" i="1" s="1"/>
  <c r="V109" i="1" l="1"/>
  <c r="W109" i="1" s="1"/>
  <c r="X109" i="1" s="1"/>
  <c r="Z109" i="1" s="1"/>
</calcChain>
</file>

<file path=xl/sharedStrings.xml><?xml version="1.0" encoding="utf-8"?>
<sst xmlns="http://schemas.openxmlformats.org/spreadsheetml/2006/main" count="20" uniqueCount="11">
  <si>
    <t>Date</t>
  </si>
  <si>
    <t>MSFT</t>
  </si>
  <si>
    <t>MMM</t>
  </si>
  <si>
    <r>
      <t xml:space="preserve">1. Calculate the average return, the variance, and the volatility from both stocks using daily data.
2. Create a portfolio that is 70% MSFT and 30% MMM.Calculate the average return, the variance, and the volatility.
3. Show that the volatility of the portfolio can also be obtained in terms of the stock's weights and variances (use the formulas from the Slides). Provide your calculations.
4. </t>
    </r>
    <r>
      <rPr>
        <b/>
        <sz val="16"/>
        <color theme="1"/>
        <rFont val="Aptos Narrow"/>
        <family val="2"/>
        <scheme val="minor"/>
      </rPr>
      <t xml:space="preserve">Challenge: </t>
    </r>
    <r>
      <rPr>
        <sz val="16"/>
        <color theme="1"/>
        <rFont val="Aptos Narrow"/>
        <family val="2"/>
        <scheme val="minor"/>
      </rPr>
      <t>find the weights of MSFT and MMM that, when used to create a portfolio, generate the minimum variance possible.</t>
    </r>
  </si>
  <si>
    <t>Ret</t>
  </si>
  <si>
    <t>Var</t>
  </si>
  <si>
    <t>Vol</t>
  </si>
  <si>
    <t>Covariance</t>
  </si>
  <si>
    <t>Variance</t>
  </si>
  <si>
    <t>Volatility</t>
  </si>
  <si>
    <t>The portfolio with minimum variance is 55% MSFT and 45% MMM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</si>
</sst>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6"/>
      <color theme="1"/>
      <name val="Aptos Narrow"/>
      <family val="2"/>
      <scheme val="minor"/>
    </font>
    <font>
      <b/>
      <sz val="16"/>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0" fillId="0" borderId="0" xfId="0" applyAlignment="1">
      <alignment horizontal="center"/>
    </xf>
    <xf numFmtId="0" fontId="0" fillId="0" borderId="0" xfId="0" applyAlignment="1">
      <alignment horizontal="center" vertical="center" wrapText="1"/>
    </xf>
    <xf numFmtId="0" fontId="18" fillId="0" borderId="0" xfId="0" applyFont="1" applyAlignment="1">
      <alignment horizontal="left" vertical="center" wrapText="1"/>
    </xf>
    <xf numFmtId="10" fontId="0" fillId="0" borderId="0" xfId="1" applyNumberFormat="1" applyFont="1"/>
    <xf numFmtId="9" fontId="0" fillId="0" borderId="0" xfId="0" applyNumberFormat="1"/>
    <xf numFmtId="10" fontId="0" fillId="0" borderId="0" xfId="0" applyNumberFormat="1"/>
    <xf numFmtId="166" fontId="0" fillId="0" borderId="0" xfId="0" applyNumberFormat="1"/>
    <xf numFmtId="10" fontId="0" fillId="33" borderId="0" xfId="1" applyNumberFormat="1" applyFont="1" applyFill="1"/>
    <xf numFmtId="10" fontId="0" fillId="33" borderId="0" xfId="0" applyNumberFormat="1" applyFill="1"/>
    <xf numFmtId="0" fontId="0" fillId="33"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Portfolio Variance in terms of % of MSFT</a:t>
            </a:r>
          </a:p>
        </c:rich>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'Exercise 3M and MSFT'!$AA$8</c:f>
              <c:strCache>
                <c:ptCount val="1"/>
                <c:pt idx="0">
                  <c:v>MSFT</c:v>
                </c:pt>
              </c:strCache>
            </c:strRef>
          </c:tx>
          <c:spPr>
            <a:ln w="38100" cap="rnd">
              <a:noFill/>
              <a:round/>
            </a:ln>
            <a:effectLst/>
          </c:spPr>
          <c:marker>
            <c:symbol val="circle"/>
            <c:size val="5"/>
            <c:spPr>
              <a:solidFill>
                <a:schemeClr val="accent1"/>
              </a:solidFill>
              <a:ln w="9525">
                <a:solidFill>
                  <a:schemeClr val="accent1"/>
                </a:solidFill>
              </a:ln>
              <a:effectLst/>
            </c:spPr>
          </c:marker>
          <c:xVal>
            <c:numRef>
              <c:f>'Exercise 3M and MSFT'!$Z$9:$Z$109</c:f>
              <c:numCache>
                <c:formatCode>0.00%</c:formatCode>
                <c:ptCount val="101"/>
                <c:pt idx="0">
                  <c:v>1.5824335593215697E-2</c:v>
                </c:pt>
                <c:pt idx="1">
                  <c:v>1.570115791759474E-2</c:v>
                </c:pt>
                <c:pt idx="2">
                  <c:v>1.5579810442193304E-2</c:v>
                </c:pt>
                <c:pt idx="3">
                  <c:v>1.5460336262546026E-2</c:v>
                </c:pt>
                <c:pt idx="4">
                  <c:v>1.5342779140762222E-2</c:v>
                </c:pt>
                <c:pt idx="5">
                  <c:v>1.5227183477200035E-2</c:v>
                </c:pt>
                <c:pt idx="6">
                  <c:v>1.5113594278308246E-2</c:v>
                </c:pt>
                <c:pt idx="7">
                  <c:v>1.5002057120448595E-2</c:v>
                </c:pt>
                <c:pt idx="8">
                  <c:v>1.4892618109519414E-2</c:v>
                </c:pt>
                <c:pt idx="9">
                  <c:v>1.4785323836212094E-2</c:v>
                </c:pt>
                <c:pt idx="10">
                  <c:v>1.4680221326745386E-2</c:v>
                </c:pt>
                <c:pt idx="11">
                  <c:v>1.4577357988939258E-2</c:v>
                </c:pt>
                <c:pt idx="12">
                  <c:v>1.4476781553509916E-2</c:v>
                </c:pt>
                <c:pt idx="13">
                  <c:v>1.437854001049103E-2</c:v>
                </c:pt>
                <c:pt idx="14">
                  <c:v>1.428268154071323E-2</c:v>
                </c:pt>
                <c:pt idx="15">
                  <c:v>1.4189254442304646E-2</c:v>
                </c:pt>
                <c:pt idx="16">
                  <c:v>1.4098307052209725E-2</c:v>
                </c:pt>
                <c:pt idx="17">
                  <c:v>1.4009887662761731E-2</c:v>
                </c:pt>
                <c:pt idx="18">
                  <c:v>1.392404443338619E-2</c:v>
                </c:pt>
                <c:pt idx="19">
                  <c:v>1.3840825297557769E-2</c:v>
                </c:pt>
                <c:pt idx="20">
                  <c:v>1.3760277865181719E-2</c:v>
                </c:pt>
                <c:pt idx="21">
                  <c:v>1.3682449320622292E-2</c:v>
                </c:pt>
                <c:pt idx="22">
                  <c:v>1.3607386316654552E-2</c:v>
                </c:pt>
                <c:pt idx="23">
                  <c:v>1.3535134864671658E-2</c:v>
                </c:pt>
                <c:pt idx="24">
                  <c:v>1.3465740221536862E-2</c:v>
                </c:pt>
                <c:pt idx="25">
                  <c:v>1.3399246773526996E-2</c:v>
                </c:pt>
                <c:pt idx="26">
                  <c:v>1.3335697917871574E-2</c:v>
                </c:pt>
                <c:pt idx="27">
                  <c:v>1.3275135942447726E-2</c:v>
                </c:pt>
                <c:pt idx="28">
                  <c:v>1.3217601904245087E-2</c:v>
                </c:pt>
                <c:pt idx="29">
                  <c:v>1.3163135507265429E-2</c:v>
                </c:pt>
                <c:pt idx="30">
                  <c:v>1.3111774980568154E-2</c:v>
                </c:pt>
                <c:pt idx="31">
                  <c:v>1.3063556957213713E-2</c:v>
                </c:pt>
                <c:pt idx="32">
                  <c:v>1.3018516354891336E-2</c:v>
                </c:pt>
                <c:pt idx="33">
                  <c:v>1.2976686259044419E-2</c:v>
                </c:pt>
                <c:pt idx="34">
                  <c:v>1.2938097809325137E-2</c:v>
                </c:pt>
                <c:pt idx="35">
                  <c:v>1.2902780090218859E-2</c:v>
                </c:pt>
                <c:pt idx="36">
                  <c:v>1.2870760026677723E-2</c:v>
                </c:pt>
                <c:pt idx="37">
                  <c:v>1.2842062285590842E-2</c:v>
                </c:pt>
                <c:pt idx="38">
                  <c:v>1.2816709183895719E-2</c:v>
                </c:pt>
                <c:pt idx="39">
                  <c:v>1.2794720604101197E-2</c:v>
                </c:pt>
                <c:pt idx="40">
                  <c:v>1.2776113917947005E-2</c:v>
                </c:pt>
                <c:pt idx="41">
                  <c:v>1.2760903918868726E-2</c:v>
                </c:pt>
                <c:pt idx="42">
                  <c:v>1.2749102763870561E-2</c:v>
                </c:pt>
                <c:pt idx="43">
                  <c:v>1.2740719925332213E-2</c:v>
                </c:pt>
                <c:pt idx="44">
                  <c:v>1.2735762153191903E-2</c:v>
                </c:pt>
                <c:pt idx="45">
                  <c:v>1.2734233447855662E-2</c:v>
                </c:pt>
                <c:pt idx="46">
                  <c:v>1.273613504408575E-2</c:v>
                </c:pt>
                <c:pt idx="47">
                  <c:v>1.2741465406019238E-2</c:v>
                </c:pt>
                <c:pt idx="48">
                  <c:v>1.2750220233363559E-2</c:v>
                </c:pt>
                <c:pt idx="49">
                  <c:v>1.2762392478710824E-2</c:v>
                </c:pt>
                <c:pt idx="50">
                  <c:v>1.2777972375808628E-2</c:v>
                </c:pt>
                <c:pt idx="51">
                  <c:v>1.2796947478523727E-2</c:v>
                </c:pt>
                <c:pt idx="52">
                  <c:v>1.281930271013809E-2</c:v>
                </c:pt>
                <c:pt idx="53">
                  <c:v>1.2845020422525822E-2</c:v>
                </c:pt>
                <c:pt idx="54">
                  <c:v>1.2874080464675903E-2</c:v>
                </c:pt>
                <c:pt idx="55">
                  <c:v>1.2906460259950698E-2</c:v>
                </c:pt>
                <c:pt idx="56">
                  <c:v>1.2942134891404748E-2</c:v>
                </c:pt>
                <c:pt idx="57">
                  <c:v>1.298107719443338E-2</c:v>
                </c:pt>
                <c:pt idx="58">
                  <c:v>1.3023257855976482E-2</c:v>
                </c:pt>
                <c:pt idx="59">
                  <c:v>1.3068645519469898E-2</c:v>
                </c:pt>
                <c:pt idx="60">
                  <c:v>1.3117206894715074E-2</c:v>
                </c:pt>
                <c:pt idx="61">
                  <c:v>1.3168906871827039E-2</c:v>
                </c:pt>
                <c:pt idx="62">
                  <c:v>1.3223708638420567E-2</c:v>
                </c:pt>
                <c:pt idx="63">
                  <c:v>1.3281573799204544E-2</c:v>
                </c:pt>
                <c:pt idx="64">
                  <c:v>1.3342462497173723E-2</c:v>
                </c:pt>
                <c:pt idx="65">
                  <c:v>1.3406333535614818E-2</c:v>
                </c:pt>
                <c:pt idx="66">
                  <c:v>1.3473144500179101E-2</c:v>
                </c:pt>
                <c:pt idx="67">
                  <c:v>1.3542851880315123E-2</c:v>
                </c:pt>
                <c:pt idx="68">
                  <c:v>1.3615411189402103E-2</c:v>
                </c:pt>
                <c:pt idx="69">
                  <c:v>1.3690777082975595E-2</c:v>
                </c:pt>
                <c:pt idx="70">
                  <c:v>1.3768903474491209E-2</c:v>
                </c:pt>
                <c:pt idx="71">
                  <c:v>1.3849743648128477E-2</c:v>
                </c:pt>
                <c:pt idx="72">
                  <c:v>1.3933250368194306E-2</c:v>
                </c:pt>
                <c:pt idx="73">
                  <c:v>1.4019375984743079E-2</c:v>
                </c:pt>
                <c:pt idx="74">
                  <c:v>1.4108072535087416E-2</c:v>
                </c:pt>
                <c:pt idx="75">
                  <c:v>1.4199291840929161E-2</c:v>
                </c:pt>
                <c:pt idx="76">
                  <c:v>1.4292985600893874E-2</c:v>
                </c:pt>
                <c:pt idx="77">
                  <c:v>1.4389105478303174E-2</c:v>
                </c:pt>
                <c:pt idx="78">
                  <c:v>1.4487603184067468E-2</c:v>
                </c:pt>
                <c:pt idx="79">
                  <c:v>1.4588430554626563E-2</c:v>
                </c:pt>
                <c:pt idx="80">
                  <c:v>1.4691539624907071E-2</c:v>
                </c:pt>
                <c:pt idx="81">
                  <c:v>1.4796882696303295E-2</c:v>
                </c:pt>
                <c:pt idx="82">
                  <c:v>1.4904412399722367E-2</c:v>
                </c:pt>
                <c:pt idx="83">
                  <c:v>1.5014081753764645E-2</c:v>
                </c:pt>
                <c:pt idx="84">
                  <c:v>1.5125844218137103E-2</c:v>
                </c:pt>
                <c:pt idx="85">
                  <c:v>1.5239653742420381E-2</c:v>
                </c:pt>
                <c:pt idx="86">
                  <c:v>1.5355464810329773E-2</c:v>
                </c:pt>
                <c:pt idx="87">
                  <c:v>1.5473232479626777E-2</c:v>
                </c:pt>
                <c:pt idx="88">
                  <c:v>1.5592912417850964E-2</c:v>
                </c:pt>
                <c:pt idx="89">
                  <c:v>1.5714460934052342E-2</c:v>
                </c:pt>
                <c:pt idx="90">
                  <c:v>1.5837835006712129E-2</c:v>
                </c:pt>
                <c:pt idx="91">
                  <c:v>1.5962992308045126E-2</c:v>
                </c:pt>
                <c:pt idx="92">
                  <c:v>1.6089891224880051E-2</c:v>
                </c:pt>
                <c:pt idx="93">
                  <c:v>1.6218490876315494E-2</c:v>
                </c:pt>
                <c:pt idx="94">
                  <c:v>1.6348751128348563E-2</c:v>
                </c:pt>
                <c:pt idx="95">
                  <c:v>1.6480632605671439E-2</c:v>
                </c:pt>
                <c:pt idx="96">
                  <c:v>1.6614096700827745E-2</c:v>
                </c:pt>
                <c:pt idx="97">
                  <c:v>1.6749105580916336E-2</c:v>
                </c:pt>
                <c:pt idx="98">
                  <c:v>1.6885622192024871E-2</c:v>
                </c:pt>
                <c:pt idx="99">
                  <c:v>1.7023610261569535E-2</c:v>
                </c:pt>
                <c:pt idx="100">
                  <c:v>1.7163034298710723E-2</c:v>
                </c:pt>
              </c:numCache>
            </c:numRef>
          </c:xVal>
          <c:yVal>
            <c:numRef>
              <c:f>'Exercise 3M and MSFT'!$AA$9:$AA$109</c:f>
              <c:numCache>
                <c:formatCode>0.00%</c:formatCode>
                <c:ptCount val="101"/>
                <c:pt idx="0" formatCode="0%">
                  <c:v>1</c:v>
                </c:pt>
                <c:pt idx="1">
                  <c:v>0.99</c:v>
                </c:pt>
                <c:pt idx="2">
                  <c:v>0.98</c:v>
                </c:pt>
                <c:pt idx="3">
                  <c:v>0.97</c:v>
                </c:pt>
                <c:pt idx="4">
                  <c:v>0.96</c:v>
                </c:pt>
                <c:pt idx="5">
                  <c:v>0.95</c:v>
                </c:pt>
                <c:pt idx="6">
                  <c:v>0.94</c:v>
                </c:pt>
                <c:pt idx="7">
                  <c:v>0.92999999999999994</c:v>
                </c:pt>
                <c:pt idx="8">
                  <c:v>0.91999999999999993</c:v>
                </c:pt>
                <c:pt idx="9">
                  <c:v>0.90999999999999992</c:v>
                </c:pt>
                <c:pt idx="10">
                  <c:v>0.89999999999999991</c:v>
                </c:pt>
                <c:pt idx="11">
                  <c:v>0.8899999999999999</c:v>
                </c:pt>
                <c:pt idx="12">
                  <c:v>0.87999999999999989</c:v>
                </c:pt>
                <c:pt idx="13">
                  <c:v>0.86999999999999988</c:v>
                </c:pt>
                <c:pt idx="14">
                  <c:v>0.85999999999999988</c:v>
                </c:pt>
                <c:pt idx="15">
                  <c:v>0.84999999999999987</c:v>
                </c:pt>
                <c:pt idx="16">
                  <c:v>0.83999999999999986</c:v>
                </c:pt>
                <c:pt idx="17">
                  <c:v>0.82999999999999985</c:v>
                </c:pt>
                <c:pt idx="18">
                  <c:v>0.81999999999999984</c:v>
                </c:pt>
                <c:pt idx="19">
                  <c:v>0.80999999999999983</c:v>
                </c:pt>
                <c:pt idx="20">
                  <c:v>0.79999999999999982</c:v>
                </c:pt>
                <c:pt idx="21">
                  <c:v>0.78999999999999981</c:v>
                </c:pt>
                <c:pt idx="22">
                  <c:v>0.7799999999999998</c:v>
                </c:pt>
                <c:pt idx="23">
                  <c:v>0.7699999999999998</c:v>
                </c:pt>
                <c:pt idx="24">
                  <c:v>0.75999999999999979</c:v>
                </c:pt>
                <c:pt idx="25">
                  <c:v>0.74999999999999978</c:v>
                </c:pt>
                <c:pt idx="26">
                  <c:v>0.73999999999999977</c:v>
                </c:pt>
                <c:pt idx="27">
                  <c:v>0.72999999999999976</c:v>
                </c:pt>
                <c:pt idx="28">
                  <c:v>0.71999999999999975</c:v>
                </c:pt>
                <c:pt idx="29">
                  <c:v>0.70999999999999974</c:v>
                </c:pt>
                <c:pt idx="30">
                  <c:v>0.69999999999999973</c:v>
                </c:pt>
                <c:pt idx="31">
                  <c:v>0.68999999999999972</c:v>
                </c:pt>
                <c:pt idx="32">
                  <c:v>0.67999999999999972</c:v>
                </c:pt>
                <c:pt idx="33">
                  <c:v>0.66999999999999971</c:v>
                </c:pt>
                <c:pt idx="34">
                  <c:v>0.6599999999999997</c:v>
                </c:pt>
                <c:pt idx="35">
                  <c:v>0.64999999999999969</c:v>
                </c:pt>
                <c:pt idx="36">
                  <c:v>0.63999999999999968</c:v>
                </c:pt>
                <c:pt idx="37">
                  <c:v>0.62999999999999967</c:v>
                </c:pt>
                <c:pt idx="38">
                  <c:v>0.61999999999999966</c:v>
                </c:pt>
                <c:pt idx="39">
                  <c:v>0.60999999999999965</c:v>
                </c:pt>
                <c:pt idx="40">
                  <c:v>0.59999999999999964</c:v>
                </c:pt>
                <c:pt idx="41">
                  <c:v>0.58999999999999964</c:v>
                </c:pt>
                <c:pt idx="42">
                  <c:v>0.57999999999999963</c:v>
                </c:pt>
                <c:pt idx="43">
                  <c:v>0.56999999999999962</c:v>
                </c:pt>
                <c:pt idx="44">
                  <c:v>0.55999999999999961</c:v>
                </c:pt>
                <c:pt idx="45">
                  <c:v>0.5499999999999996</c:v>
                </c:pt>
                <c:pt idx="46">
                  <c:v>0.53999999999999959</c:v>
                </c:pt>
                <c:pt idx="47">
                  <c:v>0.52999999999999958</c:v>
                </c:pt>
                <c:pt idx="48">
                  <c:v>0.51999999999999957</c:v>
                </c:pt>
                <c:pt idx="49">
                  <c:v>0.50999999999999956</c:v>
                </c:pt>
                <c:pt idx="50">
                  <c:v>0.49999999999999956</c:v>
                </c:pt>
                <c:pt idx="51">
                  <c:v>0.48999999999999955</c:v>
                </c:pt>
                <c:pt idx="52">
                  <c:v>0.47999999999999954</c:v>
                </c:pt>
                <c:pt idx="53">
                  <c:v>0.46999999999999953</c:v>
                </c:pt>
                <c:pt idx="54">
                  <c:v>0.45999999999999952</c:v>
                </c:pt>
                <c:pt idx="55">
                  <c:v>0.44999999999999951</c:v>
                </c:pt>
                <c:pt idx="56">
                  <c:v>0.4399999999999995</c:v>
                </c:pt>
                <c:pt idx="57">
                  <c:v>0.42999999999999949</c:v>
                </c:pt>
                <c:pt idx="58">
                  <c:v>0.41999999999999948</c:v>
                </c:pt>
                <c:pt idx="59">
                  <c:v>0.40999999999999948</c:v>
                </c:pt>
                <c:pt idx="60">
                  <c:v>0.39999999999999947</c:v>
                </c:pt>
                <c:pt idx="61">
                  <c:v>0.38999999999999946</c:v>
                </c:pt>
                <c:pt idx="62">
                  <c:v>0.37999999999999945</c:v>
                </c:pt>
                <c:pt idx="63">
                  <c:v>0.36999999999999944</c:v>
                </c:pt>
                <c:pt idx="64">
                  <c:v>0.35999999999999943</c:v>
                </c:pt>
                <c:pt idx="65">
                  <c:v>0.34999999999999942</c:v>
                </c:pt>
                <c:pt idx="66">
                  <c:v>0.33999999999999941</c:v>
                </c:pt>
                <c:pt idx="67">
                  <c:v>0.3299999999999994</c:v>
                </c:pt>
                <c:pt idx="68">
                  <c:v>0.3199999999999994</c:v>
                </c:pt>
                <c:pt idx="69">
                  <c:v>0.30999999999999939</c:v>
                </c:pt>
                <c:pt idx="70">
                  <c:v>0.29999999999999938</c:v>
                </c:pt>
                <c:pt idx="71">
                  <c:v>0.28999999999999937</c:v>
                </c:pt>
                <c:pt idx="72">
                  <c:v>0.27999999999999936</c:v>
                </c:pt>
                <c:pt idx="73">
                  <c:v>0.26999999999999935</c:v>
                </c:pt>
                <c:pt idx="74">
                  <c:v>0.25999999999999934</c:v>
                </c:pt>
                <c:pt idx="75">
                  <c:v>0.24999999999999933</c:v>
                </c:pt>
                <c:pt idx="76">
                  <c:v>0.23999999999999932</c:v>
                </c:pt>
                <c:pt idx="77">
                  <c:v>0.22999999999999932</c:v>
                </c:pt>
                <c:pt idx="78">
                  <c:v>0.21999999999999931</c:v>
                </c:pt>
                <c:pt idx="79">
                  <c:v>0.2099999999999993</c:v>
                </c:pt>
                <c:pt idx="80">
                  <c:v>0.19999999999999929</c:v>
                </c:pt>
                <c:pt idx="81">
                  <c:v>0.18999999999999928</c:v>
                </c:pt>
                <c:pt idx="82">
                  <c:v>0.17999999999999927</c:v>
                </c:pt>
                <c:pt idx="83">
                  <c:v>0.16999999999999926</c:v>
                </c:pt>
                <c:pt idx="84">
                  <c:v>0.15999999999999925</c:v>
                </c:pt>
                <c:pt idx="85">
                  <c:v>0.14999999999999925</c:v>
                </c:pt>
                <c:pt idx="86">
                  <c:v>0.13999999999999924</c:v>
                </c:pt>
                <c:pt idx="87">
                  <c:v>0.12999999999999923</c:v>
                </c:pt>
                <c:pt idx="88">
                  <c:v>0.11999999999999923</c:v>
                </c:pt>
                <c:pt idx="89">
                  <c:v>0.10999999999999924</c:v>
                </c:pt>
                <c:pt idx="90">
                  <c:v>9.9999999999999242E-2</c:v>
                </c:pt>
                <c:pt idx="91">
                  <c:v>8.9999999999999247E-2</c:v>
                </c:pt>
                <c:pt idx="92">
                  <c:v>7.9999999999999252E-2</c:v>
                </c:pt>
                <c:pt idx="93">
                  <c:v>6.9999999999999257E-2</c:v>
                </c:pt>
                <c:pt idx="94">
                  <c:v>5.9999999999999255E-2</c:v>
                </c:pt>
                <c:pt idx="95">
                  <c:v>4.9999999999999253E-2</c:v>
                </c:pt>
                <c:pt idx="96">
                  <c:v>3.9999999999999251E-2</c:v>
                </c:pt>
                <c:pt idx="97">
                  <c:v>2.9999999999999249E-2</c:v>
                </c:pt>
                <c:pt idx="98">
                  <c:v>1.9999999999999248E-2</c:v>
                </c:pt>
                <c:pt idx="99">
                  <c:v>9.9999999999992473E-3</c:v>
                </c:pt>
                <c:pt idx="100">
                  <c:v>-7.5286998857393428E-16</c:v>
                </c:pt>
              </c:numCache>
            </c:numRef>
          </c:yVal>
          <c:smooth val="0"/>
          <c:extLst>
            <c:ext xmlns:c16="http://schemas.microsoft.com/office/drawing/2014/chart" uri="{C3380CC4-5D6E-409C-BE32-E72D297353CC}">
              <c16:uniqueId val="{00000000-3BD1-4EBC-9133-D51029953FEF}"/>
            </c:ext>
          </c:extLst>
        </c:ser>
        <c:dLbls>
          <c:dLblPos val="t"/>
          <c:showLegendKey val="0"/>
          <c:showVal val="0"/>
          <c:showCatName val="0"/>
          <c:showSerName val="0"/>
          <c:showPercent val="0"/>
          <c:showBubbleSize val="0"/>
        </c:dLbls>
        <c:axId val="1224690384"/>
        <c:axId val="1224697584"/>
      </c:scatterChart>
      <c:valAx>
        <c:axId val="1224690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Portfolio Volatility</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24697584"/>
        <c:crosses val="autoZero"/>
        <c:crossBetween val="midCat"/>
      </c:valAx>
      <c:valAx>
        <c:axId val="1224697584"/>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a:t>Share of MSFT</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24690384"/>
        <c:crosses val="autoZero"/>
        <c:crossBetween val="midCat"/>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28</xdr:col>
      <xdr:colOff>120650</xdr:colOff>
      <xdr:row>7</xdr:row>
      <xdr:rowOff>168274</xdr:rowOff>
    </xdr:from>
    <xdr:to>
      <xdr:col>39</xdr:col>
      <xdr:colOff>69850</xdr:colOff>
      <xdr:row>37</xdr:row>
      <xdr:rowOff>95250</xdr:rowOff>
    </xdr:to>
    <xdr:graphicFrame macro="">
      <xdr:nvGraphicFramePr>
        <xdr:cNvPr id="5" name="Chart 4">
          <a:extLst>
            <a:ext uri="{FF2B5EF4-FFF2-40B4-BE49-F238E27FC236}">
              <a16:creationId xmlns:a16="http://schemas.microsoft.com/office/drawing/2014/main" id="{13B0D75C-B176-709A-013D-A641D6DDF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65235-F0F1-476A-A642-A64243C9F3AF}">
  <dimension ref="A1:AE251"/>
  <sheetViews>
    <sheetView tabSelected="1" topLeftCell="H1" workbookViewId="0">
      <selection activeCell="AO14" sqref="AO14"/>
    </sheetView>
  </sheetViews>
  <sheetFormatPr defaultRowHeight="14.5" x14ac:dyDescent="0.35"/>
  <cols>
    <col min="1" max="1" width="10.08984375" bestFit="1" customWidth="1"/>
    <col min="17" max="17" width="10.08984375" bestFit="1" customWidth="1"/>
    <col min="22" max="22" width="11.81640625" bestFit="1" customWidth="1"/>
  </cols>
  <sheetData>
    <row r="1" spans="1:28" x14ac:dyDescent="0.35">
      <c r="A1" t="s">
        <v>0</v>
      </c>
      <c r="B1" t="s">
        <v>1</v>
      </c>
      <c r="C1" t="s">
        <v>2</v>
      </c>
    </row>
    <row r="2" spans="1:28" x14ac:dyDescent="0.35">
      <c r="A2" s="1">
        <v>44929</v>
      </c>
      <c r="B2">
        <v>236.18351749999999</v>
      </c>
      <c r="C2">
        <v>94.329200740000005</v>
      </c>
      <c r="E2" s="4" t="s">
        <v>3</v>
      </c>
      <c r="F2" s="4"/>
      <c r="G2" s="4"/>
      <c r="H2" s="4"/>
      <c r="I2" s="4"/>
      <c r="J2" s="4"/>
      <c r="K2" s="4"/>
      <c r="L2" s="4"/>
      <c r="M2" s="4"/>
      <c r="N2" s="4"/>
      <c r="Q2" t="s">
        <v>0</v>
      </c>
      <c r="R2" t="s">
        <v>1</v>
      </c>
      <c r="S2" t="s">
        <v>2</v>
      </c>
      <c r="V2" s="2" t="s">
        <v>1</v>
      </c>
      <c r="W2" s="2" t="s">
        <v>2</v>
      </c>
    </row>
    <row r="3" spans="1:28" x14ac:dyDescent="0.35">
      <c r="A3" s="1">
        <v>44930</v>
      </c>
      <c r="B3">
        <v>225.85211179999999</v>
      </c>
      <c r="C3">
        <v>96.393394470000004</v>
      </c>
      <c r="E3" s="4"/>
      <c r="F3" s="4"/>
      <c r="G3" s="4"/>
      <c r="H3" s="4"/>
      <c r="I3" s="4"/>
      <c r="J3" s="4"/>
      <c r="K3" s="4"/>
      <c r="L3" s="4"/>
      <c r="M3" s="4"/>
      <c r="N3" s="4"/>
      <c r="Q3" s="1">
        <v>44930</v>
      </c>
      <c r="R3">
        <f>B3/B2-1</f>
        <v>-4.3743127417856353E-2</v>
      </c>
      <c r="S3">
        <f>C3/C2-1</f>
        <v>2.188287098593733E-2</v>
      </c>
      <c r="U3" t="s">
        <v>4</v>
      </c>
      <c r="V3" s="5">
        <f>AVERAGE(R3:R251)</f>
        <v>1.9716604801123931E-3</v>
      </c>
      <c r="W3" s="5">
        <f>AVERAGE(S3:S251)</f>
        <v>-7.4425840785886477E-5</v>
      </c>
    </row>
    <row r="4" spans="1:28" x14ac:dyDescent="0.35">
      <c r="A4" s="1">
        <v>44931</v>
      </c>
      <c r="B4">
        <v>219.15835569999999</v>
      </c>
      <c r="C4">
        <v>94.706611629999998</v>
      </c>
      <c r="E4" s="4"/>
      <c r="F4" s="4"/>
      <c r="G4" s="4"/>
      <c r="H4" s="4"/>
      <c r="I4" s="4"/>
      <c r="J4" s="4"/>
      <c r="K4" s="4"/>
      <c r="L4" s="4"/>
      <c r="M4" s="4"/>
      <c r="N4" s="4"/>
      <c r="Q4" s="1">
        <v>44931</v>
      </c>
      <c r="R4">
        <f t="shared" ref="R4:R67" si="0">B4/B3-1</f>
        <v>-2.963778397577066E-2</v>
      </c>
      <c r="S4">
        <f t="shared" ref="S4:S67" si="1">C4/C3-1</f>
        <v>-1.7498946367377588E-2</v>
      </c>
      <c r="U4" t="s">
        <v>5</v>
      </c>
      <c r="V4" s="5">
        <f>_xlfn.VAR.S(R3:R251)</f>
        <v>2.504095969667132E-4</v>
      </c>
      <c r="W4" s="5">
        <f>_xlfn.VAR.S(S3:S251)</f>
        <v>2.9456974633872043E-4</v>
      </c>
    </row>
    <row r="5" spans="1:28" x14ac:dyDescent="0.35">
      <c r="A5" s="1">
        <v>44932</v>
      </c>
      <c r="B5">
        <v>221.74119569999999</v>
      </c>
      <c r="C5">
        <v>97.602645870000003</v>
      </c>
      <c r="E5" s="4"/>
      <c r="F5" s="4"/>
      <c r="G5" s="4"/>
      <c r="H5" s="4"/>
      <c r="I5" s="4"/>
      <c r="J5" s="4"/>
      <c r="K5" s="4"/>
      <c r="L5" s="4"/>
      <c r="M5" s="4"/>
      <c r="N5" s="4"/>
      <c r="Q5" s="1">
        <v>44932</v>
      </c>
      <c r="R5">
        <f t="shared" si="0"/>
        <v>1.1785268199107968E-2</v>
      </c>
      <c r="S5">
        <f t="shared" si="1"/>
        <v>3.0579008056103252E-2</v>
      </c>
      <c r="U5" t="s">
        <v>6</v>
      </c>
      <c r="V5" s="5">
        <f>SQRT(V4)</f>
        <v>1.5824335593215697E-2</v>
      </c>
      <c r="W5" s="5">
        <f>SQRT(W4)</f>
        <v>1.7163034298710717E-2</v>
      </c>
    </row>
    <row r="6" spans="1:28" x14ac:dyDescent="0.35">
      <c r="A6" s="1">
        <v>44935</v>
      </c>
      <c r="B6">
        <v>223.90016170000001</v>
      </c>
      <c r="C6">
        <v>97.656562809999997</v>
      </c>
      <c r="E6" s="4"/>
      <c r="F6" s="4"/>
      <c r="G6" s="4"/>
      <c r="H6" s="4"/>
      <c r="I6" s="4"/>
      <c r="J6" s="4"/>
      <c r="K6" s="4"/>
      <c r="L6" s="4"/>
      <c r="M6" s="4"/>
      <c r="N6" s="4"/>
      <c r="Q6" s="1">
        <v>44935</v>
      </c>
      <c r="R6">
        <f t="shared" si="0"/>
        <v>9.7364226488656502E-3</v>
      </c>
      <c r="S6">
        <f t="shared" si="1"/>
        <v>5.5241268840000579E-4</v>
      </c>
      <c r="U6" t="s">
        <v>7</v>
      </c>
      <c r="V6">
        <f>_xlfn.COVARIANCE.S(R3:R251,S3:S251)</f>
        <v>5.4063484421139894E-5</v>
      </c>
    </row>
    <row r="7" spans="1:28" x14ac:dyDescent="0.35">
      <c r="A7" s="1">
        <v>44936</v>
      </c>
      <c r="B7">
        <v>225.6056519</v>
      </c>
      <c r="C7">
        <v>98.688659670000007</v>
      </c>
      <c r="E7" s="4"/>
      <c r="F7" s="4"/>
      <c r="G7" s="4"/>
      <c r="H7" s="4"/>
      <c r="I7" s="4"/>
      <c r="J7" s="4"/>
      <c r="K7" s="4"/>
      <c r="L7" s="4"/>
      <c r="M7" s="4"/>
      <c r="N7" s="4"/>
      <c r="Q7" s="1">
        <v>44936</v>
      </c>
      <c r="R7">
        <f t="shared" si="0"/>
        <v>7.617190568558696E-3</v>
      </c>
      <c r="S7">
        <f t="shared" si="1"/>
        <v>1.0568637993209506E-2</v>
      </c>
    </row>
    <row r="8" spans="1:28" x14ac:dyDescent="0.35">
      <c r="A8" s="1">
        <v>44937</v>
      </c>
      <c r="B8">
        <v>232.4275208</v>
      </c>
      <c r="C8">
        <v>99.451194760000007</v>
      </c>
      <c r="E8" s="4"/>
      <c r="F8" s="4"/>
      <c r="G8" s="4"/>
      <c r="H8" s="4"/>
      <c r="I8" s="4"/>
      <c r="J8" s="4"/>
      <c r="K8" s="4"/>
      <c r="L8" s="4"/>
      <c r="M8" s="4"/>
      <c r="N8" s="4"/>
      <c r="Q8" s="1">
        <v>44937</v>
      </c>
      <c r="R8">
        <f t="shared" si="0"/>
        <v>3.0238023039528272E-2</v>
      </c>
      <c r="S8">
        <f t="shared" si="1"/>
        <v>7.7266738908989829E-3</v>
      </c>
      <c r="U8" s="2" t="s">
        <v>1</v>
      </c>
      <c r="V8" s="2" t="s">
        <v>2</v>
      </c>
      <c r="W8" t="s">
        <v>8</v>
      </c>
      <c r="X8" t="s">
        <v>9</v>
      </c>
      <c r="Z8" t="s">
        <v>9</v>
      </c>
      <c r="AA8" s="2" t="s">
        <v>1</v>
      </c>
      <c r="AB8" s="8">
        <f>MIN(Z9:Z109)</f>
        <v>1.2734233447855662E-2</v>
      </c>
    </row>
    <row r="9" spans="1:28" x14ac:dyDescent="0.35">
      <c r="A9" s="1">
        <v>44938</v>
      </c>
      <c r="B9">
        <v>235.12867739999999</v>
      </c>
      <c r="C9">
        <v>99.628326419999993</v>
      </c>
      <c r="E9" s="4"/>
      <c r="F9" s="4"/>
      <c r="G9" s="4"/>
      <c r="H9" s="4"/>
      <c r="I9" s="4"/>
      <c r="J9" s="4"/>
      <c r="K9" s="4"/>
      <c r="L9" s="4"/>
      <c r="M9" s="4"/>
      <c r="N9" s="4"/>
      <c r="Q9" s="1">
        <v>44938</v>
      </c>
      <c r="R9">
        <f t="shared" si="0"/>
        <v>1.1621500718601574E-2</v>
      </c>
      <c r="S9">
        <f t="shared" si="1"/>
        <v>1.7810913225069225E-3</v>
      </c>
      <c r="U9" s="6">
        <v>1</v>
      </c>
      <c r="V9" s="6">
        <f>1-U9</f>
        <v>0</v>
      </c>
      <c r="W9">
        <f>U9^2*$V$4+V9^2*$W$4+2*U9*V9*$V$6</f>
        <v>2.504095969667132E-4</v>
      </c>
      <c r="X9">
        <f>SQRT(W9)</f>
        <v>1.5824335593215697E-2</v>
      </c>
      <c r="Z9" s="5">
        <f>X9</f>
        <v>1.5824335593215697E-2</v>
      </c>
      <c r="AA9" s="6">
        <v>1</v>
      </c>
      <c r="AB9" t="b">
        <f>Z9=$AB$8</f>
        <v>0</v>
      </c>
    </row>
    <row r="10" spans="1:28" x14ac:dyDescent="0.35">
      <c r="A10" s="1">
        <v>44939</v>
      </c>
      <c r="B10">
        <v>235.8384552</v>
      </c>
      <c r="C10">
        <v>99.751564029999997</v>
      </c>
      <c r="E10" s="4"/>
      <c r="F10" s="4"/>
      <c r="G10" s="4"/>
      <c r="H10" s="4"/>
      <c r="I10" s="4"/>
      <c r="J10" s="4"/>
      <c r="K10" s="4"/>
      <c r="L10" s="4"/>
      <c r="M10" s="4"/>
      <c r="N10" s="4"/>
      <c r="Q10" s="1">
        <v>44939</v>
      </c>
      <c r="R10">
        <f t="shared" si="0"/>
        <v>3.0186781461478684E-3</v>
      </c>
      <c r="S10">
        <f t="shared" si="1"/>
        <v>1.2369736040780399E-3</v>
      </c>
      <c r="U10" s="7">
        <f>U9-1%</f>
        <v>0.99</v>
      </c>
      <c r="V10" s="6">
        <f>1-U10</f>
        <v>1.0000000000000009E-2</v>
      </c>
      <c r="W10">
        <f t="shared" ref="W10:W73" si="2">U10^2*$V$4+V10^2*$W$4+2*U10*V10*$V$6</f>
        <v>2.4652635995324804E-4</v>
      </c>
      <c r="X10">
        <f t="shared" ref="X10:X73" si="3">SQRT(W10)</f>
        <v>1.570115791759474E-2</v>
      </c>
      <c r="Z10" s="5">
        <f>X10</f>
        <v>1.570115791759474E-2</v>
      </c>
      <c r="AA10" s="7">
        <f>AA9-1%</f>
        <v>0.99</v>
      </c>
      <c r="AB10" t="b">
        <f t="shared" ref="AB10:AB73" si="4">Z10=$AB$8</f>
        <v>0</v>
      </c>
    </row>
    <row r="11" spans="1:28" x14ac:dyDescent="0.35">
      <c r="A11" s="1">
        <v>44943</v>
      </c>
      <c r="B11">
        <v>236.94259640000001</v>
      </c>
      <c r="C11">
        <v>97.510223389999993</v>
      </c>
      <c r="E11" s="4"/>
      <c r="F11" s="4"/>
      <c r="G11" s="4"/>
      <c r="H11" s="4"/>
      <c r="I11" s="4"/>
      <c r="J11" s="4"/>
      <c r="K11" s="4"/>
      <c r="L11" s="4"/>
      <c r="M11" s="4"/>
      <c r="N11" s="4"/>
      <c r="Q11" s="1">
        <v>44943</v>
      </c>
      <c r="R11">
        <f t="shared" si="0"/>
        <v>4.681769133297875E-3</v>
      </c>
      <c r="S11">
        <f t="shared" si="1"/>
        <v>-2.2469228044644241E-2</v>
      </c>
      <c r="U11" s="7">
        <f t="shared" ref="U11:U49" si="5">U10-1%</f>
        <v>0.98</v>
      </c>
      <c r="V11" s="6">
        <f t="shared" ref="V11:V74" si="6">1-U11</f>
        <v>2.0000000000000018E-2</v>
      </c>
      <c r="W11">
        <f t="shared" si="2"/>
        <v>2.4273049341467552E-4</v>
      </c>
      <c r="X11">
        <f t="shared" si="3"/>
        <v>1.5579810442193304E-2</v>
      </c>
      <c r="Z11" s="5">
        <f>X11</f>
        <v>1.5579810442193304E-2</v>
      </c>
      <c r="AA11" s="7">
        <f t="shared" ref="AA11:AA74" si="7">AA10-1%</f>
        <v>0.98</v>
      </c>
      <c r="AB11" t="b">
        <f t="shared" si="4"/>
        <v>0</v>
      </c>
    </row>
    <row r="12" spans="1:28" x14ac:dyDescent="0.35">
      <c r="A12" s="1">
        <v>44944</v>
      </c>
      <c r="B12">
        <v>232.4669495</v>
      </c>
      <c r="C12">
        <v>94.544860839999998</v>
      </c>
      <c r="E12" s="4"/>
      <c r="F12" s="4"/>
      <c r="G12" s="4"/>
      <c r="H12" s="4"/>
      <c r="I12" s="4"/>
      <c r="J12" s="4"/>
      <c r="K12" s="4"/>
      <c r="L12" s="4"/>
      <c r="M12" s="4"/>
      <c r="N12" s="4"/>
      <c r="Q12" s="1">
        <v>44944</v>
      </c>
      <c r="R12">
        <f t="shared" si="0"/>
        <v>-1.8889161206135929E-2</v>
      </c>
      <c r="S12">
        <f t="shared" si="1"/>
        <v>-3.0410786140236734E-2</v>
      </c>
      <c r="U12" s="7">
        <f t="shared" si="5"/>
        <v>0.97</v>
      </c>
      <c r="V12" s="6">
        <f t="shared" si="6"/>
        <v>3.0000000000000027E-2</v>
      </c>
      <c r="W12">
        <f t="shared" si="2"/>
        <v>2.3902199735099561E-4</v>
      </c>
      <c r="X12">
        <f t="shared" si="3"/>
        <v>1.5460336262546026E-2</v>
      </c>
      <c r="Z12" s="5">
        <f>X12</f>
        <v>1.5460336262546026E-2</v>
      </c>
      <c r="AA12" s="7">
        <f t="shared" si="7"/>
        <v>0.97</v>
      </c>
      <c r="AB12" t="b">
        <f t="shared" si="4"/>
        <v>0</v>
      </c>
    </row>
    <row r="13" spans="1:28" x14ac:dyDescent="0.35">
      <c r="A13" s="1">
        <v>44945</v>
      </c>
      <c r="B13">
        <v>228.6419678</v>
      </c>
      <c r="C13">
        <v>91.217491150000001</v>
      </c>
      <c r="E13" s="4"/>
      <c r="F13" s="4"/>
      <c r="G13" s="4"/>
      <c r="H13" s="4"/>
      <c r="I13" s="4"/>
      <c r="J13" s="4"/>
      <c r="K13" s="4"/>
      <c r="L13" s="4"/>
      <c r="M13" s="4"/>
      <c r="N13" s="4"/>
      <c r="Q13" s="1">
        <v>44945</v>
      </c>
      <c r="R13">
        <f t="shared" si="0"/>
        <v>-1.6453873155848342E-2</v>
      </c>
      <c r="S13">
        <f t="shared" si="1"/>
        <v>-3.5193554260246507E-2</v>
      </c>
      <c r="U13" s="7">
        <f t="shared" si="5"/>
        <v>0.96</v>
      </c>
      <c r="V13" s="6">
        <f t="shared" si="6"/>
        <v>4.0000000000000036E-2</v>
      </c>
      <c r="W13">
        <f t="shared" si="2"/>
        <v>2.3540087176220838E-4</v>
      </c>
      <c r="X13">
        <f t="shared" si="3"/>
        <v>1.5342779140762222E-2</v>
      </c>
      <c r="Z13" s="5">
        <f>X13</f>
        <v>1.5342779140762222E-2</v>
      </c>
      <c r="AA13" s="7">
        <f t="shared" si="7"/>
        <v>0.96</v>
      </c>
      <c r="AB13" t="b">
        <f t="shared" si="4"/>
        <v>0</v>
      </c>
    </row>
    <row r="14" spans="1:28" x14ac:dyDescent="0.35">
      <c r="A14" s="1">
        <v>44946</v>
      </c>
      <c r="B14">
        <v>236.8144379</v>
      </c>
      <c r="C14">
        <v>92.927391049999997</v>
      </c>
      <c r="E14" s="4"/>
      <c r="F14" s="4"/>
      <c r="G14" s="4"/>
      <c r="H14" s="4"/>
      <c r="I14" s="4"/>
      <c r="J14" s="4"/>
      <c r="K14" s="4"/>
      <c r="L14" s="4"/>
      <c r="M14" s="4"/>
      <c r="N14" s="4"/>
      <c r="Q14" s="1">
        <v>44946</v>
      </c>
      <c r="R14">
        <f t="shared" si="0"/>
        <v>3.5743525909244678E-2</v>
      </c>
      <c r="S14">
        <f t="shared" si="1"/>
        <v>1.8745307269942391E-2</v>
      </c>
      <c r="U14" s="7">
        <f t="shared" si="5"/>
        <v>0.95</v>
      </c>
      <c r="V14" s="6">
        <f t="shared" si="6"/>
        <v>5.0000000000000044E-2</v>
      </c>
      <c r="W14">
        <f t="shared" si="2"/>
        <v>2.3186711664831375E-4</v>
      </c>
      <c r="X14">
        <f t="shared" si="3"/>
        <v>1.5227183477200035E-2</v>
      </c>
      <c r="Z14" s="5">
        <f>X14</f>
        <v>1.5227183477200035E-2</v>
      </c>
      <c r="AA14" s="7">
        <f t="shared" si="7"/>
        <v>0.95</v>
      </c>
      <c r="AB14" t="b">
        <f t="shared" si="4"/>
        <v>0</v>
      </c>
    </row>
    <row r="15" spans="1:28" x14ac:dyDescent="0.35">
      <c r="A15" s="1">
        <v>44949</v>
      </c>
      <c r="B15">
        <v>239.14097599999999</v>
      </c>
      <c r="C15">
        <v>94.444740300000007</v>
      </c>
      <c r="E15" s="4"/>
      <c r="F15" s="4"/>
      <c r="G15" s="4"/>
      <c r="H15" s="4"/>
      <c r="I15" s="4"/>
      <c r="J15" s="4"/>
      <c r="K15" s="4"/>
      <c r="L15" s="4"/>
      <c r="M15" s="4"/>
      <c r="N15" s="4"/>
      <c r="Q15" s="1">
        <v>44949</v>
      </c>
      <c r="R15">
        <f t="shared" si="0"/>
        <v>9.8243085203377767E-3</v>
      </c>
      <c r="S15">
        <f t="shared" si="1"/>
        <v>1.6328331537722729E-2</v>
      </c>
      <c r="U15" s="7">
        <f t="shared" si="5"/>
        <v>0.94</v>
      </c>
      <c r="V15" s="6">
        <f t="shared" si="6"/>
        <v>6.0000000000000053E-2</v>
      </c>
      <c r="W15">
        <f t="shared" si="2"/>
        <v>2.2842073200931174E-4</v>
      </c>
      <c r="X15">
        <f t="shared" si="3"/>
        <v>1.5113594278308246E-2</v>
      </c>
      <c r="Z15" s="5">
        <f>X15</f>
        <v>1.5113594278308246E-2</v>
      </c>
      <c r="AA15" s="7">
        <f t="shared" si="7"/>
        <v>0.94</v>
      </c>
      <c r="AB15" t="b">
        <f t="shared" si="4"/>
        <v>0</v>
      </c>
    </row>
    <row r="16" spans="1:28" x14ac:dyDescent="0.35">
      <c r="A16" s="1">
        <v>44950</v>
      </c>
      <c r="B16">
        <v>238.6086426</v>
      </c>
      <c r="C16">
        <v>88.575637819999997</v>
      </c>
      <c r="Q16" s="1">
        <v>44950</v>
      </c>
      <c r="R16">
        <f t="shared" si="0"/>
        <v>-2.226023364561347E-3</v>
      </c>
      <c r="S16">
        <f t="shared" si="1"/>
        <v>-6.2143243354336519E-2</v>
      </c>
      <c r="U16" s="7">
        <f t="shared" si="5"/>
        <v>0.92999999999999994</v>
      </c>
      <c r="V16" s="6">
        <f t="shared" si="6"/>
        <v>7.0000000000000062E-2</v>
      </c>
      <c r="W16">
        <f t="shared" si="2"/>
        <v>2.2506171784520237E-4</v>
      </c>
      <c r="X16">
        <f t="shared" si="3"/>
        <v>1.5002057120448595E-2</v>
      </c>
      <c r="Z16" s="5">
        <f>X16</f>
        <v>1.5002057120448595E-2</v>
      </c>
      <c r="AA16" s="7">
        <f t="shared" si="7"/>
        <v>0.92999999999999994</v>
      </c>
      <c r="AB16" t="b">
        <f t="shared" si="4"/>
        <v>0</v>
      </c>
    </row>
    <row r="17" spans="1:28" x14ac:dyDescent="0.35">
      <c r="A17" s="1">
        <v>44951</v>
      </c>
      <c r="B17">
        <v>237.1989136</v>
      </c>
      <c r="C17">
        <v>86.981269839999996</v>
      </c>
      <c r="Q17" s="1">
        <v>44951</v>
      </c>
      <c r="R17">
        <f t="shared" si="0"/>
        <v>-5.9081221226476854E-3</v>
      </c>
      <c r="S17">
        <f t="shared" si="1"/>
        <v>-1.8000073375029069E-2</v>
      </c>
      <c r="U17" s="7">
        <f t="shared" si="5"/>
        <v>0.91999999999999993</v>
      </c>
      <c r="V17" s="6">
        <f t="shared" si="6"/>
        <v>8.0000000000000071E-2</v>
      </c>
      <c r="W17">
        <f t="shared" si="2"/>
        <v>2.2179007415598561E-4</v>
      </c>
      <c r="X17">
        <f t="shared" si="3"/>
        <v>1.4892618109519414E-2</v>
      </c>
      <c r="Z17" s="5">
        <f>X17</f>
        <v>1.4892618109519414E-2</v>
      </c>
      <c r="AA17" s="7">
        <f t="shared" si="7"/>
        <v>0.91999999999999993</v>
      </c>
      <c r="AB17" t="b">
        <f t="shared" si="4"/>
        <v>0</v>
      </c>
    </row>
    <row r="18" spans="1:28" x14ac:dyDescent="0.35">
      <c r="A18" s="1">
        <v>44952</v>
      </c>
      <c r="B18">
        <v>244.4841461</v>
      </c>
      <c r="C18">
        <v>87.458808899999994</v>
      </c>
      <c r="Q18" s="1">
        <v>44952</v>
      </c>
      <c r="R18">
        <f t="shared" si="0"/>
        <v>3.0713599777633993E-2</v>
      </c>
      <c r="S18">
        <f t="shared" si="1"/>
        <v>5.4901366797521778E-3</v>
      </c>
      <c r="U18" s="7">
        <f t="shared" si="5"/>
        <v>0.90999999999999992</v>
      </c>
      <c r="V18" s="6">
        <f t="shared" si="6"/>
        <v>9.000000000000008E-2</v>
      </c>
      <c r="W18">
        <f t="shared" si="2"/>
        <v>2.1860580094166152E-4</v>
      </c>
      <c r="X18">
        <f t="shared" si="3"/>
        <v>1.4785323836212094E-2</v>
      </c>
      <c r="Z18" s="5">
        <f>X18</f>
        <v>1.4785323836212094E-2</v>
      </c>
      <c r="AA18" s="7">
        <f t="shared" si="7"/>
        <v>0.90999999999999992</v>
      </c>
      <c r="AB18" t="b">
        <f t="shared" si="4"/>
        <v>0</v>
      </c>
    </row>
    <row r="19" spans="1:28" x14ac:dyDescent="0.35">
      <c r="A19" s="1">
        <v>44953</v>
      </c>
      <c r="B19">
        <v>244.64190669999999</v>
      </c>
      <c r="C19">
        <v>88.768180849999993</v>
      </c>
      <c r="Q19" s="1">
        <v>44953</v>
      </c>
      <c r="R19">
        <f t="shared" si="0"/>
        <v>6.4527946910497569E-4</v>
      </c>
      <c r="S19">
        <f t="shared" si="1"/>
        <v>1.4971298677267875E-2</v>
      </c>
      <c r="U19" s="7">
        <f t="shared" si="5"/>
        <v>0.89999999999999991</v>
      </c>
      <c r="V19" s="6">
        <f t="shared" si="6"/>
        <v>0.10000000000000009</v>
      </c>
      <c r="W19">
        <f t="shared" si="2"/>
        <v>2.1550889820223007E-4</v>
      </c>
      <c r="X19">
        <f t="shared" si="3"/>
        <v>1.4680221326745386E-2</v>
      </c>
      <c r="Z19" s="5">
        <f>X19</f>
        <v>1.4680221326745386E-2</v>
      </c>
      <c r="AA19" s="7">
        <f t="shared" si="7"/>
        <v>0.89999999999999991</v>
      </c>
      <c r="AB19" t="b">
        <f t="shared" si="4"/>
        <v>0</v>
      </c>
    </row>
    <row r="20" spans="1:28" x14ac:dyDescent="0.35">
      <c r="A20" s="1">
        <v>44956</v>
      </c>
      <c r="B20">
        <v>239.26913450000001</v>
      </c>
      <c r="C20">
        <v>86.711685180000003</v>
      </c>
      <c r="Q20" s="1">
        <v>44956</v>
      </c>
      <c r="R20">
        <f t="shared" si="0"/>
        <v>-2.1961781905945221E-2</v>
      </c>
      <c r="S20">
        <f t="shared" si="1"/>
        <v>-2.3167036322114587E-2</v>
      </c>
      <c r="U20" s="7">
        <f t="shared" si="5"/>
        <v>0.8899999999999999</v>
      </c>
      <c r="V20" s="6">
        <f t="shared" si="6"/>
        <v>0.1100000000000001</v>
      </c>
      <c r="W20">
        <f t="shared" si="2"/>
        <v>2.124993659376912E-4</v>
      </c>
      <c r="X20">
        <f t="shared" si="3"/>
        <v>1.4577357988939258E-2</v>
      </c>
      <c r="Z20" s="5">
        <f>X20</f>
        <v>1.4577357988939258E-2</v>
      </c>
      <c r="AA20" s="7">
        <f t="shared" si="7"/>
        <v>0.8899999999999999</v>
      </c>
      <c r="AB20" t="b">
        <f t="shared" si="4"/>
        <v>0</v>
      </c>
    </row>
    <row r="21" spans="1:28" x14ac:dyDescent="0.35">
      <c r="A21" s="1">
        <v>44957</v>
      </c>
      <c r="B21">
        <v>244.29684449999999</v>
      </c>
      <c r="C21">
        <v>88.637245179999994</v>
      </c>
      <c r="Q21" s="1">
        <v>44957</v>
      </c>
      <c r="R21">
        <f t="shared" si="0"/>
        <v>2.1012781320525864E-2</v>
      </c>
      <c r="S21">
        <f t="shared" si="1"/>
        <v>2.2206464976465723E-2</v>
      </c>
      <c r="U21" s="7">
        <f t="shared" si="5"/>
        <v>0.87999999999999989</v>
      </c>
      <c r="V21" s="6">
        <f t="shared" si="6"/>
        <v>0.12000000000000011</v>
      </c>
      <c r="W21">
        <f t="shared" si="2"/>
        <v>2.09577204148045E-4</v>
      </c>
      <c r="X21">
        <f t="shared" si="3"/>
        <v>1.4476781553509916E-2</v>
      </c>
      <c r="Z21" s="5">
        <f>X21</f>
        <v>1.4476781553509916E-2</v>
      </c>
      <c r="AA21" s="7">
        <f t="shared" si="7"/>
        <v>0.87999999999999989</v>
      </c>
      <c r="AB21" t="b">
        <f t="shared" si="4"/>
        <v>0</v>
      </c>
    </row>
    <row r="22" spans="1:28" x14ac:dyDescent="0.35">
      <c r="A22" s="1">
        <v>44958</v>
      </c>
      <c r="B22">
        <v>249.1668243</v>
      </c>
      <c r="C22">
        <v>89.238029479999994</v>
      </c>
      <c r="Q22" s="1">
        <v>44958</v>
      </c>
      <c r="R22">
        <f t="shared" si="0"/>
        <v>1.9934681555004774E-2</v>
      </c>
      <c r="S22">
        <f t="shared" si="1"/>
        <v>6.7780118705174086E-3</v>
      </c>
      <c r="U22" s="7">
        <f t="shared" si="5"/>
        <v>0.86999999999999988</v>
      </c>
      <c r="V22" s="6">
        <f t="shared" si="6"/>
        <v>0.13000000000000012</v>
      </c>
      <c r="W22">
        <f t="shared" si="2"/>
        <v>2.0674241283329142E-4</v>
      </c>
      <c r="X22">
        <f t="shared" si="3"/>
        <v>1.437854001049103E-2</v>
      </c>
      <c r="Z22" s="5">
        <f>X22</f>
        <v>1.437854001049103E-2</v>
      </c>
      <c r="AA22" s="7">
        <f t="shared" si="7"/>
        <v>0.86999999999999988</v>
      </c>
      <c r="AB22" t="b">
        <f t="shared" si="4"/>
        <v>0</v>
      </c>
    </row>
    <row r="23" spans="1:28" x14ac:dyDescent="0.35">
      <c r="A23" s="1">
        <v>44959</v>
      </c>
      <c r="B23">
        <v>260.84884640000001</v>
      </c>
      <c r="C23">
        <v>92.650115970000002</v>
      </c>
      <c r="Q23" s="1">
        <v>44959</v>
      </c>
      <c r="R23">
        <f t="shared" si="0"/>
        <v>4.6884339971097866E-2</v>
      </c>
      <c r="S23">
        <f t="shared" si="1"/>
        <v>3.8235789269245535E-2</v>
      </c>
      <c r="U23" s="7">
        <f t="shared" si="5"/>
        <v>0.85999999999999988</v>
      </c>
      <c r="V23" s="6">
        <f t="shared" si="6"/>
        <v>0.14000000000000012</v>
      </c>
      <c r="W23">
        <f t="shared" si="2"/>
        <v>2.0399499199343045E-4</v>
      </c>
      <c r="X23">
        <f t="shared" si="3"/>
        <v>1.428268154071323E-2</v>
      </c>
      <c r="Z23" s="5">
        <f>X23</f>
        <v>1.428268154071323E-2</v>
      </c>
      <c r="AA23" s="7">
        <f t="shared" si="7"/>
        <v>0.85999999999999988</v>
      </c>
      <c r="AB23" t="b">
        <f t="shared" si="4"/>
        <v>0</v>
      </c>
    </row>
    <row r="24" spans="1:28" x14ac:dyDescent="0.35">
      <c r="A24" s="1">
        <v>44960</v>
      </c>
      <c r="B24">
        <v>254.68743900000001</v>
      </c>
      <c r="C24">
        <v>90.493492130000007</v>
      </c>
      <c r="Q24" s="1">
        <v>44960</v>
      </c>
      <c r="R24">
        <f t="shared" si="0"/>
        <v>-2.3620604365455988E-2</v>
      </c>
      <c r="S24">
        <f t="shared" si="1"/>
        <v>-2.3277076530571317E-2</v>
      </c>
      <c r="U24" s="7">
        <f t="shared" si="5"/>
        <v>0.84999999999999987</v>
      </c>
      <c r="V24" s="6">
        <f t="shared" si="6"/>
        <v>0.15000000000000013</v>
      </c>
      <c r="W24">
        <f t="shared" si="2"/>
        <v>2.0133494162846214E-4</v>
      </c>
      <c r="X24">
        <f t="shared" si="3"/>
        <v>1.4189254442304646E-2</v>
      </c>
      <c r="Z24" s="5">
        <f>X24</f>
        <v>1.4189254442304646E-2</v>
      </c>
      <c r="AA24" s="7">
        <f t="shared" si="7"/>
        <v>0.84999999999999987</v>
      </c>
      <c r="AB24" t="b">
        <f t="shared" si="4"/>
        <v>0</v>
      </c>
    </row>
    <row r="25" spans="1:28" x14ac:dyDescent="0.35">
      <c r="A25" s="1">
        <v>44963</v>
      </c>
      <c r="B25">
        <v>253.12977599999999</v>
      </c>
      <c r="C25">
        <v>89.730964659999998</v>
      </c>
      <c r="Q25" s="1">
        <v>44963</v>
      </c>
      <c r="R25">
        <f t="shared" si="0"/>
        <v>-6.1159788881461896E-3</v>
      </c>
      <c r="S25">
        <f t="shared" si="1"/>
        <v>-8.4263238388965211E-3</v>
      </c>
      <c r="U25" s="7">
        <f t="shared" si="5"/>
        <v>0.83999999999999986</v>
      </c>
      <c r="V25" s="6">
        <f t="shared" si="6"/>
        <v>0.16000000000000014</v>
      </c>
      <c r="W25">
        <f t="shared" si="2"/>
        <v>1.9876226173838648E-4</v>
      </c>
      <c r="X25">
        <f t="shared" si="3"/>
        <v>1.4098307052209725E-2</v>
      </c>
      <c r="Z25" s="5">
        <f>X25</f>
        <v>1.4098307052209725E-2</v>
      </c>
      <c r="AA25" s="7">
        <f t="shared" si="7"/>
        <v>0.83999999999999986</v>
      </c>
      <c r="AB25" t="b">
        <f t="shared" si="4"/>
        <v>0</v>
      </c>
    </row>
    <row r="26" spans="1:28" x14ac:dyDescent="0.35">
      <c r="A26" s="1">
        <v>44964</v>
      </c>
      <c r="B26">
        <v>263.76684569999998</v>
      </c>
      <c r="C26">
        <v>90.0390625</v>
      </c>
      <c r="Q26" s="1">
        <v>44964</v>
      </c>
      <c r="R26">
        <f t="shared" si="0"/>
        <v>4.2022198526340038E-2</v>
      </c>
      <c r="S26">
        <f t="shared" si="1"/>
        <v>3.4335732505208494E-3</v>
      </c>
      <c r="U26" s="7">
        <f t="shared" si="5"/>
        <v>0.82999999999999985</v>
      </c>
      <c r="V26" s="6">
        <f t="shared" si="6"/>
        <v>0.17000000000000015</v>
      </c>
      <c r="W26">
        <f t="shared" si="2"/>
        <v>1.9627695232320337E-4</v>
      </c>
      <c r="X26">
        <f t="shared" si="3"/>
        <v>1.4009887662761731E-2</v>
      </c>
      <c r="Z26" s="5">
        <f>X26</f>
        <v>1.4009887662761731E-2</v>
      </c>
      <c r="AA26" s="7">
        <f t="shared" si="7"/>
        <v>0.82999999999999985</v>
      </c>
      <c r="AB26" t="b">
        <f t="shared" si="4"/>
        <v>0</v>
      </c>
    </row>
    <row r="27" spans="1:28" x14ac:dyDescent="0.35">
      <c r="A27" s="1">
        <v>44965</v>
      </c>
      <c r="B27">
        <v>262.94866939999997</v>
      </c>
      <c r="C27">
        <v>88.768180849999993</v>
      </c>
      <c r="Q27" s="1">
        <v>44965</v>
      </c>
      <c r="R27">
        <f t="shared" si="0"/>
        <v>-3.1018921192641491E-3</v>
      </c>
      <c r="S27">
        <f t="shared" si="1"/>
        <v>-1.4114781015184485E-2</v>
      </c>
      <c r="U27" s="7">
        <f t="shared" si="5"/>
        <v>0.81999999999999984</v>
      </c>
      <c r="V27" s="6">
        <f t="shared" si="6"/>
        <v>0.18000000000000016</v>
      </c>
      <c r="W27">
        <f t="shared" si="2"/>
        <v>1.9387901338291296E-4</v>
      </c>
      <c r="X27">
        <f t="shared" si="3"/>
        <v>1.392404443338619E-2</v>
      </c>
      <c r="Z27" s="5">
        <f>X27</f>
        <v>1.392404443338619E-2</v>
      </c>
      <c r="AA27" s="7">
        <f t="shared" si="7"/>
        <v>0.81999999999999984</v>
      </c>
      <c r="AB27" t="b">
        <f t="shared" si="4"/>
        <v>0</v>
      </c>
    </row>
    <row r="28" spans="1:28" x14ac:dyDescent="0.35">
      <c r="A28" s="1">
        <v>44966</v>
      </c>
      <c r="B28">
        <v>259.88272089999998</v>
      </c>
      <c r="C28">
        <v>86.981269839999996</v>
      </c>
      <c r="Q28" s="1">
        <v>44966</v>
      </c>
      <c r="R28">
        <f t="shared" si="0"/>
        <v>-1.1659874556490091E-2</v>
      </c>
      <c r="S28">
        <f t="shared" si="1"/>
        <v>-2.0130084821942118E-2</v>
      </c>
      <c r="U28" s="7">
        <f t="shared" si="5"/>
        <v>0.80999999999999983</v>
      </c>
      <c r="V28" s="6">
        <f t="shared" si="6"/>
        <v>0.19000000000000017</v>
      </c>
      <c r="W28">
        <f t="shared" si="2"/>
        <v>1.9156844491751514E-4</v>
      </c>
      <c r="X28">
        <f t="shared" si="3"/>
        <v>1.3840825297557769E-2</v>
      </c>
      <c r="Z28" s="5">
        <f>X28</f>
        <v>1.3840825297557769E-2</v>
      </c>
      <c r="AA28" s="7">
        <f t="shared" si="7"/>
        <v>0.80999999999999983</v>
      </c>
      <c r="AB28" t="b">
        <f t="shared" si="4"/>
        <v>0</v>
      </c>
    </row>
    <row r="29" spans="1:28" x14ac:dyDescent="0.35">
      <c r="A29" s="1">
        <v>44967</v>
      </c>
      <c r="B29">
        <v>259.37005620000002</v>
      </c>
      <c r="C29">
        <v>87.712982179999997</v>
      </c>
      <c r="Q29" s="1">
        <v>44967</v>
      </c>
      <c r="R29">
        <f t="shared" si="0"/>
        <v>-1.9726771299937162E-3</v>
      </c>
      <c r="S29">
        <f t="shared" si="1"/>
        <v>8.4122977434792912E-3</v>
      </c>
      <c r="U29" s="7">
        <f t="shared" si="5"/>
        <v>0.79999999999999982</v>
      </c>
      <c r="V29" s="6">
        <f t="shared" si="6"/>
        <v>0.20000000000000018</v>
      </c>
      <c r="W29">
        <f t="shared" si="2"/>
        <v>1.8934524692700998E-4</v>
      </c>
      <c r="X29">
        <f t="shared" si="3"/>
        <v>1.3760277865181719E-2</v>
      </c>
      <c r="Z29" s="5">
        <f>X29</f>
        <v>1.3760277865181719E-2</v>
      </c>
      <c r="AA29" s="7">
        <f t="shared" si="7"/>
        <v>0.79999999999999982</v>
      </c>
      <c r="AB29" t="b">
        <f t="shared" si="4"/>
        <v>0</v>
      </c>
    </row>
    <row r="30" spans="1:28" x14ac:dyDescent="0.35">
      <c r="A30" s="1">
        <v>44970</v>
      </c>
      <c r="B30">
        <v>267.47354130000002</v>
      </c>
      <c r="C30">
        <v>88.791290279999998</v>
      </c>
      <c r="Q30" s="1">
        <v>44970</v>
      </c>
      <c r="R30">
        <f t="shared" si="0"/>
        <v>3.1242947696905388E-2</v>
      </c>
      <c r="S30">
        <f t="shared" si="1"/>
        <v>1.2293597517721633E-2</v>
      </c>
      <c r="U30" s="7">
        <f t="shared" si="5"/>
        <v>0.78999999999999981</v>
      </c>
      <c r="V30" s="6">
        <f t="shared" si="6"/>
        <v>0.21000000000000019</v>
      </c>
      <c r="W30">
        <f t="shared" si="2"/>
        <v>1.8720941941139743E-4</v>
      </c>
      <c r="X30">
        <f t="shared" si="3"/>
        <v>1.3682449320622292E-2</v>
      </c>
      <c r="Z30" s="5">
        <f>X30</f>
        <v>1.3682449320622292E-2</v>
      </c>
      <c r="AA30" s="7">
        <f t="shared" si="7"/>
        <v>0.78999999999999981</v>
      </c>
      <c r="AB30" t="b">
        <f t="shared" si="4"/>
        <v>0</v>
      </c>
    </row>
    <row r="31" spans="1:28" x14ac:dyDescent="0.35">
      <c r="A31" s="1">
        <v>44971</v>
      </c>
      <c r="B31">
        <v>268.3115234</v>
      </c>
      <c r="C31">
        <v>87.967155460000001</v>
      </c>
      <c r="Q31" s="1">
        <v>44971</v>
      </c>
      <c r="R31">
        <f t="shared" si="0"/>
        <v>3.1329532481123579E-3</v>
      </c>
      <c r="S31">
        <f t="shared" si="1"/>
        <v>-9.2817078950099274E-3</v>
      </c>
      <c r="U31" s="7">
        <f t="shared" si="5"/>
        <v>0.7799999999999998</v>
      </c>
      <c r="V31" s="6">
        <f t="shared" si="6"/>
        <v>0.2200000000000002</v>
      </c>
      <c r="W31">
        <f t="shared" si="2"/>
        <v>1.8516096237067753E-4</v>
      </c>
      <c r="X31">
        <f t="shared" si="3"/>
        <v>1.3607386316654552E-2</v>
      </c>
      <c r="Z31" s="5">
        <f>X31</f>
        <v>1.3607386316654552E-2</v>
      </c>
      <c r="AA31" s="7">
        <f t="shared" si="7"/>
        <v>0.7799999999999998</v>
      </c>
      <c r="AB31" t="b">
        <f t="shared" si="4"/>
        <v>0</v>
      </c>
    </row>
    <row r="32" spans="1:28" x14ac:dyDescent="0.35">
      <c r="A32" s="1">
        <v>44972</v>
      </c>
      <c r="B32">
        <v>266.16693120000002</v>
      </c>
      <c r="C32">
        <v>88.413894650000003</v>
      </c>
      <c r="Q32" s="1">
        <v>44972</v>
      </c>
      <c r="R32">
        <f t="shared" si="0"/>
        <v>-7.992918726799525E-3</v>
      </c>
      <c r="S32">
        <f t="shared" si="1"/>
        <v>5.078477161889694E-3</v>
      </c>
      <c r="U32" s="7">
        <f t="shared" si="5"/>
        <v>0.7699999999999998</v>
      </c>
      <c r="V32" s="6">
        <f t="shared" si="6"/>
        <v>0.2300000000000002</v>
      </c>
      <c r="W32">
        <f t="shared" si="2"/>
        <v>1.8319987580485027E-4</v>
      </c>
      <c r="X32">
        <f t="shared" si="3"/>
        <v>1.3535134864671658E-2</v>
      </c>
      <c r="Z32" s="5">
        <f>X32</f>
        <v>1.3535134864671658E-2</v>
      </c>
      <c r="AA32" s="7">
        <f t="shared" si="7"/>
        <v>0.7699999999999998</v>
      </c>
      <c r="AB32" t="b">
        <f t="shared" si="4"/>
        <v>0</v>
      </c>
    </row>
    <row r="33" spans="1:28" x14ac:dyDescent="0.35">
      <c r="A33" s="1">
        <v>44973</v>
      </c>
      <c r="B33">
        <v>259.08084109999999</v>
      </c>
      <c r="C33">
        <v>87.407150270000002</v>
      </c>
      <c r="Q33" s="1">
        <v>44973</v>
      </c>
      <c r="R33">
        <f t="shared" si="0"/>
        <v>-2.6622729082282137E-2</v>
      </c>
      <c r="S33">
        <f t="shared" si="1"/>
        <v>-1.1386721329100458E-2</v>
      </c>
      <c r="U33" s="7">
        <f t="shared" si="5"/>
        <v>0.75999999999999979</v>
      </c>
      <c r="V33" s="6">
        <f t="shared" si="6"/>
        <v>0.24000000000000021</v>
      </c>
      <c r="W33">
        <f t="shared" si="2"/>
        <v>1.8132615971391564E-4</v>
      </c>
      <c r="X33">
        <f t="shared" si="3"/>
        <v>1.3465740221536862E-2</v>
      </c>
      <c r="Z33" s="5">
        <f>X33</f>
        <v>1.3465740221536862E-2</v>
      </c>
      <c r="AA33" s="7">
        <f t="shared" si="7"/>
        <v>0.75999999999999979</v>
      </c>
      <c r="AB33" t="b">
        <f t="shared" si="4"/>
        <v>0</v>
      </c>
    </row>
    <row r="34" spans="1:28" x14ac:dyDescent="0.35">
      <c r="A34" s="1">
        <v>44974</v>
      </c>
      <c r="B34">
        <v>255.03872680000001</v>
      </c>
      <c r="C34">
        <v>88.179763789999996</v>
      </c>
      <c r="Q34" s="1">
        <v>44974</v>
      </c>
      <c r="R34">
        <f t="shared" si="0"/>
        <v>-1.5601749179283364E-2</v>
      </c>
      <c r="S34">
        <f t="shared" si="1"/>
        <v>8.8392484781096847E-3</v>
      </c>
      <c r="U34" s="7">
        <f t="shared" si="5"/>
        <v>0.74999999999999978</v>
      </c>
      <c r="V34" s="6">
        <f t="shared" si="6"/>
        <v>0.25000000000000022</v>
      </c>
      <c r="W34">
        <f t="shared" si="2"/>
        <v>1.7953981409787363E-4</v>
      </c>
      <c r="X34">
        <f t="shared" si="3"/>
        <v>1.3399246773526996E-2</v>
      </c>
      <c r="Z34" s="5">
        <f>X34</f>
        <v>1.3399246773526996E-2</v>
      </c>
      <c r="AA34" s="7">
        <f t="shared" si="7"/>
        <v>0.74999999999999978</v>
      </c>
      <c r="AB34" t="b">
        <f t="shared" si="4"/>
        <v>0</v>
      </c>
    </row>
    <row r="35" spans="1:28" x14ac:dyDescent="0.35">
      <c r="A35" s="1">
        <v>44978</v>
      </c>
      <c r="B35">
        <v>249.71182250000001</v>
      </c>
      <c r="C35">
        <v>85.260986329999994</v>
      </c>
      <c r="Q35" s="1">
        <v>44978</v>
      </c>
      <c r="R35">
        <f t="shared" si="0"/>
        <v>-2.0886648733066004E-2</v>
      </c>
      <c r="S35">
        <f t="shared" si="1"/>
        <v>-3.3100309351599799E-2</v>
      </c>
      <c r="U35" s="7">
        <f t="shared" si="5"/>
        <v>0.73999999999999977</v>
      </c>
      <c r="V35" s="6">
        <f t="shared" si="6"/>
        <v>0.26000000000000023</v>
      </c>
      <c r="W35">
        <f t="shared" si="2"/>
        <v>1.7784083895672426E-4</v>
      </c>
      <c r="X35">
        <f t="shared" si="3"/>
        <v>1.3335697917871574E-2</v>
      </c>
      <c r="Z35" s="5">
        <f>X35</f>
        <v>1.3335697917871574E-2</v>
      </c>
      <c r="AA35" s="7">
        <f t="shared" si="7"/>
        <v>0.73999999999999977</v>
      </c>
      <c r="AB35" t="b">
        <f t="shared" si="4"/>
        <v>0</v>
      </c>
    </row>
    <row r="36" spans="1:28" x14ac:dyDescent="0.35">
      <c r="A36" s="1">
        <v>44979</v>
      </c>
      <c r="B36">
        <v>248.56542970000001</v>
      </c>
      <c r="C36">
        <v>85.019065859999998</v>
      </c>
      <c r="Q36" s="1">
        <v>44979</v>
      </c>
      <c r="R36">
        <f t="shared" si="0"/>
        <v>-4.5908631338430483E-3</v>
      </c>
      <c r="S36">
        <f t="shared" si="1"/>
        <v>-2.8374111116149514E-3</v>
      </c>
      <c r="U36" s="7">
        <f t="shared" si="5"/>
        <v>0.72999999999999976</v>
      </c>
      <c r="V36" s="6">
        <f t="shared" si="6"/>
        <v>0.27000000000000024</v>
      </c>
      <c r="W36">
        <f t="shared" si="2"/>
        <v>1.7622923429046748E-4</v>
      </c>
      <c r="X36">
        <f t="shared" si="3"/>
        <v>1.3275135942447726E-2</v>
      </c>
      <c r="Z36" s="5">
        <f>X36</f>
        <v>1.3275135942447726E-2</v>
      </c>
      <c r="AA36" s="7">
        <f t="shared" si="7"/>
        <v>0.72999999999999976</v>
      </c>
      <c r="AB36" t="b">
        <f t="shared" si="4"/>
        <v>0</v>
      </c>
    </row>
    <row r="37" spans="1:28" x14ac:dyDescent="0.35">
      <c r="A37" s="1">
        <v>44980</v>
      </c>
      <c r="B37">
        <v>251.7872467</v>
      </c>
      <c r="C37">
        <v>84.995651249999995</v>
      </c>
      <c r="Q37" s="1">
        <v>44980</v>
      </c>
      <c r="R37">
        <f t="shared" si="0"/>
        <v>1.2961645567078683E-2</v>
      </c>
      <c r="S37">
        <f t="shared" si="1"/>
        <v>-2.7540422566585399E-4</v>
      </c>
      <c r="U37" s="7">
        <f t="shared" si="5"/>
        <v>0.71999999999999975</v>
      </c>
      <c r="V37" s="6">
        <f t="shared" si="6"/>
        <v>0.28000000000000025</v>
      </c>
      <c r="W37">
        <f t="shared" si="2"/>
        <v>1.7470500009910339E-4</v>
      </c>
      <c r="X37">
        <f t="shared" si="3"/>
        <v>1.3217601904245087E-2</v>
      </c>
      <c r="Z37" s="5">
        <f>X37</f>
        <v>1.3217601904245087E-2</v>
      </c>
      <c r="AA37" s="7">
        <f t="shared" si="7"/>
        <v>0.71999999999999975</v>
      </c>
      <c r="AB37" t="b">
        <f t="shared" si="4"/>
        <v>0</v>
      </c>
    </row>
    <row r="38" spans="1:28" x14ac:dyDescent="0.35">
      <c r="A38" s="1">
        <v>44981</v>
      </c>
      <c r="B38">
        <v>246.30224609999999</v>
      </c>
      <c r="C38">
        <v>84.129379270000001</v>
      </c>
      <c r="Q38" s="1">
        <v>44981</v>
      </c>
      <c r="R38">
        <f t="shared" si="0"/>
        <v>-2.1784266963033594E-2</v>
      </c>
      <c r="S38">
        <f t="shared" si="1"/>
        <v>-1.0191956497303645E-2</v>
      </c>
      <c r="U38" s="7">
        <f t="shared" si="5"/>
        <v>0.70999999999999974</v>
      </c>
      <c r="V38" s="6">
        <f t="shared" si="6"/>
        <v>0.29000000000000026</v>
      </c>
      <c r="W38">
        <f t="shared" si="2"/>
        <v>1.7326813638263188E-4</v>
      </c>
      <c r="X38">
        <f t="shared" si="3"/>
        <v>1.3163135507265429E-2</v>
      </c>
      <c r="Z38" s="5">
        <f>X38</f>
        <v>1.3163135507265429E-2</v>
      </c>
      <c r="AA38" s="7">
        <f t="shared" si="7"/>
        <v>0.70999999999999974</v>
      </c>
      <c r="AB38" t="b">
        <f t="shared" si="4"/>
        <v>0</v>
      </c>
    </row>
    <row r="39" spans="1:28" x14ac:dyDescent="0.35">
      <c r="A39" s="1">
        <v>44984</v>
      </c>
      <c r="B39">
        <v>247.2312317</v>
      </c>
      <c r="C39">
        <v>84.496177669999994</v>
      </c>
      <c r="Q39" s="1">
        <v>44984</v>
      </c>
      <c r="R39">
        <f t="shared" si="0"/>
        <v>3.7717301190296482E-3</v>
      </c>
      <c r="S39">
        <f t="shared" si="1"/>
        <v>4.3599323230807396E-3</v>
      </c>
      <c r="U39" s="7">
        <f t="shared" si="5"/>
        <v>0.69999999999999973</v>
      </c>
      <c r="V39" s="6">
        <f t="shared" si="6"/>
        <v>0.30000000000000027</v>
      </c>
      <c r="W39">
        <f t="shared" si="2"/>
        <v>1.7191864314105302E-4</v>
      </c>
      <c r="X39">
        <f t="shared" si="3"/>
        <v>1.3111774980568154E-2</v>
      </c>
      <c r="Z39" s="5">
        <f>X39</f>
        <v>1.3111774980568154E-2</v>
      </c>
      <c r="AA39" s="7">
        <f t="shared" si="7"/>
        <v>0.69999999999999973</v>
      </c>
      <c r="AB39" t="b">
        <f t="shared" si="4"/>
        <v>0</v>
      </c>
    </row>
    <row r="40" spans="1:28" x14ac:dyDescent="0.35">
      <c r="A40" s="1">
        <v>44985</v>
      </c>
      <c r="B40">
        <v>246.4998779</v>
      </c>
      <c r="C40">
        <v>84.082557679999994</v>
      </c>
      <c r="Q40" s="1">
        <v>44985</v>
      </c>
      <c r="R40">
        <f t="shared" si="0"/>
        <v>-2.9581772293536535E-3</v>
      </c>
      <c r="S40">
        <f t="shared" si="1"/>
        <v>-4.8951325539883239E-3</v>
      </c>
      <c r="U40" s="7">
        <f t="shared" si="5"/>
        <v>0.68999999999999972</v>
      </c>
      <c r="V40" s="6">
        <f t="shared" si="6"/>
        <v>0.31000000000000028</v>
      </c>
      <c r="W40">
        <f t="shared" si="2"/>
        <v>1.7065652037436679E-4</v>
      </c>
      <c r="X40">
        <f t="shared" si="3"/>
        <v>1.3063556957213713E-2</v>
      </c>
      <c r="Z40" s="5">
        <f>X40</f>
        <v>1.3063556957213713E-2</v>
      </c>
      <c r="AA40" s="7">
        <f t="shared" si="7"/>
        <v>0.68999999999999972</v>
      </c>
      <c r="AB40" t="b">
        <f t="shared" si="4"/>
        <v>0</v>
      </c>
    </row>
    <row r="41" spans="1:28" x14ac:dyDescent="0.35">
      <c r="A41" s="1">
        <v>44986</v>
      </c>
      <c r="B41">
        <v>243.3867798</v>
      </c>
      <c r="C41">
        <v>86.010192869999997</v>
      </c>
      <c r="Q41" s="1">
        <v>44986</v>
      </c>
      <c r="R41">
        <f t="shared" si="0"/>
        <v>-1.2629207472723114E-2</v>
      </c>
      <c r="S41">
        <f t="shared" si="1"/>
        <v>2.2925506111935334E-2</v>
      </c>
      <c r="U41" s="7">
        <f t="shared" si="5"/>
        <v>0.67999999999999972</v>
      </c>
      <c r="V41" s="6">
        <f t="shared" si="6"/>
        <v>0.32000000000000028</v>
      </c>
      <c r="W41">
        <f t="shared" si="2"/>
        <v>1.6948176808257321E-4</v>
      </c>
      <c r="X41">
        <f t="shared" si="3"/>
        <v>1.3018516354891336E-2</v>
      </c>
      <c r="Z41" s="5">
        <f>X41</f>
        <v>1.3018516354891336E-2</v>
      </c>
      <c r="AA41" s="7">
        <f t="shared" si="7"/>
        <v>0.67999999999999972</v>
      </c>
      <c r="AB41" t="b">
        <f t="shared" si="4"/>
        <v>0</v>
      </c>
    </row>
    <row r="42" spans="1:28" x14ac:dyDescent="0.35">
      <c r="A42" s="1">
        <v>44987</v>
      </c>
      <c r="B42">
        <v>248.17008970000001</v>
      </c>
      <c r="C42">
        <v>85.768257140000003</v>
      </c>
      <c r="Q42" s="1">
        <v>44987</v>
      </c>
      <c r="R42">
        <f t="shared" si="0"/>
        <v>1.9653121274420204E-2</v>
      </c>
      <c r="S42">
        <f t="shared" si="1"/>
        <v>-2.8128727762030126E-3</v>
      </c>
      <c r="U42" s="7">
        <f t="shared" si="5"/>
        <v>0.66999999999999971</v>
      </c>
      <c r="V42" s="6">
        <f t="shared" si="6"/>
        <v>0.33000000000000029</v>
      </c>
      <c r="W42">
        <f t="shared" si="2"/>
        <v>1.6839438626567224E-4</v>
      </c>
      <c r="X42">
        <f t="shared" si="3"/>
        <v>1.2976686259044419E-2</v>
      </c>
      <c r="Z42" s="5">
        <f>X42</f>
        <v>1.2976686259044419E-2</v>
      </c>
      <c r="AA42" s="7">
        <f t="shared" si="7"/>
        <v>0.66999999999999971</v>
      </c>
      <c r="AB42" t="b">
        <f t="shared" si="4"/>
        <v>0</v>
      </c>
    </row>
    <row r="43" spans="1:28" x14ac:dyDescent="0.35">
      <c r="A43" s="1">
        <v>44988</v>
      </c>
      <c r="B43">
        <v>252.30114750000001</v>
      </c>
      <c r="C43">
        <v>86.829635620000005</v>
      </c>
      <c r="Q43" s="1">
        <v>44988</v>
      </c>
      <c r="R43">
        <f t="shared" si="0"/>
        <v>1.6646074492674856E-2</v>
      </c>
      <c r="S43">
        <f t="shared" si="1"/>
        <v>1.2374956835924822E-2</v>
      </c>
      <c r="U43" s="7">
        <f t="shared" si="5"/>
        <v>0.6599999999999997</v>
      </c>
      <c r="V43" s="6">
        <f t="shared" si="6"/>
        <v>0.3400000000000003</v>
      </c>
      <c r="W43">
        <f t="shared" si="2"/>
        <v>1.6739437492366391E-4</v>
      </c>
      <c r="X43">
        <f t="shared" si="3"/>
        <v>1.2938097809325137E-2</v>
      </c>
      <c r="Z43" s="5">
        <f>X43</f>
        <v>1.2938097809325137E-2</v>
      </c>
      <c r="AA43" s="7">
        <f t="shared" si="7"/>
        <v>0.6599999999999997</v>
      </c>
      <c r="AB43" t="b">
        <f t="shared" si="4"/>
        <v>0</v>
      </c>
    </row>
    <row r="44" spans="1:28" x14ac:dyDescent="0.35">
      <c r="A44" s="1">
        <v>44991</v>
      </c>
      <c r="B44">
        <v>253.86267090000001</v>
      </c>
      <c r="C44">
        <v>85.791671750000006</v>
      </c>
      <c r="Q44" s="1">
        <v>44991</v>
      </c>
      <c r="R44">
        <f t="shared" si="0"/>
        <v>6.1891252397097141E-3</v>
      </c>
      <c r="S44">
        <f t="shared" si="1"/>
        <v>-1.1954027707112957E-2</v>
      </c>
      <c r="U44" s="7">
        <f t="shared" si="5"/>
        <v>0.64999999999999969</v>
      </c>
      <c r="V44" s="6">
        <f t="shared" si="6"/>
        <v>0.35000000000000031</v>
      </c>
      <c r="W44">
        <f t="shared" si="2"/>
        <v>1.6648173405654819E-4</v>
      </c>
      <c r="X44">
        <f t="shared" si="3"/>
        <v>1.2902780090218859E-2</v>
      </c>
      <c r="Z44" s="5">
        <f>X44</f>
        <v>1.2902780090218859E-2</v>
      </c>
      <c r="AA44" s="7">
        <f t="shared" si="7"/>
        <v>0.64999999999999969</v>
      </c>
      <c r="AB44" t="b">
        <f t="shared" si="4"/>
        <v>0</v>
      </c>
    </row>
    <row r="45" spans="1:28" x14ac:dyDescent="0.35">
      <c r="A45" s="1">
        <v>44992</v>
      </c>
      <c r="B45">
        <v>251.1745148</v>
      </c>
      <c r="C45">
        <v>83.57527924</v>
      </c>
      <c r="Q45" s="1">
        <v>44992</v>
      </c>
      <c r="R45">
        <f t="shared" si="0"/>
        <v>-1.0589016851000221E-2</v>
      </c>
      <c r="S45">
        <f t="shared" si="1"/>
        <v>-2.5834588192414021E-2</v>
      </c>
      <c r="U45" s="7">
        <f t="shared" si="5"/>
        <v>0.63999999999999968</v>
      </c>
      <c r="V45" s="6">
        <f t="shared" si="6"/>
        <v>0.36000000000000032</v>
      </c>
      <c r="W45">
        <f t="shared" si="2"/>
        <v>1.6565646366432514E-4</v>
      </c>
      <c r="X45">
        <f t="shared" si="3"/>
        <v>1.2870760026677723E-2</v>
      </c>
      <c r="Z45" s="5">
        <f>X45</f>
        <v>1.2870760026677723E-2</v>
      </c>
      <c r="AA45" s="7">
        <f t="shared" si="7"/>
        <v>0.63999999999999968</v>
      </c>
      <c r="AB45" t="b">
        <f t="shared" si="4"/>
        <v>0</v>
      </c>
    </row>
    <row r="46" spans="1:28" x14ac:dyDescent="0.35">
      <c r="A46" s="1">
        <v>44993</v>
      </c>
      <c r="B46">
        <v>250.72975159999999</v>
      </c>
      <c r="C46">
        <v>83.629905699999995</v>
      </c>
      <c r="Q46" s="1">
        <v>44993</v>
      </c>
      <c r="R46">
        <f t="shared" si="0"/>
        <v>-1.7707337878373197E-3</v>
      </c>
      <c r="S46">
        <f t="shared" si="1"/>
        <v>6.5361983228462428E-4</v>
      </c>
      <c r="U46" s="7">
        <f t="shared" si="5"/>
        <v>0.62999999999999967</v>
      </c>
      <c r="V46" s="6">
        <f t="shared" si="6"/>
        <v>0.37000000000000033</v>
      </c>
      <c r="W46">
        <f t="shared" si="2"/>
        <v>1.6491856374699468E-4</v>
      </c>
      <c r="X46">
        <f t="shared" si="3"/>
        <v>1.2842062285590842E-2</v>
      </c>
      <c r="Z46" s="5">
        <f>X46</f>
        <v>1.2842062285590842E-2</v>
      </c>
      <c r="AA46" s="7">
        <f t="shared" si="7"/>
        <v>0.62999999999999967</v>
      </c>
      <c r="AB46" t="b">
        <f t="shared" si="4"/>
        <v>0</v>
      </c>
    </row>
    <row r="47" spans="1:28" x14ac:dyDescent="0.35">
      <c r="A47" s="1">
        <v>44994</v>
      </c>
      <c r="B47">
        <v>249.36593629999999</v>
      </c>
      <c r="C47">
        <v>82.35002136</v>
      </c>
      <c r="Q47" s="1">
        <v>44994</v>
      </c>
      <c r="R47">
        <f t="shared" si="0"/>
        <v>-5.4393836044465127E-3</v>
      </c>
      <c r="S47">
        <f t="shared" si="1"/>
        <v>-1.5304146636147542E-2</v>
      </c>
      <c r="U47" s="7">
        <f t="shared" si="5"/>
        <v>0.61999999999999966</v>
      </c>
      <c r="V47" s="6">
        <f t="shared" si="6"/>
        <v>0.38000000000000034</v>
      </c>
      <c r="W47">
        <f t="shared" si="2"/>
        <v>1.6426803430455688E-4</v>
      </c>
      <c r="X47">
        <f t="shared" si="3"/>
        <v>1.2816709183895719E-2</v>
      </c>
      <c r="Z47" s="5">
        <f>X47</f>
        <v>1.2816709183895719E-2</v>
      </c>
      <c r="AA47" s="7">
        <f t="shared" si="7"/>
        <v>0.61999999999999966</v>
      </c>
      <c r="AB47" t="b">
        <f t="shared" si="4"/>
        <v>0</v>
      </c>
    </row>
    <row r="48" spans="1:28" x14ac:dyDescent="0.35">
      <c r="A48" s="1">
        <v>44995</v>
      </c>
      <c r="B48">
        <v>245.67961120000001</v>
      </c>
      <c r="C48">
        <v>81.210609439999999</v>
      </c>
      <c r="Q48" s="1">
        <v>44995</v>
      </c>
      <c r="R48">
        <f t="shared" si="0"/>
        <v>-1.4782793330541888E-2</v>
      </c>
      <c r="S48">
        <f t="shared" si="1"/>
        <v>-1.3836206732952383E-2</v>
      </c>
      <c r="U48" s="7">
        <f t="shared" si="5"/>
        <v>0.60999999999999965</v>
      </c>
      <c r="V48" s="6">
        <f t="shared" si="6"/>
        <v>0.39000000000000035</v>
      </c>
      <c r="W48">
        <f t="shared" si="2"/>
        <v>1.637048753370117E-4</v>
      </c>
      <c r="X48">
        <f t="shared" si="3"/>
        <v>1.2794720604101197E-2</v>
      </c>
      <c r="Z48" s="5">
        <f>X48</f>
        <v>1.2794720604101197E-2</v>
      </c>
      <c r="AA48" s="7">
        <f t="shared" si="7"/>
        <v>0.60999999999999965</v>
      </c>
      <c r="AB48" t="b">
        <f t="shared" si="4"/>
        <v>0</v>
      </c>
    </row>
    <row r="49" spans="1:31" x14ac:dyDescent="0.35">
      <c r="A49" s="1">
        <v>44998</v>
      </c>
      <c r="B49">
        <v>250.94720459999999</v>
      </c>
      <c r="C49">
        <v>80.773567200000002</v>
      </c>
      <c r="Q49" s="1">
        <v>44998</v>
      </c>
      <c r="R49">
        <f t="shared" si="0"/>
        <v>2.144090579706992E-2</v>
      </c>
      <c r="S49">
        <f t="shared" si="1"/>
        <v>-5.3815904475250642E-3</v>
      </c>
      <c r="U49" s="7">
        <f t="shared" si="5"/>
        <v>0.59999999999999964</v>
      </c>
      <c r="V49" s="6">
        <f t="shared" si="6"/>
        <v>0.40000000000000036</v>
      </c>
      <c r="W49">
        <f t="shared" si="2"/>
        <v>1.6322908684435916E-4</v>
      </c>
      <c r="X49">
        <f t="shared" si="3"/>
        <v>1.2776113917947005E-2</v>
      </c>
      <c r="Z49" s="5">
        <f>X49</f>
        <v>1.2776113917947005E-2</v>
      </c>
      <c r="AA49" s="7">
        <f t="shared" si="7"/>
        <v>0.59999999999999964</v>
      </c>
      <c r="AB49" t="b">
        <f t="shared" si="4"/>
        <v>0</v>
      </c>
    </row>
    <row r="50" spans="1:31" x14ac:dyDescent="0.35">
      <c r="A50" s="1">
        <v>44999</v>
      </c>
      <c r="B50">
        <v>257.73678589999997</v>
      </c>
      <c r="C50">
        <v>80.211669920000006</v>
      </c>
      <c r="Q50" s="1">
        <v>44999</v>
      </c>
      <c r="R50">
        <f t="shared" si="0"/>
        <v>2.705581562792192E-2</v>
      </c>
      <c r="S50">
        <f t="shared" si="1"/>
        <v>-6.9564499808297819E-3</v>
      </c>
      <c r="U50" s="7">
        <f t="shared" ref="U50:U85" si="8">U49-1%</f>
        <v>0.58999999999999964</v>
      </c>
      <c r="V50" s="6">
        <f t="shared" si="6"/>
        <v>0.41000000000000036</v>
      </c>
      <c r="W50">
        <f t="shared" si="2"/>
        <v>1.6284066882659923E-4</v>
      </c>
      <c r="X50">
        <f t="shared" si="3"/>
        <v>1.2760903918868726E-2</v>
      </c>
      <c r="Z50" s="5">
        <f>X50</f>
        <v>1.2760903918868726E-2</v>
      </c>
      <c r="AA50" s="7">
        <f t="shared" si="7"/>
        <v>0.58999999999999964</v>
      </c>
      <c r="AB50" t="b">
        <f t="shared" si="4"/>
        <v>0</v>
      </c>
    </row>
    <row r="51" spans="1:31" x14ac:dyDescent="0.35">
      <c r="A51" s="1">
        <v>45000</v>
      </c>
      <c r="B51">
        <v>262.33230589999999</v>
      </c>
      <c r="C51">
        <v>80.211669920000006</v>
      </c>
      <c r="Q51" s="1">
        <v>45000</v>
      </c>
      <c r="R51">
        <f t="shared" si="0"/>
        <v>1.7830283651411039E-2</v>
      </c>
      <c r="S51">
        <f t="shared" si="1"/>
        <v>0</v>
      </c>
      <c r="U51" s="7">
        <f t="shared" si="8"/>
        <v>0.57999999999999963</v>
      </c>
      <c r="V51" s="6">
        <f t="shared" si="6"/>
        <v>0.42000000000000037</v>
      </c>
      <c r="W51">
        <f t="shared" si="2"/>
        <v>1.6253962128373196E-4</v>
      </c>
      <c r="X51">
        <f t="shared" si="3"/>
        <v>1.2749102763870561E-2</v>
      </c>
      <c r="Z51" s="5">
        <f>X51</f>
        <v>1.2749102763870561E-2</v>
      </c>
      <c r="AA51" s="7">
        <f t="shared" si="7"/>
        <v>0.57999999999999963</v>
      </c>
      <c r="AB51" t="b">
        <f t="shared" si="4"/>
        <v>0</v>
      </c>
    </row>
    <row r="52" spans="1:31" x14ac:dyDescent="0.35">
      <c r="A52" s="1">
        <v>45001</v>
      </c>
      <c r="B52">
        <v>272.96633910000003</v>
      </c>
      <c r="C52">
        <v>81.327674869999996</v>
      </c>
      <c r="Q52" s="1">
        <v>45001</v>
      </c>
      <c r="R52">
        <f t="shared" si="0"/>
        <v>4.0536498787357544E-2</v>
      </c>
      <c r="S52">
        <f t="shared" si="1"/>
        <v>1.391324917076342E-2</v>
      </c>
      <c r="U52" s="7">
        <f t="shared" si="8"/>
        <v>0.56999999999999962</v>
      </c>
      <c r="V52" s="6">
        <f t="shared" si="6"/>
        <v>0.43000000000000038</v>
      </c>
      <c r="W52">
        <f t="shared" si="2"/>
        <v>1.6232594421575729E-4</v>
      </c>
      <c r="X52">
        <f t="shared" si="3"/>
        <v>1.2740719925332213E-2</v>
      </c>
      <c r="Z52" s="5">
        <f>X52</f>
        <v>1.2740719925332213E-2</v>
      </c>
      <c r="AA52" s="7">
        <f t="shared" si="7"/>
        <v>0.56999999999999962</v>
      </c>
      <c r="AB52" t="b">
        <f t="shared" si="4"/>
        <v>0</v>
      </c>
    </row>
    <row r="53" spans="1:31" x14ac:dyDescent="0.35">
      <c r="A53" s="1">
        <v>45002</v>
      </c>
      <c r="B53">
        <v>276.15853879999997</v>
      </c>
      <c r="C53">
        <v>80.398963929999994</v>
      </c>
      <c r="Q53" s="1">
        <v>45002</v>
      </c>
      <c r="R53">
        <f t="shared" si="0"/>
        <v>1.1694481123661449E-2</v>
      </c>
      <c r="S53">
        <f t="shared" si="1"/>
        <v>-1.1419371591337435E-2</v>
      </c>
      <c r="U53" s="7">
        <f t="shared" si="8"/>
        <v>0.55999999999999961</v>
      </c>
      <c r="V53" s="6">
        <f t="shared" si="6"/>
        <v>0.44000000000000039</v>
      </c>
      <c r="W53">
        <f t="shared" si="2"/>
        <v>1.6219963762267528E-4</v>
      </c>
      <c r="X53">
        <f t="shared" si="3"/>
        <v>1.2735762153191903E-2</v>
      </c>
      <c r="Z53" s="5">
        <f>X53</f>
        <v>1.2735762153191903E-2</v>
      </c>
      <c r="AA53" s="7">
        <f t="shared" si="7"/>
        <v>0.55999999999999961</v>
      </c>
      <c r="AB53" t="b">
        <f t="shared" si="4"/>
        <v>0</v>
      </c>
      <c r="AC53" s="3" t="s">
        <v>10</v>
      </c>
      <c r="AD53" s="3"/>
      <c r="AE53" s="3"/>
    </row>
    <row r="54" spans="1:31" x14ac:dyDescent="0.35">
      <c r="A54" s="1">
        <v>45005</v>
      </c>
      <c r="B54">
        <v>269.04284669999998</v>
      </c>
      <c r="C54">
        <v>81.405715939999993</v>
      </c>
      <c r="Q54" s="1">
        <v>45005</v>
      </c>
      <c r="R54">
        <f t="shared" si="0"/>
        <v>-2.5766692317101714E-2</v>
      </c>
      <c r="S54">
        <f t="shared" si="1"/>
        <v>1.2521952532579039E-2</v>
      </c>
      <c r="U54" s="7">
        <f t="shared" si="8"/>
        <v>0.5499999999999996</v>
      </c>
      <c r="V54" s="6">
        <f t="shared" si="6"/>
        <v>0.4500000000000004</v>
      </c>
      <c r="W54">
        <f t="shared" si="2"/>
        <v>1.6216070150448588E-4</v>
      </c>
      <c r="X54">
        <f t="shared" si="3"/>
        <v>1.2734233447855662E-2</v>
      </c>
      <c r="Z54" s="9">
        <f>X54</f>
        <v>1.2734233447855662E-2</v>
      </c>
      <c r="AA54" s="10">
        <f t="shared" si="7"/>
        <v>0.5499999999999996</v>
      </c>
      <c r="AB54" s="11" t="b">
        <f t="shared" si="4"/>
        <v>1</v>
      </c>
      <c r="AC54" s="3"/>
      <c r="AD54" s="3"/>
      <c r="AE54" s="3"/>
    </row>
    <row r="55" spans="1:31" x14ac:dyDescent="0.35">
      <c r="A55" s="1">
        <v>45006</v>
      </c>
      <c r="B55">
        <v>270.57467650000001</v>
      </c>
      <c r="C55">
        <v>81.390098570000006</v>
      </c>
      <c r="Q55" s="1">
        <v>45006</v>
      </c>
      <c r="R55">
        <f t="shared" si="0"/>
        <v>5.6936276834302912E-3</v>
      </c>
      <c r="S55">
        <f t="shared" si="1"/>
        <v>-1.9184611080014236E-4</v>
      </c>
      <c r="U55" s="7">
        <f t="shared" si="8"/>
        <v>0.53999999999999959</v>
      </c>
      <c r="V55" s="6">
        <f t="shared" si="6"/>
        <v>0.46000000000000041</v>
      </c>
      <c r="W55">
        <f t="shared" si="2"/>
        <v>1.6220913586118913E-4</v>
      </c>
      <c r="X55">
        <f t="shared" si="3"/>
        <v>1.273613504408575E-2</v>
      </c>
      <c r="Z55" s="5">
        <f>X55</f>
        <v>1.273613504408575E-2</v>
      </c>
      <c r="AA55" s="7">
        <f t="shared" si="7"/>
        <v>0.53999999999999959</v>
      </c>
      <c r="AB55" t="b">
        <f t="shared" si="4"/>
        <v>0</v>
      </c>
      <c r="AC55" s="3"/>
      <c r="AD55" s="3"/>
      <c r="AE55" s="3"/>
    </row>
    <row r="56" spans="1:31" x14ac:dyDescent="0.35">
      <c r="A56" s="1">
        <v>45007</v>
      </c>
      <c r="B56">
        <v>269.10211179999999</v>
      </c>
      <c r="C56">
        <v>79.243934629999998</v>
      </c>
      <c r="Q56" s="1">
        <v>45007</v>
      </c>
      <c r="R56">
        <f t="shared" si="0"/>
        <v>-5.4423596437341848E-3</v>
      </c>
      <c r="S56">
        <f t="shared" si="1"/>
        <v>-2.636885785503984E-2</v>
      </c>
      <c r="U56" s="7">
        <f t="shared" si="8"/>
        <v>0.52999999999999958</v>
      </c>
      <c r="V56" s="6">
        <f t="shared" si="6"/>
        <v>0.47000000000000042</v>
      </c>
      <c r="W56">
        <f t="shared" si="2"/>
        <v>1.6234494069278498E-4</v>
      </c>
      <c r="X56">
        <f t="shared" si="3"/>
        <v>1.2741465406019238E-2</v>
      </c>
      <c r="Z56" s="5">
        <f>X56</f>
        <v>1.2741465406019238E-2</v>
      </c>
      <c r="AA56" s="7">
        <f t="shared" si="7"/>
        <v>0.52999999999999958</v>
      </c>
      <c r="AB56" t="b">
        <f t="shared" si="4"/>
        <v>0</v>
      </c>
      <c r="AC56" s="3"/>
      <c r="AD56" s="3"/>
      <c r="AE56" s="3"/>
    </row>
    <row r="57" spans="1:31" x14ac:dyDescent="0.35">
      <c r="A57" s="1">
        <v>45008</v>
      </c>
      <c r="B57">
        <v>274.40927119999998</v>
      </c>
      <c r="C57">
        <v>78.822517399999995</v>
      </c>
      <c r="Q57" s="1">
        <v>45008</v>
      </c>
      <c r="R57">
        <f t="shared" si="0"/>
        <v>1.9721730775358326E-2</v>
      </c>
      <c r="S57">
        <f t="shared" si="1"/>
        <v>-5.3179745802331979E-3</v>
      </c>
      <c r="U57" s="7">
        <f t="shared" si="8"/>
        <v>0.51999999999999957</v>
      </c>
      <c r="V57" s="6">
        <f t="shared" si="6"/>
        <v>0.48000000000000043</v>
      </c>
      <c r="W57">
        <f t="shared" si="2"/>
        <v>1.6256811599927348E-4</v>
      </c>
      <c r="X57">
        <f t="shared" si="3"/>
        <v>1.2750220233363559E-2</v>
      </c>
      <c r="Z57" s="5">
        <f>X57</f>
        <v>1.2750220233363559E-2</v>
      </c>
      <c r="AA57" s="7">
        <f t="shared" si="7"/>
        <v>0.51999999999999957</v>
      </c>
      <c r="AB57" t="b">
        <f t="shared" si="4"/>
        <v>0</v>
      </c>
    </row>
    <row r="58" spans="1:31" x14ac:dyDescent="0.35">
      <c r="A58" s="1">
        <v>45009</v>
      </c>
      <c r="B58">
        <v>277.28518680000002</v>
      </c>
      <c r="C58">
        <v>78.931770319999998</v>
      </c>
      <c r="Q58" s="1">
        <v>45009</v>
      </c>
      <c r="R58">
        <f t="shared" si="0"/>
        <v>1.0480387879839403E-2</v>
      </c>
      <c r="S58">
        <f t="shared" si="1"/>
        <v>1.3860623030546027E-3</v>
      </c>
      <c r="U58" s="7">
        <f t="shared" si="8"/>
        <v>0.50999999999999956</v>
      </c>
      <c r="V58" s="6">
        <f t="shared" si="6"/>
        <v>0.49000000000000044</v>
      </c>
      <c r="W58">
        <f t="shared" si="2"/>
        <v>1.6287866178065462E-4</v>
      </c>
      <c r="X58">
        <f t="shared" si="3"/>
        <v>1.2762392478710824E-2</v>
      </c>
      <c r="Z58" s="5">
        <f>X58</f>
        <v>1.2762392478710824E-2</v>
      </c>
      <c r="AA58" s="7">
        <f t="shared" si="7"/>
        <v>0.50999999999999956</v>
      </c>
      <c r="AB58" t="b">
        <f t="shared" si="4"/>
        <v>0</v>
      </c>
    </row>
    <row r="59" spans="1:31" x14ac:dyDescent="0.35">
      <c r="A59" s="1">
        <v>45012</v>
      </c>
      <c r="B59">
        <v>273.14428709999999</v>
      </c>
      <c r="C59">
        <v>79.204917910000006</v>
      </c>
      <c r="Q59" s="1">
        <v>45012</v>
      </c>
      <c r="R59">
        <f t="shared" si="0"/>
        <v>-1.4933721298955538E-2</v>
      </c>
      <c r="S59">
        <f t="shared" si="1"/>
        <v>3.4605531954070567E-3</v>
      </c>
      <c r="U59" s="7">
        <f t="shared" si="8"/>
        <v>0.49999999999999956</v>
      </c>
      <c r="V59" s="6">
        <f t="shared" si="6"/>
        <v>0.50000000000000044</v>
      </c>
      <c r="W59">
        <f t="shared" si="2"/>
        <v>1.6327657803692837E-4</v>
      </c>
      <c r="X59">
        <f t="shared" si="3"/>
        <v>1.2777972375808628E-2</v>
      </c>
      <c r="Z59" s="5">
        <f>X59</f>
        <v>1.2777972375808628E-2</v>
      </c>
      <c r="AA59" s="7">
        <f t="shared" si="7"/>
        <v>0.49999999999999956</v>
      </c>
      <c r="AB59" t="b">
        <f t="shared" si="4"/>
        <v>0</v>
      </c>
    </row>
    <row r="60" spans="1:31" x14ac:dyDescent="0.35">
      <c r="A60" s="1">
        <v>45013</v>
      </c>
      <c r="B60">
        <v>272.00772089999998</v>
      </c>
      <c r="C60">
        <v>79.40002441</v>
      </c>
      <c r="Q60" s="1">
        <v>45013</v>
      </c>
      <c r="R60">
        <f t="shared" si="0"/>
        <v>-4.1610469399416816E-3</v>
      </c>
      <c r="S60">
        <f t="shared" si="1"/>
        <v>2.4633129501085982E-3</v>
      </c>
      <c r="U60" s="7">
        <f t="shared" si="8"/>
        <v>0.48999999999999955</v>
      </c>
      <c r="V60" s="6">
        <f t="shared" si="6"/>
        <v>0.51000000000000045</v>
      </c>
      <c r="W60">
        <f t="shared" si="2"/>
        <v>1.6376186476809476E-4</v>
      </c>
      <c r="X60">
        <f t="shared" si="3"/>
        <v>1.2796947478523727E-2</v>
      </c>
      <c r="Z60" s="5">
        <f>X60</f>
        <v>1.2796947478523727E-2</v>
      </c>
      <c r="AA60" s="7">
        <f t="shared" si="7"/>
        <v>0.48999999999999955</v>
      </c>
      <c r="AB60" t="b">
        <f t="shared" si="4"/>
        <v>0</v>
      </c>
    </row>
    <row r="61" spans="1:31" x14ac:dyDescent="0.35">
      <c r="A61" s="1">
        <v>45014</v>
      </c>
      <c r="B61">
        <v>277.22592159999999</v>
      </c>
      <c r="C61">
        <v>80.531639100000007</v>
      </c>
      <c r="Q61" s="1">
        <v>45014</v>
      </c>
      <c r="R61">
        <f t="shared" si="0"/>
        <v>1.9184016846045315E-2</v>
      </c>
      <c r="S61">
        <f t="shared" si="1"/>
        <v>1.4252069799836065E-2</v>
      </c>
      <c r="U61" s="7">
        <f t="shared" si="8"/>
        <v>0.47999999999999954</v>
      </c>
      <c r="V61" s="6">
        <f t="shared" si="6"/>
        <v>0.52000000000000046</v>
      </c>
      <c r="W61">
        <f t="shared" si="2"/>
        <v>1.6433452197415376E-4</v>
      </c>
      <c r="X61">
        <f t="shared" si="3"/>
        <v>1.281930271013809E-2</v>
      </c>
      <c r="Z61" s="5">
        <f>X61</f>
        <v>1.281930271013809E-2</v>
      </c>
      <c r="AA61" s="7">
        <f t="shared" si="7"/>
        <v>0.47999999999999954</v>
      </c>
      <c r="AB61" t="b">
        <f t="shared" si="4"/>
        <v>0</v>
      </c>
    </row>
    <row r="62" spans="1:31" x14ac:dyDescent="0.35">
      <c r="A62" s="1">
        <v>45015</v>
      </c>
      <c r="B62">
        <v>280.72445679999998</v>
      </c>
      <c r="C62">
        <v>80.211669920000006</v>
      </c>
      <c r="Q62" s="1">
        <v>45015</v>
      </c>
      <c r="R62">
        <f t="shared" si="0"/>
        <v>1.2619798249053682E-2</v>
      </c>
      <c r="S62">
        <f t="shared" si="1"/>
        <v>-3.973210822179829E-3</v>
      </c>
      <c r="U62" s="7">
        <f t="shared" si="8"/>
        <v>0.46999999999999953</v>
      </c>
      <c r="V62" s="6">
        <f t="shared" si="6"/>
        <v>0.53000000000000047</v>
      </c>
      <c r="W62">
        <f t="shared" si="2"/>
        <v>1.6499454965510546E-4</v>
      </c>
      <c r="X62">
        <f t="shared" si="3"/>
        <v>1.2845020422525822E-2</v>
      </c>
      <c r="Z62" s="5">
        <f>X62</f>
        <v>1.2845020422525822E-2</v>
      </c>
      <c r="AA62" s="7">
        <f t="shared" si="7"/>
        <v>0.46999999999999953</v>
      </c>
      <c r="AB62" t="b">
        <f t="shared" si="4"/>
        <v>0</v>
      </c>
    </row>
    <row r="63" spans="1:31" x14ac:dyDescent="0.35">
      <c r="A63" s="1">
        <v>45016</v>
      </c>
      <c r="B63">
        <v>284.92471310000002</v>
      </c>
      <c r="C63">
        <v>82.030036929999994</v>
      </c>
      <c r="Q63" s="1">
        <v>45016</v>
      </c>
      <c r="R63">
        <f t="shared" si="0"/>
        <v>1.4962202965424165E-2</v>
      </c>
      <c r="S63">
        <f t="shared" si="1"/>
        <v>2.266960670203666E-2</v>
      </c>
      <c r="U63" s="7">
        <f t="shared" si="8"/>
        <v>0.45999999999999952</v>
      </c>
      <c r="V63" s="6">
        <f t="shared" si="6"/>
        <v>0.54000000000000048</v>
      </c>
      <c r="W63">
        <f t="shared" si="2"/>
        <v>1.6574194781094972E-4</v>
      </c>
      <c r="X63">
        <f t="shared" si="3"/>
        <v>1.2874080464675903E-2</v>
      </c>
      <c r="Z63" s="5">
        <f>X63</f>
        <v>1.2874080464675903E-2</v>
      </c>
      <c r="AA63" s="7">
        <f t="shared" si="7"/>
        <v>0.45999999999999952</v>
      </c>
      <c r="AB63" t="b">
        <f t="shared" si="4"/>
        <v>0</v>
      </c>
    </row>
    <row r="64" spans="1:31" x14ac:dyDescent="0.35">
      <c r="A64" s="1">
        <v>45019</v>
      </c>
      <c r="B64">
        <v>283.86721799999998</v>
      </c>
      <c r="C64">
        <v>81.608619689999998</v>
      </c>
      <c r="Q64" s="1">
        <v>45019</v>
      </c>
      <c r="R64">
        <f t="shared" si="0"/>
        <v>-3.7114895668207692E-3</v>
      </c>
      <c r="S64">
        <f t="shared" si="1"/>
        <v>-5.1373528011405822E-3</v>
      </c>
      <c r="U64" s="7">
        <f t="shared" si="8"/>
        <v>0.44999999999999951</v>
      </c>
      <c r="V64" s="6">
        <f t="shared" si="6"/>
        <v>0.55000000000000049</v>
      </c>
      <c r="W64">
        <f t="shared" si="2"/>
        <v>1.6657671644168664E-4</v>
      </c>
      <c r="X64">
        <f t="shared" si="3"/>
        <v>1.2906460259950698E-2</v>
      </c>
      <c r="Z64" s="5">
        <f>X64</f>
        <v>1.2906460259950698E-2</v>
      </c>
      <c r="AA64" s="7">
        <f t="shared" si="7"/>
        <v>0.44999999999999951</v>
      </c>
      <c r="AB64" t="b">
        <f t="shared" si="4"/>
        <v>0</v>
      </c>
    </row>
    <row r="65" spans="1:28" x14ac:dyDescent="0.35">
      <c r="A65" s="1">
        <v>45020</v>
      </c>
      <c r="B65">
        <v>283.81781009999997</v>
      </c>
      <c r="C65">
        <v>79.798034670000007</v>
      </c>
      <c r="Q65" s="1">
        <v>45020</v>
      </c>
      <c r="R65">
        <f t="shared" si="0"/>
        <v>-1.7405285593774522E-4</v>
      </c>
      <c r="S65">
        <f t="shared" si="1"/>
        <v>-2.2186198306964555E-2</v>
      </c>
      <c r="U65" s="7">
        <f t="shared" si="8"/>
        <v>0.4399999999999995</v>
      </c>
      <c r="V65" s="6">
        <f t="shared" si="6"/>
        <v>0.5600000000000005</v>
      </c>
      <c r="W65">
        <f t="shared" si="2"/>
        <v>1.6749885554731618E-4</v>
      </c>
      <c r="X65">
        <f t="shared" si="3"/>
        <v>1.2942134891404748E-2</v>
      </c>
      <c r="Z65" s="5">
        <f>X65</f>
        <v>1.2942134891404748E-2</v>
      </c>
      <c r="AA65" s="7">
        <f t="shared" si="7"/>
        <v>0.4399999999999995</v>
      </c>
      <c r="AB65" t="b">
        <f t="shared" si="4"/>
        <v>0</v>
      </c>
    </row>
    <row r="66" spans="1:28" x14ac:dyDescent="0.35">
      <c r="A66" s="1">
        <v>45021</v>
      </c>
      <c r="B66">
        <v>281.0110474</v>
      </c>
      <c r="C66">
        <v>79.829261779999996</v>
      </c>
      <c r="Q66" s="1">
        <v>45021</v>
      </c>
      <c r="R66">
        <f t="shared" si="0"/>
        <v>-9.8893113825768708E-3</v>
      </c>
      <c r="S66">
        <f t="shared" si="1"/>
        <v>3.9132680559283983E-4</v>
      </c>
      <c r="U66" s="7">
        <f t="shared" si="8"/>
        <v>0.42999999999999949</v>
      </c>
      <c r="V66" s="6">
        <f t="shared" si="6"/>
        <v>0.57000000000000051</v>
      </c>
      <c r="W66">
        <f t="shared" si="2"/>
        <v>1.6850836512783839E-4</v>
      </c>
      <c r="X66">
        <f t="shared" si="3"/>
        <v>1.298107719443338E-2</v>
      </c>
      <c r="Z66" s="5">
        <f>X66</f>
        <v>1.298107719443338E-2</v>
      </c>
      <c r="AA66" s="7">
        <f t="shared" si="7"/>
        <v>0.42999999999999949</v>
      </c>
      <c r="AB66" t="b">
        <f t="shared" si="4"/>
        <v>0</v>
      </c>
    </row>
    <row r="67" spans="1:28" x14ac:dyDescent="0.35">
      <c r="A67" s="1">
        <v>45022</v>
      </c>
      <c r="B67">
        <v>288.18609620000001</v>
      </c>
      <c r="C67">
        <v>79.259559629999998</v>
      </c>
      <c r="Q67" s="1">
        <v>45022</v>
      </c>
      <c r="R67">
        <f t="shared" si="0"/>
        <v>2.5532977676093971E-2</v>
      </c>
      <c r="S67">
        <f t="shared" si="1"/>
        <v>-7.1365078080019018E-3</v>
      </c>
      <c r="U67" s="7">
        <f t="shared" si="8"/>
        <v>0.41999999999999948</v>
      </c>
      <c r="V67" s="6">
        <f t="shared" si="6"/>
        <v>0.58000000000000052</v>
      </c>
      <c r="W67">
        <f t="shared" si="2"/>
        <v>1.6960524518325318E-4</v>
      </c>
      <c r="X67">
        <f t="shared" si="3"/>
        <v>1.3023257855976482E-2</v>
      </c>
      <c r="Z67" s="5">
        <f>X67</f>
        <v>1.3023257855976482E-2</v>
      </c>
      <c r="AA67" s="7">
        <f t="shared" si="7"/>
        <v>0.41999999999999948</v>
      </c>
      <c r="AB67" t="b">
        <f t="shared" si="4"/>
        <v>0</v>
      </c>
    </row>
    <row r="68" spans="1:28" x14ac:dyDescent="0.35">
      <c r="A68" s="1">
        <v>45026</v>
      </c>
      <c r="B68">
        <v>286.00195309999998</v>
      </c>
      <c r="C68">
        <v>80.196060180000003</v>
      </c>
      <c r="Q68" s="1">
        <v>45026</v>
      </c>
      <c r="R68">
        <f t="shared" ref="R68:R131" si="9">B68/B67-1</f>
        <v>-7.578932949229622E-3</v>
      </c>
      <c r="S68">
        <f t="shared" ref="S68:S131" si="10">C68/C67-1</f>
        <v>1.1815616366931403E-2</v>
      </c>
      <c r="U68" s="7">
        <f t="shared" si="8"/>
        <v>0.40999999999999948</v>
      </c>
      <c r="V68" s="6">
        <f t="shared" si="6"/>
        <v>0.59000000000000052</v>
      </c>
      <c r="W68">
        <f t="shared" si="2"/>
        <v>1.7078949571356063E-4</v>
      </c>
      <c r="X68">
        <f t="shared" si="3"/>
        <v>1.3068645519469898E-2</v>
      </c>
      <c r="Z68" s="5">
        <f>X68</f>
        <v>1.3068645519469898E-2</v>
      </c>
      <c r="AA68" s="7">
        <f t="shared" si="7"/>
        <v>0.40999999999999948</v>
      </c>
      <c r="AB68" t="b">
        <f t="shared" si="4"/>
        <v>0</v>
      </c>
    </row>
    <row r="69" spans="1:28" x14ac:dyDescent="0.35">
      <c r="A69" s="1">
        <v>45027</v>
      </c>
      <c r="B69">
        <v>279.51870730000002</v>
      </c>
      <c r="C69">
        <v>81.600822449999995</v>
      </c>
      <c r="Q69" s="1">
        <v>45027</v>
      </c>
      <c r="R69">
        <f t="shared" si="9"/>
        <v>-2.2668536804478112E-2</v>
      </c>
      <c r="S69">
        <f t="shared" si="10"/>
        <v>1.7516599529291188E-2</v>
      </c>
      <c r="U69" s="7">
        <f t="shared" si="8"/>
        <v>0.39999999999999947</v>
      </c>
      <c r="V69" s="6">
        <f t="shared" si="6"/>
        <v>0.60000000000000053</v>
      </c>
      <c r="W69">
        <f t="shared" si="2"/>
        <v>1.7206111671876068E-4</v>
      </c>
      <c r="X69">
        <f t="shared" si="3"/>
        <v>1.3117206894715074E-2</v>
      </c>
      <c r="Z69" s="5">
        <f>X69</f>
        <v>1.3117206894715074E-2</v>
      </c>
      <c r="AA69" s="7">
        <f t="shared" si="7"/>
        <v>0.39999999999999947</v>
      </c>
      <c r="AB69" t="b">
        <f t="shared" si="4"/>
        <v>0</v>
      </c>
    </row>
    <row r="70" spans="1:28" x14ac:dyDescent="0.35">
      <c r="A70" s="1">
        <v>45028</v>
      </c>
      <c r="B70">
        <v>280.1710205</v>
      </c>
      <c r="C70">
        <v>81.452529909999996</v>
      </c>
      <c r="Q70" s="1">
        <v>45028</v>
      </c>
      <c r="R70">
        <f t="shared" si="9"/>
        <v>2.3337014051796334E-3</v>
      </c>
      <c r="S70">
        <f t="shared" si="10"/>
        <v>-1.8172922226471488E-3</v>
      </c>
      <c r="U70" s="7">
        <f t="shared" si="8"/>
        <v>0.38999999999999946</v>
      </c>
      <c r="V70" s="6">
        <f t="shared" si="6"/>
        <v>0.61000000000000054</v>
      </c>
      <c r="W70">
        <f t="shared" si="2"/>
        <v>1.7342010819885339E-4</v>
      </c>
      <c r="X70">
        <f t="shared" si="3"/>
        <v>1.3168906871827039E-2</v>
      </c>
      <c r="Z70" s="5">
        <f>X70</f>
        <v>1.3168906871827039E-2</v>
      </c>
      <c r="AA70" s="7">
        <f t="shared" si="7"/>
        <v>0.38999999999999946</v>
      </c>
      <c r="AB70" t="b">
        <f t="shared" si="4"/>
        <v>0</v>
      </c>
    </row>
    <row r="71" spans="1:28" x14ac:dyDescent="0.35">
      <c r="A71" s="1">
        <v>45029</v>
      </c>
      <c r="B71">
        <v>286.4466248</v>
      </c>
      <c r="C71">
        <v>82.841682430000006</v>
      </c>
      <c r="Q71" s="1">
        <v>45029</v>
      </c>
      <c r="R71">
        <f t="shared" si="9"/>
        <v>2.2399191353910997E-2</v>
      </c>
      <c r="S71">
        <f t="shared" si="10"/>
        <v>1.7054749822196236E-2</v>
      </c>
      <c r="U71" s="7">
        <f t="shared" si="8"/>
        <v>0.37999999999999945</v>
      </c>
      <c r="V71" s="6">
        <f t="shared" si="6"/>
        <v>0.62000000000000055</v>
      </c>
      <c r="W71">
        <f t="shared" si="2"/>
        <v>1.7486647015383871E-4</v>
      </c>
      <c r="X71">
        <f t="shared" si="3"/>
        <v>1.3223708638420567E-2</v>
      </c>
      <c r="Z71" s="5">
        <f>X71</f>
        <v>1.3223708638420567E-2</v>
      </c>
      <c r="AA71" s="7">
        <f t="shared" si="7"/>
        <v>0.37999999999999945</v>
      </c>
      <c r="AB71" t="b">
        <f t="shared" si="4"/>
        <v>0</v>
      </c>
    </row>
    <row r="72" spans="1:28" x14ac:dyDescent="0.35">
      <c r="A72" s="1">
        <v>45030</v>
      </c>
      <c r="B72">
        <v>282.7900085</v>
      </c>
      <c r="C72">
        <v>82.545120240000003</v>
      </c>
      <c r="Q72" s="1">
        <v>45030</v>
      </c>
      <c r="R72">
        <f t="shared" si="9"/>
        <v>-1.2765436850767919E-2</v>
      </c>
      <c r="S72">
        <f t="shared" si="10"/>
        <v>-3.5798668170530235E-3</v>
      </c>
      <c r="U72" s="7">
        <f t="shared" si="8"/>
        <v>0.36999999999999944</v>
      </c>
      <c r="V72" s="6">
        <f t="shared" si="6"/>
        <v>0.63000000000000056</v>
      </c>
      <c r="W72">
        <f t="shared" si="2"/>
        <v>1.7640020258371665E-4</v>
      </c>
      <c r="X72">
        <f t="shared" si="3"/>
        <v>1.3281573799204544E-2</v>
      </c>
      <c r="Z72" s="5">
        <f>X72</f>
        <v>1.3281573799204544E-2</v>
      </c>
      <c r="AA72" s="7">
        <f t="shared" si="7"/>
        <v>0.36999999999999944</v>
      </c>
      <c r="AB72" t="b">
        <f t="shared" si="4"/>
        <v>0</v>
      </c>
    </row>
    <row r="73" spans="1:28" x14ac:dyDescent="0.35">
      <c r="A73" s="1">
        <v>45033</v>
      </c>
      <c r="B73">
        <v>285.41879269999998</v>
      </c>
      <c r="C73">
        <v>83.333351140000005</v>
      </c>
      <c r="Q73" s="1">
        <v>45033</v>
      </c>
      <c r="R73">
        <f t="shared" si="9"/>
        <v>9.2958878354429952E-3</v>
      </c>
      <c r="S73">
        <f t="shared" si="10"/>
        <v>9.5490914267035709E-3</v>
      </c>
      <c r="U73" s="7">
        <f t="shared" si="8"/>
        <v>0.35999999999999943</v>
      </c>
      <c r="V73" s="6">
        <f t="shared" si="6"/>
        <v>0.64000000000000057</v>
      </c>
      <c r="W73">
        <f t="shared" si="2"/>
        <v>1.7802130548848729E-4</v>
      </c>
      <c r="X73">
        <f t="shared" si="3"/>
        <v>1.3342462497173723E-2</v>
      </c>
      <c r="Z73" s="5">
        <f>X73</f>
        <v>1.3342462497173723E-2</v>
      </c>
      <c r="AA73" s="7">
        <f t="shared" si="7"/>
        <v>0.35999999999999943</v>
      </c>
      <c r="AB73" t="b">
        <f t="shared" si="4"/>
        <v>0</v>
      </c>
    </row>
    <row r="74" spans="1:28" x14ac:dyDescent="0.35">
      <c r="A74" s="1">
        <v>45034</v>
      </c>
      <c r="B74">
        <v>284.99386600000003</v>
      </c>
      <c r="C74">
        <v>82.935340879999998</v>
      </c>
      <c r="Q74" s="1">
        <v>45034</v>
      </c>
      <c r="R74">
        <f t="shared" si="9"/>
        <v>-1.4887831876109203E-3</v>
      </c>
      <c r="S74">
        <f t="shared" si="10"/>
        <v>-4.7761220994383402E-3</v>
      </c>
      <c r="U74" s="7">
        <f t="shared" si="8"/>
        <v>0.34999999999999942</v>
      </c>
      <c r="V74" s="6">
        <f t="shared" si="6"/>
        <v>0.65000000000000058</v>
      </c>
      <c r="W74">
        <f t="shared" ref="W74:W109" si="11">U74^2*$V$4+V74^2*$W$4+2*U74*V74*$V$6</f>
        <v>1.797297788681505E-4</v>
      </c>
      <c r="X74">
        <f t="shared" ref="X74:X109" si="12">SQRT(W74)</f>
        <v>1.3406333535614818E-2</v>
      </c>
      <c r="Z74" s="5">
        <f>X74</f>
        <v>1.3406333535614818E-2</v>
      </c>
      <c r="AA74" s="7">
        <f t="shared" si="7"/>
        <v>0.34999999999999942</v>
      </c>
      <c r="AB74" t="b">
        <f t="shared" ref="AB74:AB109" si="13">Z74=$AB$8</f>
        <v>0</v>
      </c>
    </row>
    <row r="75" spans="1:28" x14ac:dyDescent="0.35">
      <c r="A75" s="1">
        <v>45035</v>
      </c>
      <c r="B75">
        <v>285.0729675</v>
      </c>
      <c r="C75">
        <v>82.787048339999998</v>
      </c>
      <c r="Q75" s="1">
        <v>45035</v>
      </c>
      <c r="R75">
        <f t="shared" si="9"/>
        <v>2.7755509657167998E-4</v>
      </c>
      <c r="S75">
        <f t="shared" si="10"/>
        <v>-1.7880500450895287E-3</v>
      </c>
      <c r="U75" s="7">
        <f t="shared" si="8"/>
        <v>0.33999999999999941</v>
      </c>
      <c r="V75" s="6">
        <f t="shared" ref="V75:V109" si="14">1-U75</f>
        <v>0.66000000000000059</v>
      </c>
      <c r="W75">
        <f t="shared" si="11"/>
        <v>1.8152562272270636E-4</v>
      </c>
      <c r="X75">
        <f t="shared" si="12"/>
        <v>1.3473144500179101E-2</v>
      </c>
      <c r="Z75" s="5">
        <f>X75</f>
        <v>1.3473144500179101E-2</v>
      </c>
      <c r="AA75" s="7">
        <f t="shared" ref="AA75:AA109" si="15">AA74-1%</f>
        <v>0.33999999999999941</v>
      </c>
      <c r="AB75" t="b">
        <f t="shared" si="13"/>
        <v>0</v>
      </c>
    </row>
    <row r="76" spans="1:28" x14ac:dyDescent="0.35">
      <c r="A76" s="1">
        <v>45036</v>
      </c>
      <c r="B76">
        <v>282.76031490000003</v>
      </c>
      <c r="C76">
        <v>81.733474729999998</v>
      </c>
      <c r="Q76" s="1">
        <v>45036</v>
      </c>
      <c r="R76">
        <f t="shared" si="9"/>
        <v>-8.1124935144892829E-3</v>
      </c>
      <c r="S76">
        <f t="shared" si="10"/>
        <v>-1.2726309623614762E-2</v>
      </c>
      <c r="U76" s="7">
        <f t="shared" si="8"/>
        <v>0.3299999999999994</v>
      </c>
      <c r="V76" s="6">
        <f t="shared" si="14"/>
        <v>0.6700000000000006</v>
      </c>
      <c r="W76">
        <f t="shared" si="11"/>
        <v>1.8340883705215486E-4</v>
      </c>
      <c r="X76">
        <f t="shared" si="12"/>
        <v>1.3542851880315123E-2</v>
      </c>
      <c r="Z76" s="5">
        <f>X76</f>
        <v>1.3542851880315123E-2</v>
      </c>
      <c r="AA76" s="7">
        <f t="shared" si="15"/>
        <v>0.3299999999999994</v>
      </c>
      <c r="AB76" t="b">
        <f t="shared" si="13"/>
        <v>0</v>
      </c>
    </row>
    <row r="77" spans="1:28" x14ac:dyDescent="0.35">
      <c r="A77" s="1">
        <v>45037</v>
      </c>
      <c r="B77">
        <v>282.41445920000001</v>
      </c>
      <c r="C77">
        <v>81.538375849999994</v>
      </c>
      <c r="Q77" s="1">
        <v>45037</v>
      </c>
      <c r="R77">
        <f t="shared" si="9"/>
        <v>-1.223140878600093E-3</v>
      </c>
      <c r="S77">
        <f t="shared" si="10"/>
        <v>-2.3870131625322033E-3</v>
      </c>
      <c r="U77" s="7">
        <f t="shared" si="8"/>
        <v>0.3199999999999994</v>
      </c>
      <c r="V77" s="6">
        <f t="shared" si="14"/>
        <v>0.6800000000000006</v>
      </c>
      <c r="W77">
        <f t="shared" si="11"/>
        <v>1.8537942185649597E-4</v>
      </c>
      <c r="X77">
        <f t="shared" si="12"/>
        <v>1.3615411189402103E-2</v>
      </c>
      <c r="Z77" s="5">
        <f>X77</f>
        <v>1.3615411189402103E-2</v>
      </c>
      <c r="AA77" s="7">
        <f t="shared" si="15"/>
        <v>0.3199999999999994</v>
      </c>
      <c r="AB77" t="b">
        <f t="shared" si="13"/>
        <v>0</v>
      </c>
    </row>
    <row r="78" spans="1:28" x14ac:dyDescent="0.35">
      <c r="A78" s="1">
        <v>45040</v>
      </c>
      <c r="B78">
        <v>278.47113039999999</v>
      </c>
      <c r="C78">
        <v>81.991027829999993</v>
      </c>
      <c r="Q78" s="1">
        <v>45040</v>
      </c>
      <c r="R78">
        <f t="shared" si="9"/>
        <v>-1.3962913978166513E-2</v>
      </c>
      <c r="S78">
        <f t="shared" si="10"/>
        <v>5.5513980414905184E-3</v>
      </c>
      <c r="U78" s="7">
        <f t="shared" si="8"/>
        <v>0.30999999999999939</v>
      </c>
      <c r="V78" s="6">
        <f t="shared" si="14"/>
        <v>0.69000000000000061</v>
      </c>
      <c r="W78">
        <f t="shared" si="11"/>
        <v>1.8743737713572972E-4</v>
      </c>
      <c r="X78">
        <f t="shared" si="12"/>
        <v>1.3690777082975595E-2</v>
      </c>
      <c r="Z78" s="5">
        <f>X78</f>
        <v>1.3690777082975595E-2</v>
      </c>
      <c r="AA78" s="7">
        <f t="shared" si="15"/>
        <v>0.30999999999999939</v>
      </c>
      <c r="AB78" t="b">
        <f t="shared" si="13"/>
        <v>0</v>
      </c>
    </row>
    <row r="79" spans="1:28" x14ac:dyDescent="0.35">
      <c r="A79" s="1">
        <v>45041</v>
      </c>
      <c r="B79">
        <v>272.1955261</v>
      </c>
      <c r="C79">
        <v>81.452529909999996</v>
      </c>
      <c r="Q79" s="1">
        <v>45041</v>
      </c>
      <c r="R79">
        <f t="shared" si="9"/>
        <v>-2.253592424818196E-2</v>
      </c>
      <c r="S79">
        <f t="shared" si="10"/>
        <v>-6.567766428255073E-3</v>
      </c>
      <c r="U79" s="7">
        <f t="shared" si="8"/>
        <v>0.29999999999999938</v>
      </c>
      <c r="V79" s="6">
        <f t="shared" si="14"/>
        <v>0.70000000000000062</v>
      </c>
      <c r="W79">
        <f t="shared" si="11"/>
        <v>1.8958270288985609E-4</v>
      </c>
      <c r="X79">
        <f t="shared" si="12"/>
        <v>1.3768903474491209E-2</v>
      </c>
      <c r="Z79" s="5">
        <f>X79</f>
        <v>1.3768903474491209E-2</v>
      </c>
      <c r="AA79" s="7">
        <f t="shared" si="15"/>
        <v>0.29999999999999938</v>
      </c>
      <c r="AB79" t="b">
        <f t="shared" si="13"/>
        <v>0</v>
      </c>
    </row>
    <row r="80" spans="1:28" x14ac:dyDescent="0.35">
      <c r="A80" s="1">
        <v>45042</v>
      </c>
      <c r="B80">
        <v>291.9119263</v>
      </c>
      <c r="C80">
        <v>80.320922850000002</v>
      </c>
      <c r="Q80" s="1">
        <v>45042</v>
      </c>
      <c r="R80">
        <f t="shared" si="9"/>
        <v>7.2434696052853242E-2</v>
      </c>
      <c r="S80">
        <f t="shared" si="10"/>
        <v>-1.3892841158529401E-2</v>
      </c>
      <c r="U80" s="7">
        <f t="shared" si="8"/>
        <v>0.28999999999999937</v>
      </c>
      <c r="V80" s="6">
        <f t="shared" si="14"/>
        <v>0.71000000000000063</v>
      </c>
      <c r="W80">
        <f t="shared" si="11"/>
        <v>1.9181539911887509E-4</v>
      </c>
      <c r="X80">
        <f t="shared" si="12"/>
        <v>1.3849743648128477E-2</v>
      </c>
      <c r="Z80" s="5">
        <f>X80</f>
        <v>1.3849743648128477E-2</v>
      </c>
      <c r="AA80" s="7">
        <f t="shared" si="15"/>
        <v>0.28999999999999937</v>
      </c>
      <c r="AB80" t="b">
        <f t="shared" si="13"/>
        <v>0</v>
      </c>
    </row>
    <row r="81" spans="1:28" x14ac:dyDescent="0.35">
      <c r="A81" s="1">
        <v>45043</v>
      </c>
      <c r="B81">
        <v>301.26113889999999</v>
      </c>
      <c r="C81">
        <v>82.201744079999997</v>
      </c>
      <c r="Q81" s="1">
        <v>45043</v>
      </c>
      <c r="R81">
        <f t="shared" si="9"/>
        <v>3.2027511580296819E-2</v>
      </c>
      <c r="S81">
        <f t="shared" si="10"/>
        <v>2.3416329933265922E-2</v>
      </c>
      <c r="U81" s="7">
        <f t="shared" si="8"/>
        <v>0.27999999999999936</v>
      </c>
      <c r="V81" s="6">
        <f t="shared" si="14"/>
        <v>0.72000000000000064</v>
      </c>
      <c r="W81">
        <f t="shared" si="11"/>
        <v>1.9413546582278677E-4</v>
      </c>
      <c r="X81">
        <f t="shared" si="12"/>
        <v>1.3933250368194306E-2</v>
      </c>
      <c r="Z81" s="5">
        <f>X81</f>
        <v>1.3933250368194306E-2</v>
      </c>
      <c r="AA81" s="7">
        <f t="shared" si="15"/>
        <v>0.27999999999999936</v>
      </c>
      <c r="AB81" t="b">
        <f t="shared" si="13"/>
        <v>0</v>
      </c>
    </row>
    <row r="82" spans="1:28" x14ac:dyDescent="0.35">
      <c r="A82" s="1">
        <v>45044</v>
      </c>
      <c r="B82">
        <v>303.6627502</v>
      </c>
      <c r="C82">
        <v>82.896308899999994</v>
      </c>
      <c r="Q82" s="1">
        <v>45044</v>
      </c>
      <c r="R82">
        <f t="shared" si="9"/>
        <v>7.9718589286659203E-3</v>
      </c>
      <c r="S82">
        <f t="shared" si="10"/>
        <v>8.4495143962399766E-3</v>
      </c>
      <c r="U82" s="7">
        <f t="shared" si="8"/>
        <v>0.26999999999999935</v>
      </c>
      <c r="V82" s="6">
        <f t="shared" si="14"/>
        <v>0.73000000000000065</v>
      </c>
      <c r="W82">
        <f t="shared" si="11"/>
        <v>1.96542903001591E-4</v>
      </c>
      <c r="X82">
        <f t="shared" si="12"/>
        <v>1.4019375984743079E-2</v>
      </c>
      <c r="Z82" s="5">
        <f>X82</f>
        <v>1.4019375984743079E-2</v>
      </c>
      <c r="AA82" s="7">
        <f t="shared" si="15"/>
        <v>0.26999999999999935</v>
      </c>
      <c r="AB82" t="b">
        <f t="shared" si="13"/>
        <v>0</v>
      </c>
    </row>
    <row r="83" spans="1:28" x14ac:dyDescent="0.35">
      <c r="A83" s="1">
        <v>45047</v>
      </c>
      <c r="B83">
        <v>301.98260499999998</v>
      </c>
      <c r="C83">
        <v>82.607559199999997</v>
      </c>
      <c r="Q83" s="1">
        <v>45047</v>
      </c>
      <c r="R83">
        <f t="shared" si="9"/>
        <v>-5.5329315133102464E-3</v>
      </c>
      <c r="S83">
        <f t="shared" si="10"/>
        <v>-3.4832636559044561E-3</v>
      </c>
      <c r="U83" s="7">
        <f t="shared" si="8"/>
        <v>0.25999999999999934</v>
      </c>
      <c r="V83" s="6">
        <f t="shared" si="14"/>
        <v>0.74000000000000066</v>
      </c>
      <c r="W83">
        <f t="shared" si="11"/>
        <v>1.990377106552879E-4</v>
      </c>
      <c r="X83">
        <f t="shared" si="12"/>
        <v>1.4108072535087416E-2</v>
      </c>
      <c r="Z83" s="5">
        <f>X83</f>
        <v>1.4108072535087416E-2</v>
      </c>
      <c r="AA83" s="7">
        <f t="shared" si="15"/>
        <v>0.25999999999999934</v>
      </c>
      <c r="AB83" t="b">
        <f t="shared" si="13"/>
        <v>0</v>
      </c>
    </row>
    <row r="84" spans="1:28" x14ac:dyDescent="0.35">
      <c r="A84" s="1">
        <v>45048</v>
      </c>
      <c r="B84">
        <v>301.83441160000001</v>
      </c>
      <c r="C84">
        <v>80.367744450000004</v>
      </c>
      <c r="Q84" s="1">
        <v>45048</v>
      </c>
      <c r="R84">
        <f t="shared" si="9"/>
        <v>-4.907348885210272E-4</v>
      </c>
      <c r="S84">
        <f t="shared" si="10"/>
        <v>-2.711391998130841E-2</v>
      </c>
      <c r="U84" s="7">
        <f t="shared" si="8"/>
        <v>0.24999999999999933</v>
      </c>
      <c r="V84" s="6">
        <f t="shared" si="14"/>
        <v>0.75000000000000067</v>
      </c>
      <c r="W84">
        <f t="shared" si="11"/>
        <v>2.0161988878387744E-4</v>
      </c>
      <c r="X84">
        <f t="shared" si="12"/>
        <v>1.4199291840929161E-2</v>
      </c>
      <c r="Z84" s="5">
        <f>X84</f>
        <v>1.4199291840929161E-2</v>
      </c>
      <c r="AA84" s="7">
        <f t="shared" si="15"/>
        <v>0.24999999999999933</v>
      </c>
      <c r="AB84" t="b">
        <f t="shared" si="13"/>
        <v>0</v>
      </c>
    </row>
    <row r="85" spans="1:28" x14ac:dyDescent="0.35">
      <c r="A85" s="1">
        <v>45049</v>
      </c>
      <c r="B85">
        <v>300.83621219999998</v>
      </c>
      <c r="C85">
        <v>80.250694269999997</v>
      </c>
      <c r="Q85" s="1">
        <v>45049</v>
      </c>
      <c r="R85">
        <f t="shared" si="9"/>
        <v>-3.3071093342493807E-3</v>
      </c>
      <c r="S85">
        <f t="shared" si="10"/>
        <v>-1.456432313747813E-3</v>
      </c>
      <c r="U85" s="7">
        <f t="shared" si="8"/>
        <v>0.23999999999999932</v>
      </c>
      <c r="V85" s="6">
        <f t="shared" si="14"/>
        <v>0.76000000000000068</v>
      </c>
      <c r="W85">
        <f t="shared" si="11"/>
        <v>2.0428943738735962E-4</v>
      </c>
      <c r="X85">
        <f t="shared" si="12"/>
        <v>1.4292985600893874E-2</v>
      </c>
      <c r="Z85" s="5">
        <f>X85</f>
        <v>1.4292985600893874E-2</v>
      </c>
      <c r="AA85" s="7">
        <f t="shared" si="15"/>
        <v>0.23999999999999932</v>
      </c>
      <c r="AB85" t="b">
        <f t="shared" si="13"/>
        <v>0</v>
      </c>
    </row>
    <row r="86" spans="1:28" x14ac:dyDescent="0.35">
      <c r="A86" s="1">
        <v>45050</v>
      </c>
      <c r="B86">
        <v>301.83441160000001</v>
      </c>
      <c r="C86">
        <v>79.478073120000005</v>
      </c>
      <c r="Q86" s="1">
        <v>45050</v>
      </c>
      <c r="R86">
        <f t="shared" si="9"/>
        <v>3.3180825961749427E-3</v>
      </c>
      <c r="S86">
        <f t="shared" si="10"/>
        <v>-9.6275945900298199E-3</v>
      </c>
      <c r="U86" s="7">
        <f t="shared" ref="U86:U103" si="16">U85-1%</f>
        <v>0.22999999999999932</v>
      </c>
      <c r="V86" s="6">
        <f t="shared" si="14"/>
        <v>0.77000000000000068</v>
      </c>
      <c r="W86">
        <f t="shared" si="11"/>
        <v>2.0704635646573444E-4</v>
      </c>
      <c r="X86">
        <f t="shared" si="12"/>
        <v>1.4389105478303174E-2</v>
      </c>
      <c r="Z86" s="5">
        <f>X86</f>
        <v>1.4389105478303174E-2</v>
      </c>
      <c r="AA86" s="7">
        <f t="shared" si="15"/>
        <v>0.22999999999999932</v>
      </c>
      <c r="AB86" t="b">
        <f t="shared" si="13"/>
        <v>0</v>
      </c>
    </row>
    <row r="87" spans="1:28" x14ac:dyDescent="0.35">
      <c r="A87" s="1">
        <v>45051</v>
      </c>
      <c r="B87">
        <v>307.01300049999998</v>
      </c>
      <c r="C87">
        <v>80.656494140000007</v>
      </c>
      <c r="Q87" s="1">
        <v>45051</v>
      </c>
      <c r="R87">
        <f t="shared" si="9"/>
        <v>1.7157052678482554E-2</v>
      </c>
      <c r="S87">
        <f t="shared" si="10"/>
        <v>1.482699534273757E-2</v>
      </c>
      <c r="U87" s="7">
        <f t="shared" si="16"/>
        <v>0.21999999999999931</v>
      </c>
      <c r="V87" s="6">
        <f t="shared" si="14"/>
        <v>0.78000000000000069</v>
      </c>
      <c r="W87">
        <f t="shared" si="11"/>
        <v>2.0989064601900181E-4</v>
      </c>
      <c r="X87">
        <f t="shared" si="12"/>
        <v>1.4487603184067468E-2</v>
      </c>
      <c r="Z87" s="5">
        <f>X87</f>
        <v>1.4487603184067468E-2</v>
      </c>
      <c r="AA87" s="7">
        <f t="shared" si="15"/>
        <v>0.21999999999999931</v>
      </c>
      <c r="AB87" t="b">
        <f t="shared" si="13"/>
        <v>0</v>
      </c>
    </row>
    <row r="88" spans="1:28" x14ac:dyDescent="0.35">
      <c r="A88" s="1">
        <v>45054</v>
      </c>
      <c r="B88">
        <v>305.0364075</v>
      </c>
      <c r="C88">
        <v>79.868278500000002</v>
      </c>
      <c r="Q88" s="1">
        <v>45054</v>
      </c>
      <c r="R88">
        <f t="shared" si="9"/>
        <v>-6.4381410454310561E-3</v>
      </c>
      <c r="S88">
        <f t="shared" si="10"/>
        <v>-9.7725006325201091E-3</v>
      </c>
      <c r="U88" s="7">
        <f t="shared" si="16"/>
        <v>0.2099999999999993</v>
      </c>
      <c r="V88" s="6">
        <f t="shared" si="14"/>
        <v>0.7900000000000007</v>
      </c>
      <c r="W88">
        <f t="shared" si="11"/>
        <v>2.1282230604716189E-4</v>
      </c>
      <c r="X88">
        <f t="shared" si="12"/>
        <v>1.4588430554626563E-2</v>
      </c>
      <c r="Z88" s="5">
        <f>X88</f>
        <v>1.4588430554626563E-2</v>
      </c>
      <c r="AA88" s="7">
        <f t="shared" si="15"/>
        <v>0.2099999999999993</v>
      </c>
      <c r="AB88" t="b">
        <f t="shared" si="13"/>
        <v>0</v>
      </c>
    </row>
    <row r="89" spans="1:28" x14ac:dyDescent="0.35">
      <c r="A89" s="1">
        <v>45055</v>
      </c>
      <c r="B89">
        <v>303.40576170000003</v>
      </c>
      <c r="C89">
        <v>78.666435239999998</v>
      </c>
      <c r="Q89" s="1">
        <v>45055</v>
      </c>
      <c r="R89">
        <f t="shared" si="9"/>
        <v>-5.3457415570958844E-3</v>
      </c>
      <c r="S89">
        <f t="shared" si="10"/>
        <v>-1.5047817263270646E-2</v>
      </c>
      <c r="U89" s="7">
        <f t="shared" si="16"/>
        <v>0.19999999999999929</v>
      </c>
      <c r="V89" s="6">
        <f t="shared" si="14"/>
        <v>0.80000000000000071</v>
      </c>
      <c r="W89">
        <f t="shared" si="11"/>
        <v>2.1584133655021457E-4</v>
      </c>
      <c r="X89">
        <f t="shared" si="12"/>
        <v>1.4691539624907071E-2</v>
      </c>
      <c r="Z89" s="5">
        <f>X89</f>
        <v>1.4691539624907071E-2</v>
      </c>
      <c r="AA89" s="7">
        <f t="shared" si="15"/>
        <v>0.19999999999999929</v>
      </c>
      <c r="AB89" t="b">
        <f t="shared" si="13"/>
        <v>0</v>
      </c>
    </row>
    <row r="90" spans="1:28" x14ac:dyDescent="0.35">
      <c r="A90" s="1">
        <v>45056</v>
      </c>
      <c r="B90">
        <v>308.65362549999998</v>
      </c>
      <c r="C90">
        <v>78.744476320000004</v>
      </c>
      <c r="Q90" s="1">
        <v>45056</v>
      </c>
      <c r="R90">
        <f t="shared" si="9"/>
        <v>1.7296519916417674E-2</v>
      </c>
      <c r="S90">
        <f t="shared" si="10"/>
        <v>9.9205054559692307E-4</v>
      </c>
      <c r="U90" s="7">
        <f t="shared" si="16"/>
        <v>0.18999999999999928</v>
      </c>
      <c r="V90" s="6">
        <f t="shared" si="14"/>
        <v>0.81000000000000072</v>
      </c>
      <c r="W90">
        <f t="shared" si="11"/>
        <v>2.189477375281599E-4</v>
      </c>
      <c r="X90">
        <f t="shared" si="12"/>
        <v>1.4796882696303295E-2</v>
      </c>
      <c r="Z90" s="5">
        <f>X90</f>
        <v>1.4796882696303295E-2</v>
      </c>
      <c r="AA90" s="7">
        <f t="shared" si="15"/>
        <v>0.18999999999999928</v>
      </c>
      <c r="AB90" t="b">
        <f t="shared" si="13"/>
        <v>0</v>
      </c>
    </row>
    <row r="91" spans="1:28" x14ac:dyDescent="0.35">
      <c r="A91" s="1">
        <v>45057</v>
      </c>
      <c r="B91">
        <v>306.4793396</v>
      </c>
      <c r="C91">
        <v>78.650817869999997</v>
      </c>
      <c r="Q91" s="1">
        <v>45057</v>
      </c>
      <c r="R91">
        <f t="shared" si="9"/>
        <v>-7.0444204129395116E-3</v>
      </c>
      <c r="S91">
        <f t="shared" si="10"/>
        <v>-1.1893970774458085E-3</v>
      </c>
      <c r="U91" s="7">
        <f t="shared" si="16"/>
        <v>0.17999999999999927</v>
      </c>
      <c r="V91" s="6">
        <f t="shared" si="14"/>
        <v>0.82000000000000073</v>
      </c>
      <c r="W91">
        <f t="shared" si="11"/>
        <v>2.2214150898099786E-4</v>
      </c>
      <c r="X91">
        <f t="shared" si="12"/>
        <v>1.4904412399722367E-2</v>
      </c>
      <c r="Z91" s="5">
        <f>X91</f>
        <v>1.4904412399722367E-2</v>
      </c>
      <c r="AA91" s="7">
        <f t="shared" si="15"/>
        <v>0.17999999999999927</v>
      </c>
      <c r="AB91" t="b">
        <f t="shared" si="13"/>
        <v>0</v>
      </c>
    </row>
    <row r="92" spans="1:28" x14ac:dyDescent="0.35">
      <c r="A92" s="1">
        <v>45058</v>
      </c>
      <c r="B92">
        <v>305.35272220000002</v>
      </c>
      <c r="C92">
        <v>78.252807619999999</v>
      </c>
      <c r="Q92" s="1">
        <v>45058</v>
      </c>
      <c r="R92">
        <f t="shared" si="9"/>
        <v>-3.6759978714074881E-3</v>
      </c>
      <c r="S92">
        <f t="shared" si="10"/>
        <v>-5.0604718524079884E-3</v>
      </c>
      <c r="U92" s="7">
        <f t="shared" si="16"/>
        <v>0.16999999999999926</v>
      </c>
      <c r="V92" s="6">
        <f t="shared" si="14"/>
        <v>0.83000000000000074</v>
      </c>
      <c r="W92">
        <f t="shared" si="11"/>
        <v>2.2542265090872842E-4</v>
      </c>
      <c r="X92">
        <f t="shared" si="12"/>
        <v>1.5014081753764645E-2</v>
      </c>
      <c r="Z92" s="5">
        <f>X92</f>
        <v>1.5014081753764645E-2</v>
      </c>
      <c r="AA92" s="7">
        <f t="shared" si="15"/>
        <v>0.16999999999999926</v>
      </c>
      <c r="AB92" t="b">
        <f t="shared" si="13"/>
        <v>0</v>
      </c>
    </row>
    <row r="93" spans="1:28" x14ac:dyDescent="0.35">
      <c r="A93" s="1">
        <v>45061</v>
      </c>
      <c r="B93">
        <v>305.83697510000002</v>
      </c>
      <c r="C93">
        <v>78.424484250000006</v>
      </c>
      <c r="Q93" s="1">
        <v>45061</v>
      </c>
      <c r="R93">
        <f t="shared" si="9"/>
        <v>1.5858804090924661E-3</v>
      </c>
      <c r="S93">
        <f t="shared" si="10"/>
        <v>2.1938718267295876E-3</v>
      </c>
      <c r="U93" s="7">
        <f t="shared" si="16"/>
        <v>0.15999999999999925</v>
      </c>
      <c r="V93" s="6">
        <f t="shared" si="14"/>
        <v>0.84000000000000075</v>
      </c>
      <c r="W93">
        <f t="shared" si="11"/>
        <v>2.2879116331135164E-4</v>
      </c>
      <c r="X93">
        <f t="shared" si="12"/>
        <v>1.5125844218137103E-2</v>
      </c>
      <c r="Z93" s="5">
        <f>X93</f>
        <v>1.5125844218137103E-2</v>
      </c>
      <c r="AA93" s="7">
        <f t="shared" si="15"/>
        <v>0.15999999999999925</v>
      </c>
      <c r="AB93" t="b">
        <f t="shared" si="13"/>
        <v>0</v>
      </c>
    </row>
    <row r="94" spans="1:28" x14ac:dyDescent="0.35">
      <c r="A94" s="1">
        <v>45062</v>
      </c>
      <c r="B94">
        <v>308.09027099999997</v>
      </c>
      <c r="C94">
        <v>76.48905182</v>
      </c>
      <c r="Q94" s="1">
        <v>45062</v>
      </c>
      <c r="R94">
        <f t="shared" si="9"/>
        <v>7.3676372821278591E-3</v>
      </c>
      <c r="S94">
        <f t="shared" si="10"/>
        <v>-2.4678930929660559E-2</v>
      </c>
      <c r="U94" s="7">
        <f t="shared" si="16"/>
        <v>0.14999999999999925</v>
      </c>
      <c r="V94" s="6">
        <f t="shared" si="14"/>
        <v>0.85000000000000075</v>
      </c>
      <c r="W94">
        <f t="shared" si="11"/>
        <v>2.322470461888675E-4</v>
      </c>
      <c r="X94">
        <f t="shared" si="12"/>
        <v>1.5239653742420381E-2</v>
      </c>
      <c r="Z94" s="5">
        <f>X94</f>
        <v>1.5239653742420381E-2</v>
      </c>
      <c r="AA94" s="7">
        <f t="shared" si="15"/>
        <v>0.14999999999999925</v>
      </c>
      <c r="AB94" t="b">
        <f t="shared" si="13"/>
        <v>0</v>
      </c>
    </row>
    <row r="95" spans="1:28" x14ac:dyDescent="0.35">
      <c r="A95" s="1">
        <v>45063</v>
      </c>
      <c r="B95">
        <v>311.00219729999998</v>
      </c>
      <c r="C95">
        <v>78.182579039999993</v>
      </c>
      <c r="Q95" s="1">
        <v>45063</v>
      </c>
      <c r="R95">
        <f t="shared" si="9"/>
        <v>9.4515360402276372E-3</v>
      </c>
      <c r="S95">
        <f t="shared" si="10"/>
        <v>2.2140779362585628E-2</v>
      </c>
      <c r="U95" s="7">
        <f t="shared" si="16"/>
        <v>0.13999999999999924</v>
      </c>
      <c r="V95" s="6">
        <f t="shared" si="14"/>
        <v>0.86000000000000076</v>
      </c>
      <c r="W95">
        <f t="shared" si="11"/>
        <v>2.35790299541276E-4</v>
      </c>
      <c r="X95">
        <f t="shared" si="12"/>
        <v>1.5355464810329773E-2</v>
      </c>
      <c r="Z95" s="5">
        <f>X95</f>
        <v>1.5355464810329773E-2</v>
      </c>
      <c r="AA95" s="7">
        <f t="shared" si="15"/>
        <v>0.13999999999999924</v>
      </c>
      <c r="AB95" t="b">
        <f t="shared" si="13"/>
        <v>0</v>
      </c>
    </row>
    <row r="96" spans="1:28" x14ac:dyDescent="0.35">
      <c r="A96" s="1">
        <v>45064</v>
      </c>
      <c r="B96">
        <v>315.47906490000003</v>
      </c>
      <c r="C96">
        <v>78.943153379999998</v>
      </c>
      <c r="Q96" s="1">
        <v>45064</v>
      </c>
      <c r="R96">
        <f t="shared" si="9"/>
        <v>1.4394970964406228E-2</v>
      </c>
      <c r="S96">
        <f t="shared" si="10"/>
        <v>9.72818176810053E-3</v>
      </c>
      <c r="U96" s="7">
        <f t="shared" si="16"/>
        <v>0.12999999999999923</v>
      </c>
      <c r="V96" s="6">
        <f t="shared" si="14"/>
        <v>0.87000000000000077</v>
      </c>
      <c r="W96">
        <f t="shared" si="11"/>
        <v>2.3942092336857706E-4</v>
      </c>
      <c r="X96">
        <f t="shared" si="12"/>
        <v>1.5473232479626777E-2</v>
      </c>
      <c r="Z96" s="5">
        <f>X96</f>
        <v>1.5473232479626777E-2</v>
      </c>
      <c r="AA96" s="7">
        <f t="shared" si="15"/>
        <v>0.12999999999999923</v>
      </c>
      <c r="AB96" t="b">
        <f t="shared" si="13"/>
        <v>0</v>
      </c>
    </row>
    <row r="97" spans="1:28" x14ac:dyDescent="0.35">
      <c r="A97" s="1">
        <v>45065</v>
      </c>
      <c r="B97">
        <v>315.3007202</v>
      </c>
      <c r="C97">
        <v>78.459869380000001</v>
      </c>
      <c r="Q97" s="1">
        <v>45065</v>
      </c>
      <c r="R97">
        <f t="shared" si="9"/>
        <v>-5.653138982663064E-4</v>
      </c>
      <c r="S97">
        <f t="shared" si="10"/>
        <v>-6.1219241860489548E-3</v>
      </c>
      <c r="U97" s="7">
        <f t="shared" si="16"/>
        <v>0.11999999999999923</v>
      </c>
      <c r="V97" s="6">
        <f t="shared" si="14"/>
        <v>0.88000000000000078</v>
      </c>
      <c r="W97">
        <f t="shared" si="11"/>
        <v>2.4313891767077081E-4</v>
      </c>
      <c r="X97">
        <f t="shared" si="12"/>
        <v>1.5592912417850964E-2</v>
      </c>
      <c r="Z97" s="5">
        <f>X97</f>
        <v>1.5592912417850964E-2</v>
      </c>
      <c r="AA97" s="7">
        <f t="shared" si="15"/>
        <v>0.11999999999999923</v>
      </c>
      <c r="AB97" t="b">
        <f t="shared" si="13"/>
        <v>0</v>
      </c>
    </row>
    <row r="98" spans="1:28" x14ac:dyDescent="0.35">
      <c r="A98" s="1">
        <v>45068</v>
      </c>
      <c r="B98">
        <v>318.11361690000001</v>
      </c>
      <c r="C98">
        <v>80.583190920000007</v>
      </c>
      <c r="Q98" s="1">
        <v>45068</v>
      </c>
      <c r="R98">
        <f t="shared" si="9"/>
        <v>8.9213139069765912E-3</v>
      </c>
      <c r="S98">
        <f t="shared" si="10"/>
        <v>2.7062516886387389E-2</v>
      </c>
      <c r="U98" s="7">
        <f t="shared" si="16"/>
        <v>0.10999999999999924</v>
      </c>
      <c r="V98" s="6">
        <f t="shared" si="14"/>
        <v>0.89000000000000079</v>
      </c>
      <c r="W98">
        <f t="shared" si="11"/>
        <v>2.4694428244785718E-4</v>
      </c>
      <c r="X98">
        <f t="shared" si="12"/>
        <v>1.5714460934052342E-2</v>
      </c>
      <c r="Z98" s="5">
        <f>X98</f>
        <v>1.5714460934052342E-2</v>
      </c>
      <c r="AA98" s="7">
        <f t="shared" si="15"/>
        <v>0.10999999999999924</v>
      </c>
      <c r="AB98" t="b">
        <f t="shared" si="13"/>
        <v>0</v>
      </c>
    </row>
    <row r="99" spans="1:28" x14ac:dyDescent="0.35">
      <c r="A99" s="1">
        <v>45069</v>
      </c>
      <c r="B99">
        <v>312.25015259999998</v>
      </c>
      <c r="C99">
        <v>79.78298187</v>
      </c>
      <c r="Q99" s="1">
        <v>45069</v>
      </c>
      <c r="R99">
        <f t="shared" si="9"/>
        <v>-1.8431981494973937E-2</v>
      </c>
      <c r="S99">
        <f t="shared" si="10"/>
        <v>-9.9302229269430109E-3</v>
      </c>
      <c r="U99" s="7">
        <f t="shared" si="16"/>
        <v>9.9999999999999242E-2</v>
      </c>
      <c r="V99" s="6">
        <f t="shared" si="14"/>
        <v>0.9000000000000008</v>
      </c>
      <c r="W99">
        <f t="shared" si="11"/>
        <v>2.5083701769983618E-4</v>
      </c>
      <c r="X99">
        <f t="shared" si="12"/>
        <v>1.5837835006712129E-2</v>
      </c>
      <c r="Z99" s="5">
        <f>X99</f>
        <v>1.5837835006712129E-2</v>
      </c>
      <c r="AA99" s="7">
        <f t="shared" si="15"/>
        <v>9.9999999999999242E-2</v>
      </c>
      <c r="AB99" t="b">
        <f t="shared" si="13"/>
        <v>0</v>
      </c>
    </row>
    <row r="100" spans="1:28" x14ac:dyDescent="0.35">
      <c r="A100" s="1">
        <v>45070</v>
      </c>
      <c r="B100">
        <v>310.85363769999998</v>
      </c>
      <c r="C100">
        <v>76.843612669999999</v>
      </c>
      <c r="Q100" s="1">
        <v>45070</v>
      </c>
      <c r="R100">
        <f t="shared" si="9"/>
        <v>-4.4724234347740532E-3</v>
      </c>
      <c r="S100">
        <f t="shared" si="10"/>
        <v>-3.6842057430110486E-2</v>
      </c>
      <c r="U100" s="7">
        <f t="shared" si="16"/>
        <v>8.9999999999999247E-2</v>
      </c>
      <c r="V100" s="6">
        <f t="shared" si="14"/>
        <v>0.91000000000000081</v>
      </c>
      <c r="W100">
        <f t="shared" si="11"/>
        <v>2.5481712342670783E-4</v>
      </c>
      <c r="X100">
        <f t="shared" si="12"/>
        <v>1.5962992308045126E-2</v>
      </c>
      <c r="Z100" s="5">
        <f>X100</f>
        <v>1.5962992308045126E-2</v>
      </c>
      <c r="AA100" s="7">
        <f t="shared" si="15"/>
        <v>8.9999999999999247E-2</v>
      </c>
      <c r="AB100" t="b">
        <f t="shared" si="13"/>
        <v>0</v>
      </c>
    </row>
    <row r="101" spans="1:28" x14ac:dyDescent="0.35">
      <c r="A101" s="1">
        <v>45071</v>
      </c>
      <c r="B101">
        <v>322.8084412</v>
      </c>
      <c r="C101">
        <v>76.891143799999995</v>
      </c>
      <c r="Q101" s="1">
        <v>45071</v>
      </c>
      <c r="R101">
        <f t="shared" si="9"/>
        <v>3.845798166768577E-2</v>
      </c>
      <c r="S101">
        <f t="shared" si="10"/>
        <v>6.1854366743685496E-4</v>
      </c>
      <c r="U101" s="7">
        <f t="shared" si="16"/>
        <v>7.9999999999999252E-2</v>
      </c>
      <c r="V101" s="6">
        <f t="shared" si="14"/>
        <v>0.92000000000000071</v>
      </c>
      <c r="W101">
        <f t="shared" si="11"/>
        <v>2.5888459962847201E-4</v>
      </c>
      <c r="X101">
        <f t="shared" si="12"/>
        <v>1.6089891224880051E-2</v>
      </c>
      <c r="Z101" s="5">
        <f>X101</f>
        <v>1.6089891224880051E-2</v>
      </c>
      <c r="AA101" s="7">
        <f t="shared" si="15"/>
        <v>7.9999999999999252E-2</v>
      </c>
      <c r="AB101" t="b">
        <f t="shared" si="13"/>
        <v>0</v>
      </c>
    </row>
    <row r="102" spans="1:28" x14ac:dyDescent="0.35">
      <c r="A102" s="1">
        <v>45072</v>
      </c>
      <c r="B102">
        <v>329.7118835</v>
      </c>
      <c r="C102">
        <v>76.804000849999994</v>
      </c>
      <c r="Q102" s="1">
        <v>45072</v>
      </c>
      <c r="R102">
        <f t="shared" si="9"/>
        <v>2.1385569331264342E-2</v>
      </c>
      <c r="S102">
        <f t="shared" si="10"/>
        <v>-1.1333288294770316E-3</v>
      </c>
      <c r="U102" s="7">
        <f t="shared" si="16"/>
        <v>6.9999999999999257E-2</v>
      </c>
      <c r="V102" s="6">
        <f t="shared" si="14"/>
        <v>0.93000000000000071</v>
      </c>
      <c r="W102">
        <f t="shared" si="11"/>
        <v>2.6303944630512894E-4</v>
      </c>
      <c r="X102">
        <f t="shared" si="12"/>
        <v>1.6218490876315494E-2</v>
      </c>
      <c r="Z102" s="5">
        <f>X102</f>
        <v>1.6218490876315494E-2</v>
      </c>
      <c r="AA102" s="7">
        <f t="shared" si="15"/>
        <v>6.9999999999999257E-2</v>
      </c>
      <c r="AB102" t="b">
        <f t="shared" si="13"/>
        <v>0</v>
      </c>
    </row>
    <row r="103" spans="1:28" x14ac:dyDescent="0.35">
      <c r="A103" s="1">
        <v>45076</v>
      </c>
      <c r="B103">
        <v>328.04791260000002</v>
      </c>
      <c r="C103">
        <v>76.106781010000006</v>
      </c>
      <c r="Q103" s="1">
        <v>45076</v>
      </c>
      <c r="R103">
        <f t="shared" si="9"/>
        <v>-5.0467422718780686E-3</v>
      </c>
      <c r="S103">
        <f t="shared" si="10"/>
        <v>-9.0779104250269249E-3</v>
      </c>
      <c r="U103" s="7">
        <f t="shared" si="16"/>
        <v>5.9999999999999255E-2</v>
      </c>
      <c r="V103" s="6">
        <f t="shared" si="14"/>
        <v>0.94000000000000072</v>
      </c>
      <c r="W103">
        <f t="shared" si="11"/>
        <v>2.6728166345667845E-4</v>
      </c>
      <c r="X103">
        <f t="shared" si="12"/>
        <v>1.6348751128348563E-2</v>
      </c>
      <c r="Z103" s="5">
        <f>X103</f>
        <v>1.6348751128348563E-2</v>
      </c>
      <c r="AA103" s="7">
        <f t="shared" si="15"/>
        <v>5.9999999999999255E-2</v>
      </c>
      <c r="AB103" t="b">
        <f t="shared" si="13"/>
        <v>0</v>
      </c>
    </row>
    <row r="104" spans="1:28" x14ac:dyDescent="0.35">
      <c r="A104" s="1">
        <v>45077</v>
      </c>
      <c r="B104">
        <v>325.25485229999998</v>
      </c>
      <c r="C104">
        <v>73.928009029999998</v>
      </c>
      <c r="Q104" s="1">
        <v>45077</v>
      </c>
      <c r="R104">
        <f t="shared" si="9"/>
        <v>-8.5141840344696851E-3</v>
      </c>
      <c r="S104">
        <f t="shared" si="10"/>
        <v>-2.8627829886981204E-2</v>
      </c>
      <c r="U104" s="7">
        <f t="shared" ref="U104:U109" si="17">U103-1%</f>
        <v>4.9999999999999253E-2</v>
      </c>
      <c r="V104" s="6">
        <f t="shared" si="14"/>
        <v>0.95000000000000073</v>
      </c>
      <c r="W104">
        <f t="shared" si="11"/>
        <v>2.716112510831206E-4</v>
      </c>
      <c r="X104">
        <f t="shared" si="12"/>
        <v>1.6480632605671439E-2</v>
      </c>
      <c r="Z104" s="5">
        <f>X104</f>
        <v>1.6480632605671439E-2</v>
      </c>
      <c r="AA104" s="7">
        <f t="shared" si="15"/>
        <v>4.9999999999999253E-2</v>
      </c>
      <c r="AB104" t="b">
        <f t="shared" si="13"/>
        <v>0</v>
      </c>
    </row>
    <row r="105" spans="1:28" x14ac:dyDescent="0.35">
      <c r="A105" s="1">
        <v>45078</v>
      </c>
      <c r="B105">
        <v>329.40481569999997</v>
      </c>
      <c r="C105">
        <v>74.696525570000006</v>
      </c>
      <c r="Q105" s="1">
        <v>45078</v>
      </c>
      <c r="R105">
        <f t="shared" si="9"/>
        <v>1.275911295605292E-2</v>
      </c>
      <c r="S105">
        <f t="shared" si="10"/>
        <v>1.039547189331369E-2</v>
      </c>
      <c r="U105" s="7">
        <f t="shared" si="17"/>
        <v>3.9999999999999251E-2</v>
      </c>
      <c r="V105" s="6">
        <f t="shared" si="14"/>
        <v>0.96000000000000074</v>
      </c>
      <c r="W105">
        <f t="shared" si="11"/>
        <v>2.7602820918445534E-4</v>
      </c>
      <c r="X105">
        <f t="shared" si="12"/>
        <v>1.6614096700827745E-2</v>
      </c>
      <c r="Z105" s="5">
        <f>X105</f>
        <v>1.6614096700827745E-2</v>
      </c>
      <c r="AA105" s="7">
        <f t="shared" si="15"/>
        <v>3.9999999999999251E-2</v>
      </c>
      <c r="AB105" t="b">
        <f t="shared" si="13"/>
        <v>0</v>
      </c>
    </row>
    <row r="106" spans="1:28" x14ac:dyDescent="0.35">
      <c r="A106" s="1">
        <v>45079</v>
      </c>
      <c r="B106">
        <v>332.19787600000001</v>
      </c>
      <c r="C106">
        <v>81.232864379999995</v>
      </c>
      <c r="Q106" s="1">
        <v>45079</v>
      </c>
      <c r="R106">
        <f t="shared" si="9"/>
        <v>8.4791119221030442E-3</v>
      </c>
      <c r="S106">
        <f t="shared" si="10"/>
        <v>8.750525891427996E-2</v>
      </c>
      <c r="U106" s="7">
        <f t="shared" si="17"/>
        <v>2.9999999999999249E-2</v>
      </c>
      <c r="V106" s="6">
        <f t="shared" si="14"/>
        <v>0.97000000000000075</v>
      </c>
      <c r="W106">
        <f t="shared" si="11"/>
        <v>2.8053253776068278E-4</v>
      </c>
      <c r="X106">
        <f t="shared" si="12"/>
        <v>1.6749105580916336E-2</v>
      </c>
      <c r="Z106" s="5">
        <f>X106</f>
        <v>1.6749105580916336E-2</v>
      </c>
      <c r="AA106" s="7">
        <f t="shared" si="15"/>
        <v>2.9999999999999249E-2</v>
      </c>
      <c r="AB106" t="b">
        <f t="shared" si="13"/>
        <v>0</v>
      </c>
    </row>
    <row r="107" spans="1:28" x14ac:dyDescent="0.35">
      <c r="A107" s="1">
        <v>45082</v>
      </c>
      <c r="B107">
        <v>332.73275760000001</v>
      </c>
      <c r="C107">
        <v>77.627967830000003</v>
      </c>
      <c r="Q107" s="1">
        <v>45082</v>
      </c>
      <c r="R107">
        <f t="shared" si="9"/>
        <v>1.6101295000452431E-3</v>
      </c>
      <c r="S107">
        <f t="shared" si="10"/>
        <v>-4.4377316711825099E-2</v>
      </c>
      <c r="U107" s="7">
        <f t="shared" si="17"/>
        <v>1.9999999999999248E-2</v>
      </c>
      <c r="V107" s="6">
        <f t="shared" si="14"/>
        <v>0.98000000000000076</v>
      </c>
      <c r="W107">
        <f t="shared" si="11"/>
        <v>2.8512423681180285E-4</v>
      </c>
      <c r="X107">
        <f t="shared" si="12"/>
        <v>1.6885622192024871E-2</v>
      </c>
      <c r="Z107" s="5">
        <f>X107</f>
        <v>1.6885622192024871E-2</v>
      </c>
      <c r="AA107" s="7">
        <f t="shared" si="15"/>
        <v>1.9999999999999248E-2</v>
      </c>
      <c r="AB107" t="b">
        <f t="shared" si="13"/>
        <v>0</v>
      </c>
    </row>
    <row r="108" spans="1:28" x14ac:dyDescent="0.35">
      <c r="A108" s="1">
        <v>45083</v>
      </c>
      <c r="B108">
        <v>330.49429320000002</v>
      </c>
      <c r="C108">
        <v>77.873580930000003</v>
      </c>
      <c r="Q108" s="1">
        <v>45083</v>
      </c>
      <c r="R108">
        <f t="shared" si="9"/>
        <v>-6.7275143455848285E-3</v>
      </c>
      <c r="S108">
        <f t="shared" si="10"/>
        <v>3.1639769385420902E-3</v>
      </c>
      <c r="U108" s="7">
        <f t="shared" si="17"/>
        <v>9.9999999999992473E-3</v>
      </c>
      <c r="V108" s="6">
        <f t="shared" si="14"/>
        <v>0.99000000000000077</v>
      </c>
      <c r="W108">
        <f t="shared" si="11"/>
        <v>2.8980330633781556E-4</v>
      </c>
      <c r="X108">
        <f t="shared" si="12"/>
        <v>1.7023610261569535E-2</v>
      </c>
      <c r="Z108" s="5">
        <f>X108</f>
        <v>1.7023610261569535E-2</v>
      </c>
      <c r="AA108" s="7">
        <f t="shared" si="15"/>
        <v>9.9999999999992473E-3</v>
      </c>
      <c r="AB108" t="b">
        <f t="shared" si="13"/>
        <v>0</v>
      </c>
    </row>
    <row r="109" spans="1:28" x14ac:dyDescent="0.35">
      <c r="A109" s="1">
        <v>45084</v>
      </c>
      <c r="B109">
        <v>320.29263309999999</v>
      </c>
      <c r="C109">
        <v>80.020660399999997</v>
      </c>
      <c r="Q109" s="1">
        <v>45084</v>
      </c>
      <c r="R109">
        <f t="shared" si="9"/>
        <v>-3.0867885799850892E-2</v>
      </c>
      <c r="S109">
        <f t="shared" si="10"/>
        <v>2.7571346332846636E-2</v>
      </c>
      <c r="U109" s="7">
        <f t="shared" si="17"/>
        <v>-7.5286998857393428E-16</v>
      </c>
      <c r="V109" s="6">
        <f t="shared" si="14"/>
        <v>1.0000000000000007</v>
      </c>
      <c r="W109">
        <f t="shared" si="11"/>
        <v>2.945697463387207E-4</v>
      </c>
      <c r="X109">
        <f t="shared" si="12"/>
        <v>1.7163034298710723E-2</v>
      </c>
      <c r="Z109" s="5">
        <f>X109</f>
        <v>1.7163034298710723E-2</v>
      </c>
      <c r="AA109" s="7">
        <f t="shared" si="15"/>
        <v>-7.5286998857393428E-16</v>
      </c>
      <c r="AB109" t="b">
        <f t="shared" si="13"/>
        <v>0</v>
      </c>
    </row>
    <row r="110" spans="1:28" x14ac:dyDescent="0.35">
      <c r="A110" s="1">
        <v>45085</v>
      </c>
      <c r="B110">
        <v>322.15475459999999</v>
      </c>
      <c r="C110">
        <v>79.830512999999996</v>
      </c>
      <c r="Q110" s="1">
        <v>45085</v>
      </c>
      <c r="R110">
        <f t="shared" si="9"/>
        <v>5.8138130807978694E-3</v>
      </c>
      <c r="S110">
        <f t="shared" si="10"/>
        <v>-2.3762288270242626E-3</v>
      </c>
      <c r="U110" s="7"/>
      <c r="V110" s="6"/>
    </row>
    <row r="111" spans="1:28" x14ac:dyDescent="0.35">
      <c r="A111" s="1">
        <v>45086</v>
      </c>
      <c r="B111">
        <v>323.67010499999998</v>
      </c>
      <c r="C111">
        <v>79.149154659999994</v>
      </c>
      <c r="Q111" s="1">
        <v>45086</v>
      </c>
      <c r="R111">
        <f t="shared" si="9"/>
        <v>4.7037964778184893E-3</v>
      </c>
      <c r="S111">
        <f t="shared" si="10"/>
        <v>-8.5350615246578831E-3</v>
      </c>
    </row>
    <row r="112" spans="1:28" x14ac:dyDescent="0.35">
      <c r="A112" s="1">
        <v>45089</v>
      </c>
      <c r="B112">
        <v>328.68179320000002</v>
      </c>
      <c r="C112">
        <v>80.226661680000007</v>
      </c>
      <c r="Q112" s="1">
        <v>45089</v>
      </c>
      <c r="R112">
        <f t="shared" si="9"/>
        <v>1.5483939117577838E-2</v>
      </c>
      <c r="S112">
        <f t="shared" si="10"/>
        <v>1.3613626382096511E-2</v>
      </c>
    </row>
    <row r="113" spans="1:19" x14ac:dyDescent="0.35">
      <c r="A113" s="1">
        <v>45090</v>
      </c>
      <c r="B113">
        <v>331.09848019999998</v>
      </c>
      <c r="C113">
        <v>81.399238589999996</v>
      </c>
      <c r="Q113" s="1">
        <v>45090</v>
      </c>
      <c r="R113">
        <f t="shared" si="9"/>
        <v>7.3526646440358334E-3</v>
      </c>
      <c r="S113">
        <f t="shared" si="10"/>
        <v>1.4615800850309002E-2</v>
      </c>
    </row>
    <row r="114" spans="1:19" x14ac:dyDescent="0.35">
      <c r="A114" s="1">
        <v>45091</v>
      </c>
      <c r="B114">
        <v>334.11941530000001</v>
      </c>
      <c r="C114">
        <v>80.773338319999993</v>
      </c>
      <c r="Q114" s="1">
        <v>45091</v>
      </c>
      <c r="R114">
        <f t="shared" si="9"/>
        <v>9.1239775494447173E-3</v>
      </c>
      <c r="S114">
        <f t="shared" si="10"/>
        <v>-7.689264430993048E-3</v>
      </c>
    </row>
    <row r="115" spans="1:19" x14ac:dyDescent="0.35">
      <c r="A115" s="1">
        <v>45092</v>
      </c>
      <c r="B115">
        <v>344.77664179999999</v>
      </c>
      <c r="C115">
        <v>82.246994020000002</v>
      </c>
      <c r="Q115" s="1">
        <v>45092</v>
      </c>
      <c r="R115">
        <f t="shared" si="9"/>
        <v>3.1896459804441557E-2</v>
      </c>
      <c r="S115">
        <f t="shared" si="10"/>
        <v>1.8244333224929132E-2</v>
      </c>
    </row>
    <row r="116" spans="1:19" x14ac:dyDescent="0.35">
      <c r="A116" s="1">
        <v>45093</v>
      </c>
      <c r="B116">
        <v>339.06170650000001</v>
      </c>
      <c r="C116">
        <v>82.825347899999997</v>
      </c>
      <c r="Q116" s="1">
        <v>45093</v>
      </c>
      <c r="R116">
        <f t="shared" si="9"/>
        <v>-1.6575761252744958E-2</v>
      </c>
      <c r="S116">
        <f t="shared" si="10"/>
        <v>7.0319151099840216E-3</v>
      </c>
    </row>
    <row r="117" spans="1:19" x14ac:dyDescent="0.35">
      <c r="A117" s="1">
        <v>45097</v>
      </c>
      <c r="B117">
        <v>334.82260129999997</v>
      </c>
      <c r="C117">
        <v>81.050643919999999</v>
      </c>
      <c r="Q117" s="1">
        <v>45097</v>
      </c>
      <c r="R117">
        <f t="shared" si="9"/>
        <v>-1.250245934216121E-2</v>
      </c>
      <c r="S117">
        <f t="shared" si="10"/>
        <v>-2.142706339299294E-2</v>
      </c>
    </row>
    <row r="118" spans="1:19" x14ac:dyDescent="0.35">
      <c r="A118" s="1">
        <v>45098</v>
      </c>
      <c r="B118">
        <v>330.37548829999997</v>
      </c>
      <c r="C118">
        <v>80.393043520000006</v>
      </c>
      <c r="Q118" s="1">
        <v>45098</v>
      </c>
      <c r="R118">
        <f t="shared" si="9"/>
        <v>-1.3281997639148058E-2</v>
      </c>
      <c r="S118">
        <f t="shared" si="10"/>
        <v>-8.1134506549888075E-3</v>
      </c>
    </row>
    <row r="119" spans="1:19" x14ac:dyDescent="0.35">
      <c r="A119" s="1">
        <v>45099</v>
      </c>
      <c r="B119">
        <v>336.4667053</v>
      </c>
      <c r="C119">
        <v>79.569068909999999</v>
      </c>
      <c r="Q119" s="1">
        <v>45099</v>
      </c>
      <c r="R119">
        <f t="shared" si="9"/>
        <v>1.8437254626072264E-2</v>
      </c>
      <c r="S119">
        <f t="shared" si="10"/>
        <v>-1.0249327229351901E-2</v>
      </c>
    </row>
    <row r="120" spans="1:19" x14ac:dyDescent="0.35">
      <c r="A120" s="1">
        <v>45100</v>
      </c>
      <c r="B120">
        <v>331.82153319999998</v>
      </c>
      <c r="C120">
        <v>79.798828130000004</v>
      </c>
      <c r="Q120" s="1">
        <v>45100</v>
      </c>
      <c r="R120">
        <f t="shared" si="9"/>
        <v>-1.3805740736987038E-2</v>
      </c>
      <c r="S120">
        <f t="shared" si="10"/>
        <v>2.8875444082407942E-3</v>
      </c>
    </row>
    <row r="121" spans="1:19" x14ac:dyDescent="0.35">
      <c r="A121" s="1">
        <v>45103</v>
      </c>
      <c r="B121">
        <v>325.46279909999998</v>
      </c>
      <c r="C121">
        <v>79.553222660000003</v>
      </c>
      <c r="Q121" s="1">
        <v>45103</v>
      </c>
      <c r="R121">
        <f t="shared" si="9"/>
        <v>-1.9163114698066863E-2</v>
      </c>
      <c r="S121">
        <f t="shared" si="10"/>
        <v>-3.0778079798350344E-3</v>
      </c>
    </row>
    <row r="122" spans="1:19" x14ac:dyDescent="0.35">
      <c r="A122" s="1">
        <v>45104</v>
      </c>
      <c r="B122">
        <v>331.37582400000002</v>
      </c>
      <c r="C122">
        <v>77.849807740000003</v>
      </c>
      <c r="Q122" s="1">
        <v>45104</v>
      </c>
      <c r="R122">
        <f t="shared" si="9"/>
        <v>1.8168051514186212E-2</v>
      </c>
      <c r="S122">
        <f t="shared" si="10"/>
        <v>-2.1412267951484099E-2</v>
      </c>
    </row>
    <row r="123" spans="1:19" x14ac:dyDescent="0.35">
      <c r="A123" s="1">
        <v>45105</v>
      </c>
      <c r="B123">
        <v>332.64358520000002</v>
      </c>
      <c r="C123">
        <v>78.095428470000002</v>
      </c>
      <c r="Q123" s="1">
        <v>45105</v>
      </c>
      <c r="R123">
        <f t="shared" si="9"/>
        <v>3.8257504265006848E-3</v>
      </c>
      <c r="S123">
        <f t="shared" si="10"/>
        <v>3.1550589157562925E-3</v>
      </c>
    </row>
    <row r="124" spans="1:19" x14ac:dyDescent="0.35">
      <c r="A124" s="1">
        <v>45106</v>
      </c>
      <c r="B124">
        <v>331.85122680000001</v>
      </c>
      <c r="C124">
        <v>78.626243590000001</v>
      </c>
      <c r="Q124" s="1">
        <v>45106</v>
      </c>
      <c r="R124">
        <f t="shared" si="9"/>
        <v>-2.3820041487455645E-3</v>
      </c>
      <c r="S124">
        <f t="shared" si="10"/>
        <v>6.7970063088125254E-3</v>
      </c>
    </row>
    <row r="125" spans="1:19" x14ac:dyDescent="0.35">
      <c r="A125" s="1">
        <v>45107</v>
      </c>
      <c r="B125">
        <v>337.28881840000003</v>
      </c>
      <c r="C125">
        <v>79.299697879999997</v>
      </c>
      <c r="Q125" s="1">
        <v>45107</v>
      </c>
      <c r="R125">
        <f t="shared" si="9"/>
        <v>1.6385630550274088E-2</v>
      </c>
      <c r="S125">
        <f t="shared" si="10"/>
        <v>8.5652609008228797E-3</v>
      </c>
    </row>
    <row r="126" spans="1:19" x14ac:dyDescent="0.35">
      <c r="A126" s="1">
        <v>45110</v>
      </c>
      <c r="B126">
        <v>334.76315310000001</v>
      </c>
      <c r="C126">
        <v>80.131584169999996</v>
      </c>
      <c r="Q126" s="1">
        <v>45110</v>
      </c>
      <c r="R126">
        <f t="shared" si="9"/>
        <v>-7.4881382430079801E-3</v>
      </c>
      <c r="S126">
        <f t="shared" si="10"/>
        <v>1.0490409323612448E-2</v>
      </c>
    </row>
    <row r="127" spans="1:19" x14ac:dyDescent="0.35">
      <c r="A127" s="1">
        <v>45112</v>
      </c>
      <c r="B127">
        <v>334.92163090000003</v>
      </c>
      <c r="C127">
        <v>78.142959590000004</v>
      </c>
      <c r="Q127" s="1">
        <v>45112</v>
      </c>
      <c r="R127">
        <f t="shared" si="9"/>
        <v>4.7340275813656518E-4</v>
      </c>
      <c r="S127">
        <f t="shared" si="10"/>
        <v>-2.4816988215047742E-2</v>
      </c>
    </row>
    <row r="128" spans="1:19" x14ac:dyDescent="0.35">
      <c r="A128" s="1">
        <v>45113</v>
      </c>
      <c r="B128">
        <v>338.01184080000002</v>
      </c>
      <c r="C128">
        <v>76.304862979999996</v>
      </c>
      <c r="Q128" s="1">
        <v>45113</v>
      </c>
      <c r="R128">
        <f t="shared" si="9"/>
        <v>9.2266656283024329E-3</v>
      </c>
      <c r="S128">
        <f t="shared" si="10"/>
        <v>-2.3522229253206239E-2</v>
      </c>
    </row>
    <row r="129" spans="1:19" x14ac:dyDescent="0.35">
      <c r="A129" s="1">
        <v>45114</v>
      </c>
      <c r="B129">
        <v>334.00054929999999</v>
      </c>
      <c r="C129">
        <v>77.081298829999994</v>
      </c>
      <c r="Q129" s="1">
        <v>45114</v>
      </c>
      <c r="R129">
        <f t="shared" si="9"/>
        <v>-1.1867310596297975E-2</v>
      </c>
      <c r="S129">
        <f t="shared" si="10"/>
        <v>1.0175443866579093E-2</v>
      </c>
    </row>
    <row r="130" spans="1:19" x14ac:dyDescent="0.35">
      <c r="A130" s="1">
        <v>45117</v>
      </c>
      <c r="B130">
        <v>328.6619263</v>
      </c>
      <c r="C130">
        <v>77.002067569999994</v>
      </c>
      <c r="Q130" s="1">
        <v>45117</v>
      </c>
      <c r="R130">
        <f t="shared" si="9"/>
        <v>-1.5983874910351803E-2</v>
      </c>
      <c r="S130">
        <f t="shared" si="10"/>
        <v>-1.0278921243237482E-3</v>
      </c>
    </row>
    <row r="131" spans="1:19" x14ac:dyDescent="0.35">
      <c r="A131" s="1">
        <v>45118</v>
      </c>
      <c r="B131">
        <v>329.29583739999998</v>
      </c>
      <c r="C131">
        <v>80.749572749999999</v>
      </c>
      <c r="Q131" s="1">
        <v>45118</v>
      </c>
      <c r="R131">
        <f t="shared" si="9"/>
        <v>1.9287634169751211E-3</v>
      </c>
      <c r="S131">
        <f t="shared" si="10"/>
        <v>4.8667591640877417E-2</v>
      </c>
    </row>
    <row r="132" spans="1:19" x14ac:dyDescent="0.35">
      <c r="A132" s="1">
        <v>45119</v>
      </c>
      <c r="B132">
        <v>333.98071290000001</v>
      </c>
      <c r="C132">
        <v>80.472267149999993</v>
      </c>
      <c r="Q132" s="1">
        <v>45119</v>
      </c>
      <c r="R132">
        <f t="shared" ref="R132:R195" si="18">B132/B131-1</f>
        <v>1.4226950261473359E-2</v>
      </c>
      <c r="S132">
        <f t="shared" ref="S132:S195" si="19">C132/C131-1</f>
        <v>-3.4341432475257783E-3</v>
      </c>
    </row>
    <row r="133" spans="1:19" x14ac:dyDescent="0.35">
      <c r="A133" s="1">
        <v>45120</v>
      </c>
      <c r="B133">
        <v>339.3885803</v>
      </c>
      <c r="C133">
        <v>81.494316100000006</v>
      </c>
      <c r="Q133" s="1">
        <v>45120</v>
      </c>
      <c r="R133">
        <f t="shared" si="18"/>
        <v>1.619215478954672E-2</v>
      </c>
      <c r="S133">
        <f t="shared" si="19"/>
        <v>1.2700635712113328E-2</v>
      </c>
    </row>
    <row r="134" spans="1:19" x14ac:dyDescent="0.35">
      <c r="A134" s="1">
        <v>45121</v>
      </c>
      <c r="B134">
        <v>341.94393919999999</v>
      </c>
      <c r="C134">
        <v>81.050643919999999</v>
      </c>
      <c r="Q134" s="1">
        <v>45121</v>
      </c>
      <c r="R134">
        <f t="shared" si="18"/>
        <v>7.5293013622945715E-3</v>
      </c>
      <c r="S134">
        <f t="shared" si="19"/>
        <v>-5.4442101146733313E-3</v>
      </c>
    </row>
    <row r="135" spans="1:19" x14ac:dyDescent="0.35">
      <c r="A135" s="1">
        <v>45124</v>
      </c>
      <c r="B135">
        <v>342.42926030000001</v>
      </c>
      <c r="C135">
        <v>80.575263980000003</v>
      </c>
      <c r="Q135" s="1">
        <v>45124</v>
      </c>
      <c r="R135">
        <f t="shared" si="18"/>
        <v>1.4193001962119478E-3</v>
      </c>
      <c r="S135">
        <f t="shared" si="19"/>
        <v>-5.8652210150139661E-3</v>
      </c>
    </row>
    <row r="136" spans="1:19" x14ac:dyDescent="0.35">
      <c r="A136" s="1">
        <v>45125</v>
      </c>
      <c r="B136">
        <v>356.0579224</v>
      </c>
      <c r="C136">
        <v>81.613159179999997</v>
      </c>
      <c r="Q136" s="1">
        <v>45125</v>
      </c>
      <c r="R136">
        <f t="shared" si="18"/>
        <v>3.9799934409985971E-2</v>
      </c>
      <c r="S136">
        <f t="shared" si="19"/>
        <v>1.2881064842153345E-2</v>
      </c>
    </row>
    <row r="137" spans="1:19" x14ac:dyDescent="0.35">
      <c r="A137" s="1">
        <v>45126</v>
      </c>
      <c r="B137">
        <v>351.69000240000003</v>
      </c>
      <c r="C137">
        <v>81.985534670000007</v>
      </c>
      <c r="Q137" s="1">
        <v>45126</v>
      </c>
      <c r="R137">
        <f t="shared" si="18"/>
        <v>-1.2267442248042437E-2</v>
      </c>
      <c r="S137">
        <f t="shared" si="19"/>
        <v>4.5626893229158139E-3</v>
      </c>
    </row>
    <row r="138" spans="1:19" x14ac:dyDescent="0.35">
      <c r="A138" s="1">
        <v>45127</v>
      </c>
      <c r="B138">
        <v>343.55834959999999</v>
      </c>
      <c r="C138">
        <v>82.627288820000004</v>
      </c>
      <c r="Q138" s="1">
        <v>45127</v>
      </c>
      <c r="R138">
        <f t="shared" si="18"/>
        <v>-2.3121649021888846E-2</v>
      </c>
      <c r="S138">
        <f t="shared" si="19"/>
        <v>7.8276509701755703E-3</v>
      </c>
    </row>
    <row r="139" spans="1:19" x14ac:dyDescent="0.35">
      <c r="A139" s="1">
        <v>45128</v>
      </c>
      <c r="B139">
        <v>340.48797610000003</v>
      </c>
      <c r="C139">
        <v>82.658973689999996</v>
      </c>
      <c r="Q139" s="1">
        <v>45128</v>
      </c>
      <c r="R139">
        <f t="shared" si="18"/>
        <v>-8.93697825587636E-3</v>
      </c>
      <c r="S139">
        <f t="shared" si="19"/>
        <v>3.8346738048034013E-4</v>
      </c>
    </row>
    <row r="140" spans="1:19" x14ac:dyDescent="0.35">
      <c r="A140" s="1">
        <v>45131</v>
      </c>
      <c r="B140">
        <v>341.81518549999998</v>
      </c>
      <c r="C140">
        <v>82.611442569999994</v>
      </c>
      <c r="Q140" s="1">
        <v>45131</v>
      </c>
      <c r="R140">
        <f t="shared" si="18"/>
        <v>3.8979626100221765E-3</v>
      </c>
      <c r="S140">
        <f t="shared" si="19"/>
        <v>-5.7502673791065551E-4</v>
      </c>
    </row>
    <row r="141" spans="1:19" x14ac:dyDescent="0.35">
      <c r="A141" s="1">
        <v>45132</v>
      </c>
      <c r="B141">
        <v>347.62915040000001</v>
      </c>
      <c r="C141">
        <v>87.016532900000001</v>
      </c>
      <c r="Q141" s="1">
        <v>45132</v>
      </c>
      <c r="R141">
        <f t="shared" si="18"/>
        <v>1.7009088965709518E-2</v>
      </c>
      <c r="S141">
        <f t="shared" si="19"/>
        <v>5.3323004573699206E-2</v>
      </c>
    </row>
    <row r="142" spans="1:19" x14ac:dyDescent="0.35">
      <c r="A142" s="1">
        <v>45133</v>
      </c>
      <c r="B142">
        <v>334.54522709999998</v>
      </c>
      <c r="C142">
        <v>89.242851259999995</v>
      </c>
      <c r="Q142" s="1">
        <v>45133</v>
      </c>
      <c r="R142">
        <f t="shared" si="18"/>
        <v>-3.7637589612220412E-2</v>
      </c>
      <c r="S142">
        <f t="shared" si="19"/>
        <v>2.5585004203264372E-2</v>
      </c>
    </row>
    <row r="143" spans="1:19" x14ac:dyDescent="0.35">
      <c r="A143" s="1">
        <v>45134</v>
      </c>
      <c r="B143">
        <v>327.56259160000002</v>
      </c>
      <c r="C143">
        <v>88.094032290000001</v>
      </c>
      <c r="Q143" s="1">
        <v>45134</v>
      </c>
      <c r="R143">
        <f t="shared" si="18"/>
        <v>-2.0872022478182761E-2</v>
      </c>
      <c r="S143">
        <f t="shared" si="19"/>
        <v>-1.2872952329291087E-2</v>
      </c>
    </row>
    <row r="144" spans="1:19" x14ac:dyDescent="0.35">
      <c r="A144" s="1">
        <v>45135</v>
      </c>
      <c r="B144">
        <v>335.13949580000002</v>
      </c>
      <c r="C144">
        <v>88.640708919999994</v>
      </c>
      <c r="Q144" s="1">
        <v>45135</v>
      </c>
      <c r="R144">
        <f t="shared" si="18"/>
        <v>2.3131164529472503E-2</v>
      </c>
      <c r="S144">
        <f t="shared" si="19"/>
        <v>6.2056034420170381E-3</v>
      </c>
    </row>
    <row r="145" spans="1:19" x14ac:dyDescent="0.35">
      <c r="A145" s="1">
        <v>45138</v>
      </c>
      <c r="B145">
        <v>332.71292110000002</v>
      </c>
      <c r="C145">
        <v>88.339645390000001</v>
      </c>
      <c r="Q145" s="1">
        <v>45138</v>
      </c>
      <c r="R145">
        <f t="shared" si="18"/>
        <v>-7.2404915875630138E-3</v>
      </c>
      <c r="S145">
        <f t="shared" si="19"/>
        <v>-3.3964476781397357E-3</v>
      </c>
    </row>
    <row r="146" spans="1:19" x14ac:dyDescent="0.35">
      <c r="A146" s="1">
        <v>45139</v>
      </c>
      <c r="B146">
        <v>333.12890629999998</v>
      </c>
      <c r="C146">
        <v>87.594902039999994</v>
      </c>
      <c r="Q146" s="1">
        <v>45139</v>
      </c>
      <c r="R146">
        <f t="shared" si="18"/>
        <v>1.2502826719944515E-3</v>
      </c>
      <c r="S146">
        <f t="shared" si="19"/>
        <v>-8.4304543754067929E-3</v>
      </c>
    </row>
    <row r="147" spans="1:19" x14ac:dyDescent="0.35">
      <c r="A147" s="1">
        <v>45140</v>
      </c>
      <c r="B147">
        <v>324.37332149999997</v>
      </c>
      <c r="C147">
        <v>86.287643430000003</v>
      </c>
      <c r="Q147" s="1">
        <v>45140</v>
      </c>
      <c r="R147">
        <f t="shared" si="18"/>
        <v>-2.6282873189380718E-2</v>
      </c>
      <c r="S147">
        <f t="shared" si="19"/>
        <v>-1.4923912003498074E-2</v>
      </c>
    </row>
    <row r="148" spans="1:19" x14ac:dyDescent="0.35">
      <c r="A148" s="1">
        <v>45141</v>
      </c>
      <c r="B148">
        <v>323.54135129999997</v>
      </c>
      <c r="C148">
        <v>84.924903869999994</v>
      </c>
      <c r="Q148" s="1">
        <v>45141</v>
      </c>
      <c r="R148">
        <f t="shared" si="18"/>
        <v>-2.5648539656489833E-3</v>
      </c>
      <c r="S148">
        <f t="shared" si="19"/>
        <v>-1.5792986177743051E-2</v>
      </c>
    </row>
    <row r="149" spans="1:19" x14ac:dyDescent="0.35">
      <c r="A149" s="1">
        <v>45142</v>
      </c>
      <c r="B149">
        <v>324.65063479999998</v>
      </c>
      <c r="C149">
        <v>83.593864440000004</v>
      </c>
      <c r="Q149" s="1">
        <v>45142</v>
      </c>
      <c r="R149">
        <f t="shared" si="18"/>
        <v>3.4285679266123914E-3</v>
      </c>
      <c r="S149">
        <f t="shared" si="19"/>
        <v>-1.5673134373369368E-2</v>
      </c>
    </row>
    <row r="150" spans="1:19" x14ac:dyDescent="0.35">
      <c r="A150" s="1">
        <v>45145</v>
      </c>
      <c r="B150">
        <v>326.95840449999997</v>
      </c>
      <c r="C150">
        <v>83.372032169999997</v>
      </c>
      <c r="Q150" s="1">
        <v>45145</v>
      </c>
      <c r="R150">
        <f t="shared" si="18"/>
        <v>7.108471238387315E-3</v>
      </c>
      <c r="S150">
        <f t="shared" si="19"/>
        <v>-2.653690811952214E-3</v>
      </c>
    </row>
    <row r="151" spans="1:19" x14ac:dyDescent="0.35">
      <c r="A151" s="1">
        <v>45146</v>
      </c>
      <c r="B151">
        <v>322.93716430000001</v>
      </c>
      <c r="C151">
        <v>82.492584230000006</v>
      </c>
      <c r="Q151" s="1">
        <v>45146</v>
      </c>
      <c r="R151">
        <f t="shared" si="18"/>
        <v>-1.2298935108120079E-2</v>
      </c>
      <c r="S151">
        <f t="shared" si="19"/>
        <v>-1.0548476714670296E-2</v>
      </c>
    </row>
    <row r="152" spans="1:19" x14ac:dyDescent="0.35">
      <c r="A152" s="1">
        <v>45147</v>
      </c>
      <c r="B152">
        <v>319.15365600000001</v>
      </c>
      <c r="C152">
        <v>82.167762760000002</v>
      </c>
      <c r="Q152" s="1">
        <v>45147</v>
      </c>
      <c r="R152">
        <f t="shared" si="18"/>
        <v>-1.1715927177973318E-2</v>
      </c>
      <c r="S152">
        <f t="shared" si="19"/>
        <v>-3.9375838814111885E-3</v>
      </c>
    </row>
    <row r="153" spans="1:19" x14ac:dyDescent="0.35">
      <c r="A153" s="1">
        <v>45148</v>
      </c>
      <c r="B153">
        <v>319.84689329999998</v>
      </c>
      <c r="C153">
        <v>82.318290709999999</v>
      </c>
      <c r="Q153" s="1">
        <v>45148</v>
      </c>
      <c r="R153">
        <f t="shared" si="18"/>
        <v>2.172111417078515E-3</v>
      </c>
      <c r="S153">
        <f t="shared" si="19"/>
        <v>1.8319587261936832E-3</v>
      </c>
    </row>
    <row r="154" spans="1:19" x14ac:dyDescent="0.35">
      <c r="A154" s="1">
        <v>45149</v>
      </c>
      <c r="B154">
        <v>317.94528200000002</v>
      </c>
      <c r="C154">
        <v>82.833274840000001</v>
      </c>
      <c r="Q154" s="1">
        <v>45149</v>
      </c>
      <c r="R154">
        <f t="shared" si="18"/>
        <v>-5.9453799296913523E-3</v>
      </c>
      <c r="S154">
        <f t="shared" si="19"/>
        <v>6.2560109734814962E-3</v>
      </c>
    </row>
    <row r="155" spans="1:19" x14ac:dyDescent="0.35">
      <c r="A155" s="1">
        <v>45152</v>
      </c>
      <c r="B155">
        <v>320.94631959999998</v>
      </c>
      <c r="C155">
        <v>81.937995909999998</v>
      </c>
      <c r="Q155" s="1">
        <v>45152</v>
      </c>
      <c r="R155">
        <f t="shared" si="18"/>
        <v>9.4388492923129785E-3</v>
      </c>
      <c r="S155">
        <f t="shared" si="19"/>
        <v>-1.0808203970316455E-2</v>
      </c>
    </row>
    <row r="156" spans="1:19" x14ac:dyDescent="0.35">
      <c r="A156" s="1">
        <v>45153</v>
      </c>
      <c r="B156">
        <v>318.78710940000002</v>
      </c>
      <c r="C156">
        <v>80.131584169999996</v>
      </c>
      <c r="Q156" s="1">
        <v>45153</v>
      </c>
      <c r="R156">
        <f t="shared" si="18"/>
        <v>-6.7276365801328675E-3</v>
      </c>
      <c r="S156">
        <f t="shared" si="19"/>
        <v>-2.2046081551520325E-2</v>
      </c>
    </row>
    <row r="157" spans="1:19" x14ac:dyDescent="0.35">
      <c r="A157" s="1">
        <v>45154</v>
      </c>
      <c r="B157">
        <v>318.01297</v>
      </c>
      <c r="C157">
        <v>79.854286189999996</v>
      </c>
      <c r="Q157" s="1">
        <v>45154</v>
      </c>
      <c r="R157">
        <f t="shared" si="18"/>
        <v>-2.4283899102980344E-3</v>
      </c>
      <c r="S157">
        <f t="shared" si="19"/>
        <v>-3.4605328582012485E-3</v>
      </c>
    </row>
    <row r="158" spans="1:19" x14ac:dyDescent="0.35">
      <c r="A158" s="1">
        <v>45155</v>
      </c>
      <c r="B158">
        <v>314.51922610000003</v>
      </c>
      <c r="C158">
        <v>80.654502870000002</v>
      </c>
      <c r="Q158" s="1">
        <v>45155</v>
      </c>
      <c r="R158">
        <f t="shared" si="18"/>
        <v>-1.0986167954093129E-2</v>
      </c>
      <c r="S158">
        <f t="shared" si="19"/>
        <v>1.0020960904916443E-2</v>
      </c>
    </row>
    <row r="159" spans="1:19" x14ac:dyDescent="0.35">
      <c r="A159" s="1">
        <v>45156</v>
      </c>
      <c r="B159">
        <v>314.1222229</v>
      </c>
      <c r="C159">
        <v>80.421302800000007</v>
      </c>
      <c r="Q159" s="1">
        <v>45156</v>
      </c>
      <c r="R159">
        <f t="shared" si="18"/>
        <v>-1.2622541550887378E-3</v>
      </c>
      <c r="S159">
        <f t="shared" si="19"/>
        <v>-2.8913459472420522E-3</v>
      </c>
    </row>
    <row r="160" spans="1:19" x14ac:dyDescent="0.35">
      <c r="A160" s="1">
        <v>45159</v>
      </c>
      <c r="B160">
        <v>319.48196410000003</v>
      </c>
      <c r="C160">
        <v>79.76190948</v>
      </c>
      <c r="Q160" s="1">
        <v>45159</v>
      </c>
      <c r="R160">
        <f t="shared" si="18"/>
        <v>1.7062597961132742E-2</v>
      </c>
      <c r="S160">
        <f t="shared" si="19"/>
        <v>-8.1992369812741162E-3</v>
      </c>
    </row>
    <row r="161" spans="1:19" x14ac:dyDescent="0.35">
      <c r="A161" s="1">
        <v>45160</v>
      </c>
      <c r="B161">
        <v>320.05761719999998</v>
      </c>
      <c r="C161">
        <v>79.215103150000004</v>
      </c>
      <c r="Q161" s="1">
        <v>45160</v>
      </c>
      <c r="R161">
        <f t="shared" si="18"/>
        <v>1.8018328565796438E-3</v>
      </c>
      <c r="S161">
        <f t="shared" si="19"/>
        <v>-6.8554819407514733E-3</v>
      </c>
    </row>
    <row r="162" spans="1:19" x14ac:dyDescent="0.35">
      <c r="A162" s="1">
        <v>45161</v>
      </c>
      <c r="B162">
        <v>324.5638123</v>
      </c>
      <c r="C162">
        <v>80.131813050000005</v>
      </c>
      <c r="Q162" s="1">
        <v>45161</v>
      </c>
      <c r="R162">
        <f t="shared" si="18"/>
        <v>1.4079324652298997E-2</v>
      </c>
      <c r="S162">
        <f t="shared" si="19"/>
        <v>1.1572413132684201E-2</v>
      </c>
    </row>
    <row r="163" spans="1:19" x14ac:dyDescent="0.35">
      <c r="A163" s="1">
        <v>45162</v>
      </c>
      <c r="B163">
        <v>317.58618159999997</v>
      </c>
      <c r="C163">
        <v>79.207061769999996</v>
      </c>
      <c r="Q163" s="1">
        <v>45162</v>
      </c>
      <c r="R163">
        <f t="shared" si="18"/>
        <v>-2.1498486385630899E-2</v>
      </c>
      <c r="S163">
        <f t="shared" si="19"/>
        <v>-1.1540376347443759E-2</v>
      </c>
    </row>
    <row r="164" spans="1:19" x14ac:dyDescent="0.35">
      <c r="A164" s="1">
        <v>45163</v>
      </c>
      <c r="B164">
        <v>320.57376099999999</v>
      </c>
      <c r="C164">
        <v>79.568923949999999</v>
      </c>
      <c r="Q164" s="1">
        <v>45163</v>
      </c>
      <c r="R164">
        <f t="shared" si="18"/>
        <v>9.4071454398569898E-3</v>
      </c>
      <c r="S164">
        <f t="shared" si="19"/>
        <v>4.5685595692310788E-3</v>
      </c>
    </row>
    <row r="165" spans="1:19" x14ac:dyDescent="0.35">
      <c r="A165" s="1">
        <v>45166</v>
      </c>
      <c r="B165">
        <v>321.28839110000001</v>
      </c>
      <c r="C165">
        <v>83.726280209999999</v>
      </c>
      <c r="Q165" s="1">
        <v>45166</v>
      </c>
      <c r="R165">
        <f t="shared" si="18"/>
        <v>2.2292220603794544E-3</v>
      </c>
      <c r="S165">
        <f t="shared" si="19"/>
        <v>5.2248491667581387E-2</v>
      </c>
    </row>
    <row r="166" spans="1:19" x14ac:dyDescent="0.35">
      <c r="A166" s="1">
        <v>45167</v>
      </c>
      <c r="B166">
        <v>325.96328740000001</v>
      </c>
      <c r="C166">
        <v>84.892288210000004</v>
      </c>
      <c r="Q166" s="1">
        <v>45167</v>
      </c>
      <c r="R166">
        <f t="shared" si="18"/>
        <v>1.4550467522323141E-2</v>
      </c>
      <c r="S166">
        <f t="shared" si="19"/>
        <v>1.392642784410647E-2</v>
      </c>
    </row>
    <row r="167" spans="1:19" x14ac:dyDescent="0.35">
      <c r="A167" s="1">
        <v>45168</v>
      </c>
      <c r="B167">
        <v>326.34048460000002</v>
      </c>
      <c r="C167">
        <v>83.991653439999993</v>
      </c>
      <c r="Q167" s="1">
        <v>45168</v>
      </c>
      <c r="R167">
        <f t="shared" si="18"/>
        <v>1.157176941638749E-3</v>
      </c>
      <c r="S167">
        <f t="shared" si="19"/>
        <v>-1.0609147061416135E-2</v>
      </c>
    </row>
    <row r="168" spans="1:19" x14ac:dyDescent="0.35">
      <c r="A168" s="1">
        <v>45169</v>
      </c>
      <c r="B168">
        <v>325.3181763</v>
      </c>
      <c r="C168">
        <v>85.776832580000004</v>
      </c>
      <c r="Q168" s="1">
        <v>45169</v>
      </c>
      <c r="R168">
        <f t="shared" si="18"/>
        <v>-3.132643200101537E-3</v>
      </c>
      <c r="S168">
        <f t="shared" si="19"/>
        <v>2.1254244521752064E-2</v>
      </c>
    </row>
    <row r="169" spans="1:19" x14ac:dyDescent="0.35">
      <c r="A169" s="1">
        <v>45170</v>
      </c>
      <c r="B169">
        <v>326.21145630000001</v>
      </c>
      <c r="C169">
        <v>86.001983640000006</v>
      </c>
      <c r="Q169" s="1">
        <v>45170</v>
      </c>
      <c r="R169">
        <f t="shared" si="18"/>
        <v>2.7458656327159492E-3</v>
      </c>
      <c r="S169">
        <f t="shared" si="19"/>
        <v>2.6248469805645325E-3</v>
      </c>
    </row>
    <row r="170" spans="1:19" x14ac:dyDescent="0.35">
      <c r="A170" s="1">
        <v>45174</v>
      </c>
      <c r="B170">
        <v>331.06497189999999</v>
      </c>
      <c r="C170">
        <v>85.921562190000003</v>
      </c>
      <c r="Q170" s="1">
        <v>45174</v>
      </c>
      <c r="R170">
        <f t="shared" si="18"/>
        <v>1.487843393070909E-2</v>
      </c>
      <c r="S170">
        <f t="shared" si="19"/>
        <v>-9.3511157064285477E-4</v>
      </c>
    </row>
    <row r="171" spans="1:19" x14ac:dyDescent="0.35">
      <c r="A171" s="1">
        <v>45175</v>
      </c>
      <c r="B171">
        <v>330.40002440000001</v>
      </c>
      <c r="C171">
        <v>85.535575870000002</v>
      </c>
      <c r="Q171" s="1">
        <v>45175</v>
      </c>
      <c r="R171">
        <f t="shared" si="18"/>
        <v>-2.0085105838404393E-3</v>
      </c>
      <c r="S171">
        <f t="shared" si="19"/>
        <v>-4.4923103137540776E-3</v>
      </c>
    </row>
    <row r="172" spans="1:19" x14ac:dyDescent="0.35">
      <c r="A172" s="1">
        <v>45176</v>
      </c>
      <c r="B172">
        <v>327.45211790000002</v>
      </c>
      <c r="C172">
        <v>85.197853089999995</v>
      </c>
      <c r="Q172" s="1">
        <v>45176</v>
      </c>
      <c r="R172">
        <f t="shared" si="18"/>
        <v>-8.9222345105856027E-3</v>
      </c>
      <c r="S172">
        <f t="shared" si="19"/>
        <v>-3.9483311658916609E-3</v>
      </c>
    </row>
    <row r="173" spans="1:19" x14ac:dyDescent="0.35">
      <c r="A173" s="1">
        <v>45177</v>
      </c>
      <c r="B173">
        <v>331.77963260000001</v>
      </c>
      <c r="C173">
        <v>85.431045530000006</v>
      </c>
      <c r="Q173" s="1">
        <v>45177</v>
      </c>
      <c r="R173">
        <f t="shared" si="18"/>
        <v>1.3215717545981942E-2</v>
      </c>
      <c r="S173">
        <f t="shared" si="19"/>
        <v>2.7370694394572848E-3</v>
      </c>
    </row>
    <row r="174" spans="1:19" x14ac:dyDescent="0.35">
      <c r="A174" s="1">
        <v>45180</v>
      </c>
      <c r="B174">
        <v>335.42230219999999</v>
      </c>
      <c r="C174">
        <v>86.757858279999994</v>
      </c>
      <c r="Q174" s="1">
        <v>45180</v>
      </c>
      <c r="R174">
        <f t="shared" si="18"/>
        <v>1.0979183898222056E-2</v>
      </c>
      <c r="S174">
        <f t="shared" si="19"/>
        <v>1.5530803138000593E-2</v>
      </c>
    </row>
    <row r="175" spans="1:19" x14ac:dyDescent="0.35">
      <c r="A175" s="1">
        <v>45181</v>
      </c>
      <c r="B175">
        <v>329.29824830000001</v>
      </c>
      <c r="C175">
        <v>86.170852659999994</v>
      </c>
      <c r="Q175" s="1">
        <v>45181</v>
      </c>
      <c r="R175">
        <f t="shared" si="18"/>
        <v>-1.8257742135311061E-2</v>
      </c>
      <c r="S175">
        <f t="shared" si="19"/>
        <v>-6.76602248646474E-3</v>
      </c>
    </row>
    <row r="176" spans="1:19" x14ac:dyDescent="0.35">
      <c r="A176" s="1">
        <v>45182</v>
      </c>
      <c r="B176">
        <v>333.55633540000002</v>
      </c>
      <c r="C176">
        <v>81.257598880000003</v>
      </c>
      <c r="Q176" s="1">
        <v>45182</v>
      </c>
      <c r="R176">
        <f t="shared" si="18"/>
        <v>1.2930791833793087E-2</v>
      </c>
      <c r="S176">
        <f t="shared" si="19"/>
        <v>-5.7017583420997053E-2</v>
      </c>
    </row>
    <row r="177" spans="1:19" x14ac:dyDescent="0.35">
      <c r="A177" s="1">
        <v>45183</v>
      </c>
      <c r="B177">
        <v>336.17663570000002</v>
      </c>
      <c r="C177">
        <v>82.278854370000005</v>
      </c>
      <c r="Q177" s="1">
        <v>45183</v>
      </c>
      <c r="R177">
        <f t="shared" si="18"/>
        <v>7.8556454245060081E-3</v>
      </c>
      <c r="S177">
        <f t="shared" si="19"/>
        <v>1.2568122908827029E-2</v>
      </c>
    </row>
    <row r="178" spans="1:19" x14ac:dyDescent="0.35">
      <c r="A178" s="1">
        <v>45184</v>
      </c>
      <c r="B178">
        <v>327.75979610000002</v>
      </c>
      <c r="C178">
        <v>81.265640259999998</v>
      </c>
      <c r="Q178" s="1">
        <v>45184</v>
      </c>
      <c r="R178">
        <f t="shared" si="18"/>
        <v>-2.503695589217303E-2</v>
      </c>
      <c r="S178">
        <f t="shared" si="19"/>
        <v>-1.2314392534486185E-2</v>
      </c>
    </row>
    <row r="179" spans="1:19" x14ac:dyDescent="0.35">
      <c r="A179" s="1">
        <v>45187</v>
      </c>
      <c r="B179">
        <v>326.608429</v>
      </c>
      <c r="C179">
        <v>81.249557499999995</v>
      </c>
      <c r="Q179" s="1">
        <v>45187</v>
      </c>
      <c r="R179">
        <f t="shared" si="18"/>
        <v>-3.5128381018663113E-3</v>
      </c>
      <c r="S179">
        <f t="shared" si="19"/>
        <v>-1.9790356599114212E-4</v>
      </c>
    </row>
    <row r="180" spans="1:19" x14ac:dyDescent="0.35">
      <c r="A180" s="1">
        <v>45188</v>
      </c>
      <c r="B180">
        <v>326.20147709999998</v>
      </c>
      <c r="C180">
        <v>80.598213200000004</v>
      </c>
      <c r="Q180" s="1">
        <v>45188</v>
      </c>
      <c r="R180">
        <f t="shared" si="18"/>
        <v>-1.2459932563467779E-3</v>
      </c>
      <c r="S180">
        <f t="shared" si="19"/>
        <v>-8.0165888903455107E-3</v>
      </c>
    </row>
    <row r="181" spans="1:19" x14ac:dyDescent="0.35">
      <c r="A181" s="1">
        <v>45189</v>
      </c>
      <c r="B181">
        <v>318.38021850000001</v>
      </c>
      <c r="C181">
        <v>79.60108185</v>
      </c>
      <c r="Q181" s="1">
        <v>45189</v>
      </c>
      <c r="R181">
        <f t="shared" si="18"/>
        <v>-2.3976772482861231E-2</v>
      </c>
      <c r="S181">
        <f t="shared" si="19"/>
        <v>-1.2371630963153968E-2</v>
      </c>
    </row>
    <row r="182" spans="1:19" x14ac:dyDescent="0.35">
      <c r="A182" s="1">
        <v>45190</v>
      </c>
      <c r="B182">
        <v>317.14947510000002</v>
      </c>
      <c r="C182">
        <v>78.394874569999999</v>
      </c>
      <c r="Q182" s="1">
        <v>45190</v>
      </c>
      <c r="R182">
        <f t="shared" si="18"/>
        <v>-3.8656402894579056E-3</v>
      </c>
      <c r="S182">
        <f t="shared" si="19"/>
        <v>-1.5153151841239665E-2</v>
      </c>
    </row>
    <row r="183" spans="1:19" x14ac:dyDescent="0.35">
      <c r="A183" s="1">
        <v>45191</v>
      </c>
      <c r="B183">
        <v>314.6482239</v>
      </c>
      <c r="C183">
        <v>78.033027649999994</v>
      </c>
      <c r="Q183" s="1">
        <v>45191</v>
      </c>
      <c r="R183">
        <f t="shared" si="18"/>
        <v>-7.8866635336897195E-3</v>
      </c>
      <c r="S183">
        <f t="shared" si="19"/>
        <v>-4.6156961406565999E-3</v>
      </c>
    </row>
    <row r="184" spans="1:19" x14ac:dyDescent="0.35">
      <c r="A184" s="1">
        <v>45194</v>
      </c>
      <c r="B184">
        <v>315.17428589999997</v>
      </c>
      <c r="C184">
        <v>76.223731990000005</v>
      </c>
      <c r="Q184" s="1">
        <v>45194</v>
      </c>
      <c r="R184">
        <f t="shared" si="18"/>
        <v>1.6719051945679464E-3</v>
      </c>
      <c r="S184">
        <f t="shared" si="19"/>
        <v>-2.3186280405717241E-2</v>
      </c>
    </row>
    <row r="185" spans="1:19" x14ac:dyDescent="0.35">
      <c r="A185" s="1">
        <v>45195</v>
      </c>
      <c r="B185">
        <v>309.8145447</v>
      </c>
      <c r="C185">
        <v>75.491966250000004</v>
      </c>
      <c r="Q185" s="1">
        <v>45195</v>
      </c>
      <c r="R185">
        <f t="shared" si="18"/>
        <v>-1.7005642400981125E-2</v>
      </c>
      <c r="S185">
        <f t="shared" si="19"/>
        <v>-9.6002350041848317E-3</v>
      </c>
    </row>
    <row r="186" spans="1:19" x14ac:dyDescent="0.35">
      <c r="A186" s="1">
        <v>45196</v>
      </c>
      <c r="B186">
        <v>310.45965580000001</v>
      </c>
      <c r="C186">
        <v>75.154228209999999</v>
      </c>
      <c r="Q186" s="1">
        <v>45196</v>
      </c>
      <c r="R186">
        <f t="shared" si="18"/>
        <v>2.0822492392171821E-3</v>
      </c>
      <c r="S186">
        <f t="shared" si="19"/>
        <v>-4.4738275710232145E-3</v>
      </c>
    </row>
    <row r="187" spans="1:19" x14ac:dyDescent="0.35">
      <c r="A187" s="1">
        <v>45197</v>
      </c>
      <c r="B187">
        <v>311.30334470000003</v>
      </c>
      <c r="C187">
        <v>74.993400570000006</v>
      </c>
      <c r="Q187" s="1">
        <v>45197</v>
      </c>
      <c r="R187">
        <f t="shared" si="18"/>
        <v>2.7175476241059204E-3</v>
      </c>
      <c r="S187">
        <f t="shared" si="19"/>
        <v>-2.1399679543059325E-3</v>
      </c>
    </row>
    <row r="188" spans="1:19" x14ac:dyDescent="0.35">
      <c r="A188" s="1">
        <v>45198</v>
      </c>
      <c r="B188">
        <v>313.39761349999998</v>
      </c>
      <c r="C188">
        <v>75.282890320000007</v>
      </c>
      <c r="Q188" s="1">
        <v>45198</v>
      </c>
      <c r="R188">
        <f t="shared" si="18"/>
        <v>6.7274214545243183E-3</v>
      </c>
      <c r="S188">
        <f t="shared" si="19"/>
        <v>3.8602030018599631E-3</v>
      </c>
    </row>
    <row r="189" spans="1:19" x14ac:dyDescent="0.35">
      <c r="A189" s="1">
        <v>45201</v>
      </c>
      <c r="B189">
        <v>319.40255739999998</v>
      </c>
      <c r="C189">
        <v>72.548843379999994</v>
      </c>
      <c r="Q189" s="1">
        <v>45201</v>
      </c>
      <c r="R189">
        <f t="shared" si="18"/>
        <v>1.9160783749873733E-2</v>
      </c>
      <c r="S189">
        <f t="shared" si="19"/>
        <v>-3.6316976252885325E-2</v>
      </c>
    </row>
    <row r="190" spans="1:19" x14ac:dyDescent="0.35">
      <c r="A190" s="1">
        <v>45202</v>
      </c>
      <c r="B190">
        <v>311.05520630000001</v>
      </c>
      <c r="C190">
        <v>71.398933409999998</v>
      </c>
      <c r="Q190" s="1">
        <v>45202</v>
      </c>
      <c r="R190">
        <f t="shared" si="18"/>
        <v>-2.6134265072731644E-2</v>
      </c>
      <c r="S190">
        <f t="shared" si="19"/>
        <v>-1.585014889867975E-2</v>
      </c>
    </row>
    <row r="191" spans="1:19" x14ac:dyDescent="0.35">
      <c r="A191" s="1">
        <v>45203</v>
      </c>
      <c r="B191">
        <v>316.58370969999999</v>
      </c>
      <c r="C191">
        <v>70.779747009999994</v>
      </c>
      <c r="Q191" s="1">
        <v>45203</v>
      </c>
      <c r="R191">
        <f t="shared" si="18"/>
        <v>1.7773383270968113E-2</v>
      </c>
      <c r="S191">
        <f t="shared" si="19"/>
        <v>-8.6722079788559281E-3</v>
      </c>
    </row>
    <row r="192" spans="1:19" x14ac:dyDescent="0.35">
      <c r="A192" s="1">
        <v>45204</v>
      </c>
      <c r="B192">
        <v>316.98071290000001</v>
      </c>
      <c r="C192">
        <v>70.626968379999994</v>
      </c>
      <c r="Q192" s="1">
        <v>45204</v>
      </c>
      <c r="R192">
        <f t="shared" si="18"/>
        <v>1.2540228313586699E-3</v>
      </c>
      <c r="S192">
        <f t="shared" si="19"/>
        <v>-2.1585077151859977E-3</v>
      </c>
    </row>
    <row r="193" spans="1:19" x14ac:dyDescent="0.35">
      <c r="A193" s="1">
        <v>45205</v>
      </c>
      <c r="B193">
        <v>324.82189940000001</v>
      </c>
      <c r="C193">
        <v>71.08531189</v>
      </c>
      <c r="Q193" s="1">
        <v>45205</v>
      </c>
      <c r="R193">
        <f t="shared" si="18"/>
        <v>2.4737109170656968E-2</v>
      </c>
      <c r="S193">
        <f t="shared" si="19"/>
        <v>6.4896387387596288E-3</v>
      </c>
    </row>
    <row r="194" spans="1:19" x14ac:dyDescent="0.35">
      <c r="A194" s="1">
        <v>45208</v>
      </c>
      <c r="B194">
        <v>327.36282349999999</v>
      </c>
      <c r="C194">
        <v>71.608009339999995</v>
      </c>
      <c r="Q194" s="1">
        <v>45208</v>
      </c>
      <c r="R194">
        <f t="shared" si="18"/>
        <v>7.8225147525259331E-3</v>
      </c>
      <c r="S194">
        <f t="shared" si="19"/>
        <v>7.3531006068994209E-3</v>
      </c>
    </row>
    <row r="195" spans="1:19" x14ac:dyDescent="0.35">
      <c r="A195" s="1">
        <v>45209</v>
      </c>
      <c r="B195">
        <v>325.9434814</v>
      </c>
      <c r="C195">
        <v>72.886581419999999</v>
      </c>
      <c r="Q195" s="1">
        <v>45209</v>
      </c>
      <c r="R195">
        <f t="shared" si="18"/>
        <v>-4.3356850506880429E-3</v>
      </c>
      <c r="S195">
        <f t="shared" si="19"/>
        <v>1.785515463681242E-2</v>
      </c>
    </row>
    <row r="196" spans="1:19" x14ac:dyDescent="0.35">
      <c r="A196" s="1">
        <v>45210</v>
      </c>
      <c r="B196">
        <v>329.94345090000002</v>
      </c>
      <c r="C196">
        <v>72.685539250000005</v>
      </c>
      <c r="Q196" s="1">
        <v>45210</v>
      </c>
      <c r="R196">
        <f t="shared" ref="R196:R251" si="20">B196/B195-1</f>
        <v>1.2271972683175703E-2</v>
      </c>
      <c r="S196">
        <f t="shared" ref="S196:S251" si="21">C196/C195-1</f>
        <v>-2.7582878231250385E-3</v>
      </c>
    </row>
    <row r="197" spans="1:19" x14ac:dyDescent="0.35">
      <c r="A197" s="1">
        <v>45211</v>
      </c>
      <c r="B197">
        <v>328.69284060000001</v>
      </c>
      <c r="C197">
        <v>71.583869930000006</v>
      </c>
      <c r="Q197" s="1">
        <v>45211</v>
      </c>
      <c r="R197">
        <f t="shared" si="20"/>
        <v>-3.7903777043873932E-3</v>
      </c>
      <c r="S197">
        <f t="shared" si="21"/>
        <v>-1.5156650571316987E-2</v>
      </c>
    </row>
    <row r="198" spans="1:19" x14ac:dyDescent="0.35">
      <c r="A198" s="1">
        <v>45212</v>
      </c>
      <c r="B198">
        <v>325.28839110000001</v>
      </c>
      <c r="C198">
        <v>71.310478209999999</v>
      </c>
      <c r="Q198" s="1">
        <v>45212</v>
      </c>
      <c r="R198">
        <f t="shared" si="20"/>
        <v>-1.0357540778148655E-2</v>
      </c>
      <c r="S198">
        <f t="shared" si="21"/>
        <v>-3.8191804978879862E-3</v>
      </c>
    </row>
    <row r="199" spans="1:19" x14ac:dyDescent="0.35">
      <c r="A199" s="1">
        <v>45215</v>
      </c>
      <c r="B199">
        <v>330.16180420000001</v>
      </c>
      <c r="C199">
        <v>72.323684689999993</v>
      </c>
      <c r="Q199" s="1">
        <v>45215</v>
      </c>
      <c r="R199">
        <f t="shared" si="20"/>
        <v>1.49818230017984E-2</v>
      </c>
      <c r="S199">
        <f t="shared" si="21"/>
        <v>1.4208381509043244E-2</v>
      </c>
    </row>
    <row r="200" spans="1:19" x14ac:dyDescent="0.35">
      <c r="A200" s="1">
        <v>45216</v>
      </c>
      <c r="B200">
        <v>329.58609009999998</v>
      </c>
      <c r="C200">
        <v>72.814208980000004</v>
      </c>
      <c r="Q200" s="1">
        <v>45216</v>
      </c>
      <c r="R200">
        <f t="shared" si="20"/>
        <v>-1.7437332019523133E-3</v>
      </c>
      <c r="S200">
        <f t="shared" si="21"/>
        <v>6.7823465038119313E-3</v>
      </c>
    </row>
    <row r="201" spans="1:19" x14ac:dyDescent="0.35">
      <c r="A201" s="1">
        <v>45217</v>
      </c>
      <c r="B201">
        <v>327.65063479999998</v>
      </c>
      <c r="C201">
        <v>71.08531189</v>
      </c>
      <c r="Q201" s="1">
        <v>45217</v>
      </c>
      <c r="R201">
        <f t="shared" si="20"/>
        <v>-5.8723816269453666E-3</v>
      </c>
      <c r="S201">
        <f t="shared" si="21"/>
        <v>-2.3743952096971666E-2</v>
      </c>
    </row>
    <row r="202" spans="1:19" x14ac:dyDescent="0.35">
      <c r="A202" s="1">
        <v>45218</v>
      </c>
      <c r="B202">
        <v>328.85162350000002</v>
      </c>
      <c r="C202">
        <v>70.007781980000004</v>
      </c>
      <c r="Q202" s="1">
        <v>45218</v>
      </c>
      <c r="R202">
        <f t="shared" si="20"/>
        <v>3.6654551294648119E-3</v>
      </c>
      <c r="S202">
        <f t="shared" si="21"/>
        <v>-1.5158263800929883E-2</v>
      </c>
    </row>
    <row r="203" spans="1:19" x14ac:dyDescent="0.35">
      <c r="A203" s="1">
        <v>45219</v>
      </c>
      <c r="B203">
        <v>324.2362976</v>
      </c>
      <c r="C203">
        <v>69.597679139999997</v>
      </c>
      <c r="Q203" s="1">
        <v>45219</v>
      </c>
      <c r="R203">
        <f t="shared" si="20"/>
        <v>-1.4034675732716884E-2</v>
      </c>
      <c r="S203">
        <f t="shared" si="21"/>
        <v>-5.8579607638071796E-3</v>
      </c>
    </row>
    <row r="204" spans="1:19" x14ac:dyDescent="0.35">
      <c r="A204" s="1">
        <v>45222</v>
      </c>
      <c r="B204">
        <v>326.86654659999999</v>
      </c>
      <c r="C204">
        <v>68.833747860000003</v>
      </c>
      <c r="Q204" s="1">
        <v>45222</v>
      </c>
      <c r="R204">
        <f t="shared" si="20"/>
        <v>8.112136178056284E-3</v>
      </c>
      <c r="S204">
        <f t="shared" si="21"/>
        <v>-1.0976390153230486E-2</v>
      </c>
    </row>
    <row r="205" spans="1:19" x14ac:dyDescent="0.35">
      <c r="A205" s="1">
        <v>45223</v>
      </c>
      <c r="B205">
        <v>328.0675354</v>
      </c>
      <c r="C205">
        <v>72.468429569999998</v>
      </c>
      <c r="Q205" s="1">
        <v>45223</v>
      </c>
      <c r="R205">
        <f t="shared" si="20"/>
        <v>3.6742481373284175E-3</v>
      </c>
      <c r="S205">
        <f t="shared" si="21"/>
        <v>5.2803774645433066E-2</v>
      </c>
    </row>
    <row r="206" spans="1:19" x14ac:dyDescent="0.35">
      <c r="A206" s="1">
        <v>45224</v>
      </c>
      <c r="B206">
        <v>338.13198849999998</v>
      </c>
      <c r="C206">
        <v>71.88141632</v>
      </c>
      <c r="Q206" s="1">
        <v>45224</v>
      </c>
      <c r="R206">
        <f t="shared" si="20"/>
        <v>3.0677991614527667E-2</v>
      </c>
      <c r="S206">
        <f t="shared" si="21"/>
        <v>-8.10026177582579E-3</v>
      </c>
    </row>
    <row r="207" spans="1:19" x14ac:dyDescent="0.35">
      <c r="A207" s="1">
        <v>45225</v>
      </c>
      <c r="B207">
        <v>325.44720460000002</v>
      </c>
      <c r="C207">
        <v>71.286354059999994</v>
      </c>
      <c r="Q207" s="1">
        <v>45225</v>
      </c>
      <c r="R207">
        <f t="shared" si="20"/>
        <v>-3.7514297172152822E-2</v>
      </c>
      <c r="S207">
        <f t="shared" si="21"/>
        <v>-8.2783880794852216E-3</v>
      </c>
    </row>
    <row r="208" spans="1:19" x14ac:dyDescent="0.35">
      <c r="A208" s="1">
        <v>45226</v>
      </c>
      <c r="B208">
        <v>327.3528748</v>
      </c>
      <c r="C208">
        <v>70.377685549999995</v>
      </c>
      <c r="Q208" s="1">
        <v>45226</v>
      </c>
      <c r="R208">
        <f t="shared" si="20"/>
        <v>5.8555433049185535E-3</v>
      </c>
      <c r="S208">
        <f t="shared" si="21"/>
        <v>-1.2746738446395955E-2</v>
      </c>
    </row>
    <row r="209" spans="1:19" x14ac:dyDescent="0.35">
      <c r="A209" s="1">
        <v>45229</v>
      </c>
      <c r="B209">
        <v>334.79696660000002</v>
      </c>
      <c r="C209">
        <v>71.985939029999997</v>
      </c>
      <c r="Q209" s="1">
        <v>45229</v>
      </c>
      <c r="R209">
        <f t="shared" si="20"/>
        <v>2.2740267072797415E-2</v>
      </c>
      <c r="S209">
        <f t="shared" si="21"/>
        <v>2.2851752901953848E-2</v>
      </c>
    </row>
    <row r="210" spans="1:19" x14ac:dyDescent="0.35">
      <c r="A210" s="1">
        <v>45230</v>
      </c>
      <c r="B210">
        <v>335.59103390000001</v>
      </c>
      <c r="C210">
        <v>73.135856630000006</v>
      </c>
      <c r="Q210" s="1">
        <v>45230</v>
      </c>
      <c r="R210">
        <f t="shared" si="20"/>
        <v>2.3717876182214326E-3</v>
      </c>
      <c r="S210">
        <f t="shared" si="21"/>
        <v>1.5974197398755718E-2</v>
      </c>
    </row>
    <row r="211" spans="1:19" x14ac:dyDescent="0.35">
      <c r="A211" s="1">
        <v>45231</v>
      </c>
      <c r="B211">
        <v>343.49176030000001</v>
      </c>
      <c r="C211">
        <v>72.822250370000006</v>
      </c>
      <c r="Q211" s="1">
        <v>45231</v>
      </c>
      <c r="R211">
        <f t="shared" si="20"/>
        <v>2.3542721949938228E-2</v>
      </c>
      <c r="S211">
        <f t="shared" si="21"/>
        <v>-4.2879959906200193E-3</v>
      </c>
    </row>
    <row r="212" spans="1:19" x14ac:dyDescent="0.35">
      <c r="A212" s="1">
        <v>45232</v>
      </c>
      <c r="B212">
        <v>345.72497559999999</v>
      </c>
      <c r="C212">
        <v>74.229476930000004</v>
      </c>
      <c r="Q212" s="1">
        <v>45232</v>
      </c>
      <c r="R212">
        <f t="shared" si="20"/>
        <v>6.5015105400185735E-3</v>
      </c>
      <c r="S212">
        <f t="shared" si="21"/>
        <v>1.9324128996976553E-2</v>
      </c>
    </row>
    <row r="213" spans="1:19" x14ac:dyDescent="0.35">
      <c r="A213" s="1">
        <v>45233</v>
      </c>
      <c r="B213">
        <v>350.17156979999999</v>
      </c>
      <c r="C213">
        <v>75.475891110000006</v>
      </c>
      <c r="Q213" s="1">
        <v>45233</v>
      </c>
      <c r="R213">
        <f t="shared" si="20"/>
        <v>1.2861651641692839E-2</v>
      </c>
      <c r="S213">
        <f t="shared" si="21"/>
        <v>1.67913641796964E-2</v>
      </c>
    </row>
    <row r="214" spans="1:19" x14ac:dyDescent="0.35">
      <c r="A214" s="1">
        <v>45236</v>
      </c>
      <c r="B214">
        <v>353.8738098</v>
      </c>
      <c r="C214">
        <v>75.202476500000003</v>
      </c>
      <c r="Q214" s="1">
        <v>45236</v>
      </c>
      <c r="R214">
        <f t="shared" si="20"/>
        <v>1.0572645866466335E-2</v>
      </c>
      <c r="S214">
        <f t="shared" si="21"/>
        <v>-3.6225423241644794E-3</v>
      </c>
    </row>
    <row r="215" spans="1:19" x14ac:dyDescent="0.35">
      <c r="A215" s="1">
        <v>45237</v>
      </c>
      <c r="B215">
        <v>357.84402469999998</v>
      </c>
      <c r="C215">
        <v>74.904945369999993</v>
      </c>
      <c r="Q215" s="1">
        <v>45237</v>
      </c>
      <c r="R215">
        <f t="shared" si="20"/>
        <v>1.1219295664304241E-2</v>
      </c>
      <c r="S215">
        <f t="shared" si="21"/>
        <v>-3.9564006911395611E-3</v>
      </c>
    </row>
    <row r="216" spans="1:19" x14ac:dyDescent="0.35">
      <c r="A216" s="1">
        <v>45238</v>
      </c>
      <c r="B216">
        <v>360.49414059999998</v>
      </c>
      <c r="C216">
        <v>74.237518309999999</v>
      </c>
      <c r="Q216" s="1">
        <v>45238</v>
      </c>
      <c r="R216">
        <f t="shared" si="20"/>
        <v>7.4057849707613865E-3</v>
      </c>
      <c r="S216">
        <f t="shared" si="21"/>
        <v>-8.9103203627367566E-3</v>
      </c>
    </row>
    <row r="217" spans="1:19" x14ac:dyDescent="0.35">
      <c r="A217" s="1">
        <v>45239</v>
      </c>
      <c r="B217">
        <v>358.00280759999998</v>
      </c>
      <c r="C217">
        <v>73.738960270000007</v>
      </c>
      <c r="Q217" s="1">
        <v>45239</v>
      </c>
      <c r="R217">
        <f t="shared" si="20"/>
        <v>-6.9108834774774808E-3</v>
      </c>
      <c r="S217">
        <f t="shared" si="21"/>
        <v>-6.7157153330222874E-3</v>
      </c>
    </row>
    <row r="218" spans="1:19" x14ac:dyDescent="0.35">
      <c r="A218" s="1">
        <v>45240</v>
      </c>
      <c r="B218">
        <v>366.91592409999998</v>
      </c>
      <c r="C218">
        <v>74.631538390000003</v>
      </c>
      <c r="Q218" s="1">
        <v>45240</v>
      </c>
      <c r="R218">
        <f t="shared" si="20"/>
        <v>2.4896778211747295E-2</v>
      </c>
      <c r="S218">
        <f t="shared" si="21"/>
        <v>1.2104566117175475E-2</v>
      </c>
    </row>
    <row r="219" spans="1:19" x14ac:dyDescent="0.35">
      <c r="A219" s="1">
        <v>45243</v>
      </c>
      <c r="B219">
        <v>363.94818120000002</v>
      </c>
      <c r="C219">
        <v>74.535049439999995</v>
      </c>
      <c r="Q219" s="1">
        <v>45243</v>
      </c>
      <c r="R219">
        <f t="shared" si="20"/>
        <v>-8.0883458718219448E-3</v>
      </c>
      <c r="S219">
        <f t="shared" si="21"/>
        <v>-1.2928709776259817E-3</v>
      </c>
    </row>
    <row r="220" spans="1:19" x14ac:dyDescent="0.35">
      <c r="A220" s="1">
        <v>45244</v>
      </c>
      <c r="B220">
        <v>367.51141360000003</v>
      </c>
      <c r="C220">
        <v>76.368476869999995</v>
      </c>
      <c r="Q220" s="1">
        <v>45244</v>
      </c>
      <c r="R220">
        <f t="shared" si="20"/>
        <v>9.7904937682375959E-3</v>
      </c>
      <c r="S220">
        <f t="shared" si="21"/>
        <v>2.4598191639704892E-2</v>
      </c>
    </row>
    <row r="221" spans="1:19" x14ac:dyDescent="0.35">
      <c r="A221" s="1">
        <v>45245</v>
      </c>
      <c r="B221">
        <v>367.66061400000001</v>
      </c>
      <c r="C221">
        <v>77.856117249999997</v>
      </c>
      <c r="Q221" s="1">
        <v>45245</v>
      </c>
      <c r="R221">
        <f t="shared" si="20"/>
        <v>4.0597487446292213E-4</v>
      </c>
      <c r="S221">
        <f t="shared" si="21"/>
        <v>1.9479770200633517E-2</v>
      </c>
    </row>
    <row r="222" spans="1:19" x14ac:dyDescent="0.35">
      <c r="A222" s="1">
        <v>45246</v>
      </c>
      <c r="B222">
        <v>374.12533569999999</v>
      </c>
      <c r="C222">
        <v>78.174667360000001</v>
      </c>
      <c r="Q222" s="1">
        <v>45246</v>
      </c>
      <c r="R222">
        <f t="shared" si="20"/>
        <v>1.7583394722829881E-2</v>
      </c>
      <c r="S222">
        <f t="shared" si="21"/>
        <v>4.0915232001246249E-3</v>
      </c>
    </row>
    <row r="223" spans="1:19" x14ac:dyDescent="0.35">
      <c r="A223" s="1">
        <v>45247</v>
      </c>
      <c r="B223">
        <v>367.8396606</v>
      </c>
      <c r="C223">
        <v>77.872459410000005</v>
      </c>
      <c r="Q223" s="1">
        <v>45247</v>
      </c>
      <c r="R223">
        <f t="shared" si="20"/>
        <v>-1.6800987530660838E-2</v>
      </c>
      <c r="S223">
        <f t="shared" si="21"/>
        <v>-3.8658041051624625E-3</v>
      </c>
    </row>
    <row r="224" spans="1:19" x14ac:dyDescent="0.35">
      <c r="A224" s="1">
        <v>45250</v>
      </c>
      <c r="B224">
        <v>375.38839719999999</v>
      </c>
      <c r="C224">
        <v>77.57841492</v>
      </c>
      <c r="Q224" s="1">
        <v>45250</v>
      </c>
      <c r="R224">
        <f t="shared" si="20"/>
        <v>2.0521812649802129E-2</v>
      </c>
      <c r="S224">
        <f t="shared" si="21"/>
        <v>-3.7759753862640633E-3</v>
      </c>
    </row>
    <row r="225" spans="1:19" x14ac:dyDescent="0.35">
      <c r="A225" s="1">
        <v>45251</v>
      </c>
      <c r="B225">
        <v>371.04214480000002</v>
      </c>
      <c r="C225">
        <v>76.769798280000003</v>
      </c>
      <c r="Q225" s="1">
        <v>45251</v>
      </c>
      <c r="R225">
        <f t="shared" si="20"/>
        <v>-1.1578014750638022E-2</v>
      </c>
      <c r="S225">
        <f t="shared" si="21"/>
        <v>-1.0423216829498982E-2</v>
      </c>
    </row>
    <row r="226" spans="1:19" x14ac:dyDescent="0.35">
      <c r="A226" s="1">
        <v>45252</v>
      </c>
      <c r="B226">
        <v>375.79617309999998</v>
      </c>
      <c r="C226">
        <v>77.896965030000004</v>
      </c>
      <c r="Q226" s="1">
        <v>45252</v>
      </c>
      <c r="R226">
        <f t="shared" si="20"/>
        <v>1.2812636964899093E-2</v>
      </c>
      <c r="S226">
        <f t="shared" si="21"/>
        <v>1.4682424276913242E-2</v>
      </c>
    </row>
    <row r="227" spans="1:19" x14ac:dyDescent="0.35">
      <c r="A227" s="1">
        <v>45254</v>
      </c>
      <c r="B227">
        <v>375.37841800000001</v>
      </c>
      <c r="C227">
        <v>78.370689389999995</v>
      </c>
      <c r="Q227" s="1">
        <v>45254</v>
      </c>
      <c r="R227">
        <f t="shared" si="20"/>
        <v>-1.1116534172070924E-3</v>
      </c>
      <c r="S227">
        <f t="shared" si="21"/>
        <v>6.0814225537226818E-3</v>
      </c>
    </row>
    <row r="228" spans="1:19" x14ac:dyDescent="0.35">
      <c r="A228" s="1">
        <v>45257</v>
      </c>
      <c r="B228">
        <v>376.55200200000002</v>
      </c>
      <c r="C228">
        <v>79.285499569999999</v>
      </c>
      <c r="Q228" s="1">
        <v>45257</v>
      </c>
      <c r="R228">
        <f t="shared" si="20"/>
        <v>3.1264024347825714E-3</v>
      </c>
      <c r="S228">
        <f t="shared" si="21"/>
        <v>1.1672861207684182E-2</v>
      </c>
    </row>
    <row r="229" spans="1:19" x14ac:dyDescent="0.35">
      <c r="A229" s="1">
        <v>45258</v>
      </c>
      <c r="B229">
        <v>380.61981200000002</v>
      </c>
      <c r="C229">
        <v>80.461662290000007</v>
      </c>
      <c r="Q229" s="1">
        <v>45258</v>
      </c>
      <c r="R229">
        <f t="shared" si="20"/>
        <v>1.0802784153037148E-2</v>
      </c>
      <c r="S229">
        <f t="shared" si="21"/>
        <v>1.4834524930521287E-2</v>
      </c>
    </row>
    <row r="230" spans="1:19" x14ac:dyDescent="0.35">
      <c r="A230" s="1">
        <v>45259</v>
      </c>
      <c r="B230">
        <v>376.79071040000002</v>
      </c>
      <c r="C230">
        <v>80.429000849999994</v>
      </c>
      <c r="Q230" s="1">
        <v>45259</v>
      </c>
      <c r="R230">
        <f t="shared" si="20"/>
        <v>-1.0060174166656388E-2</v>
      </c>
      <c r="S230">
        <f t="shared" si="21"/>
        <v>-4.059254938370005E-4</v>
      </c>
    </row>
    <row r="231" spans="1:19" x14ac:dyDescent="0.35">
      <c r="A231" s="1">
        <v>45260</v>
      </c>
      <c r="B231">
        <v>376.85040279999998</v>
      </c>
      <c r="C231">
        <v>80.91907501</v>
      </c>
      <c r="Q231" s="1">
        <v>45260</v>
      </c>
      <c r="R231">
        <f t="shared" si="20"/>
        <v>1.5842322634918027E-4</v>
      </c>
      <c r="S231">
        <f t="shared" si="21"/>
        <v>6.0932518720950846E-3</v>
      </c>
    </row>
    <row r="232" spans="1:19" x14ac:dyDescent="0.35">
      <c r="A232" s="1">
        <v>45261</v>
      </c>
      <c r="B232">
        <v>372.47430420000001</v>
      </c>
      <c r="C232">
        <v>81.556167599999995</v>
      </c>
      <c r="Q232" s="1">
        <v>45261</v>
      </c>
      <c r="R232">
        <f t="shared" si="20"/>
        <v>-1.1612296464288074E-2</v>
      </c>
      <c r="S232">
        <f t="shared" si="21"/>
        <v>7.873206532838628E-3</v>
      </c>
    </row>
    <row r="233" spans="1:19" x14ac:dyDescent="0.35">
      <c r="A233" s="1">
        <v>45264</v>
      </c>
      <c r="B233">
        <v>367.1335449</v>
      </c>
      <c r="C233">
        <v>84.48842621</v>
      </c>
      <c r="Q233" s="1">
        <v>45264</v>
      </c>
      <c r="R233">
        <f t="shared" si="20"/>
        <v>-1.433859796441761E-2</v>
      </c>
      <c r="S233">
        <f t="shared" si="21"/>
        <v>3.5953854825321763E-2</v>
      </c>
    </row>
    <row r="234" spans="1:19" x14ac:dyDescent="0.35">
      <c r="A234" s="1">
        <v>45265</v>
      </c>
      <c r="B234">
        <v>370.49511719999998</v>
      </c>
      <c r="C234">
        <v>83.059051510000003</v>
      </c>
      <c r="Q234" s="1">
        <v>45265</v>
      </c>
      <c r="R234">
        <f t="shared" si="20"/>
        <v>9.1562657422534777E-3</v>
      </c>
      <c r="S234">
        <f t="shared" si="21"/>
        <v>-1.6917994145697723E-2</v>
      </c>
    </row>
    <row r="235" spans="1:19" x14ac:dyDescent="0.35">
      <c r="A235" s="1">
        <v>45266</v>
      </c>
      <c r="B235">
        <v>366.79534910000001</v>
      </c>
      <c r="C235">
        <v>83.957519529999999</v>
      </c>
      <c r="Q235" s="1">
        <v>45266</v>
      </c>
      <c r="R235">
        <f t="shared" si="20"/>
        <v>-9.9860104175213404E-3</v>
      </c>
      <c r="S235">
        <f t="shared" si="21"/>
        <v>1.0817219841377845E-2</v>
      </c>
    </row>
    <row r="236" spans="1:19" x14ac:dyDescent="0.35">
      <c r="A236" s="1">
        <v>45267</v>
      </c>
      <c r="B236">
        <v>368.9336548</v>
      </c>
      <c r="C236">
        <v>84.357734679999993</v>
      </c>
      <c r="Q236" s="1">
        <v>45267</v>
      </c>
      <c r="R236">
        <f t="shared" si="20"/>
        <v>5.8296968738744681E-3</v>
      </c>
      <c r="S236">
        <f t="shared" si="21"/>
        <v>4.7668767757840236E-3</v>
      </c>
    </row>
    <row r="237" spans="1:19" x14ac:dyDescent="0.35">
      <c r="A237" s="1">
        <v>45268</v>
      </c>
      <c r="B237">
        <v>372.19586179999999</v>
      </c>
      <c r="C237">
        <v>84.431243899999998</v>
      </c>
      <c r="Q237" s="1">
        <v>45268</v>
      </c>
      <c r="R237">
        <f t="shared" si="20"/>
        <v>8.8422591909333992E-3</v>
      </c>
      <c r="S237">
        <f t="shared" si="21"/>
        <v>8.7139869602781417E-4</v>
      </c>
    </row>
    <row r="238" spans="1:19" x14ac:dyDescent="0.35">
      <c r="A238" s="1">
        <v>45271</v>
      </c>
      <c r="B238">
        <v>369.28173829999997</v>
      </c>
      <c r="C238">
        <v>84.259727479999995</v>
      </c>
      <c r="Q238" s="1">
        <v>45271</v>
      </c>
      <c r="R238">
        <f t="shared" si="20"/>
        <v>-7.8295429882181411E-3</v>
      </c>
      <c r="S238">
        <f t="shared" si="21"/>
        <v>-2.0314330581596707E-3</v>
      </c>
    </row>
    <row r="239" spans="1:19" x14ac:dyDescent="0.35">
      <c r="A239" s="1">
        <v>45272</v>
      </c>
      <c r="B239">
        <v>372.34503169999999</v>
      </c>
      <c r="C239">
        <v>83.769660950000002</v>
      </c>
      <c r="Q239" s="1">
        <v>45272</v>
      </c>
      <c r="R239">
        <f t="shared" si="20"/>
        <v>8.2952745351070334E-3</v>
      </c>
      <c r="S239">
        <f t="shared" si="21"/>
        <v>-5.8161418824469457E-3</v>
      </c>
    </row>
    <row r="240" spans="1:19" x14ac:dyDescent="0.35">
      <c r="A240" s="1">
        <v>45273</v>
      </c>
      <c r="B240">
        <v>372.33505250000002</v>
      </c>
      <c r="C240">
        <v>85.101020809999994</v>
      </c>
      <c r="Q240" s="1">
        <v>45273</v>
      </c>
      <c r="R240">
        <f t="shared" si="20"/>
        <v>-2.6800948449423601E-5</v>
      </c>
      <c r="S240">
        <f t="shared" si="21"/>
        <v>1.5893103122318397E-2</v>
      </c>
    </row>
    <row r="241" spans="1:19" x14ac:dyDescent="0.35">
      <c r="A241" s="1">
        <v>45274</v>
      </c>
      <c r="B241">
        <v>363.94094849999999</v>
      </c>
      <c r="C241">
        <v>87.428863530000001</v>
      </c>
      <c r="Q241" s="1">
        <v>45274</v>
      </c>
      <c r="R241">
        <f t="shared" si="20"/>
        <v>-2.2544490355229208E-2</v>
      </c>
      <c r="S241">
        <f t="shared" si="21"/>
        <v>2.7353875404118266E-2</v>
      </c>
    </row>
    <row r="242" spans="1:19" x14ac:dyDescent="0.35">
      <c r="A242" s="1">
        <v>45275</v>
      </c>
      <c r="B242">
        <v>368.71487430000002</v>
      </c>
      <c r="C242">
        <v>87.379844669999997</v>
      </c>
      <c r="Q242" s="1">
        <v>45275</v>
      </c>
      <c r="R242">
        <f t="shared" si="20"/>
        <v>1.3117308782306658E-2</v>
      </c>
      <c r="S242">
        <f t="shared" si="21"/>
        <v>-5.6067136207460511E-4</v>
      </c>
    </row>
    <row r="243" spans="1:19" x14ac:dyDescent="0.35">
      <c r="A243" s="1">
        <v>45278</v>
      </c>
      <c r="B243">
        <v>370.62438959999997</v>
      </c>
      <c r="C243">
        <v>86.473220830000002</v>
      </c>
      <c r="Q243" s="1">
        <v>45278</v>
      </c>
      <c r="R243">
        <f t="shared" si="20"/>
        <v>5.1788398925460832E-3</v>
      </c>
      <c r="S243">
        <f t="shared" si="21"/>
        <v>-1.0375663214142405E-2</v>
      </c>
    </row>
    <row r="244" spans="1:19" x14ac:dyDescent="0.35">
      <c r="A244" s="1">
        <v>45279</v>
      </c>
      <c r="B244">
        <v>371.2311401</v>
      </c>
      <c r="C244">
        <v>86.783592220000003</v>
      </c>
      <c r="Q244" s="1">
        <v>45279</v>
      </c>
      <c r="R244">
        <f t="shared" si="20"/>
        <v>1.6371035393942801E-3</v>
      </c>
      <c r="S244">
        <f t="shared" si="21"/>
        <v>3.5892197263029946E-3</v>
      </c>
    </row>
    <row r="245" spans="1:19" x14ac:dyDescent="0.35">
      <c r="A245" s="1">
        <v>45280</v>
      </c>
      <c r="B245">
        <v>368.60546879999998</v>
      </c>
      <c r="C245">
        <v>84.676284789999997</v>
      </c>
      <c r="Q245" s="1">
        <v>45280</v>
      </c>
      <c r="R245">
        <f t="shared" si="20"/>
        <v>-7.0728745958453798E-3</v>
      </c>
      <c r="S245">
        <f t="shared" si="21"/>
        <v>-2.4282325449929476E-2</v>
      </c>
    </row>
    <row r="246" spans="1:19" x14ac:dyDescent="0.35">
      <c r="A246" s="1">
        <v>45281</v>
      </c>
      <c r="B246">
        <v>371.509613</v>
      </c>
      <c r="C246">
        <v>86.220016479999998</v>
      </c>
      <c r="Q246" s="1">
        <v>45281</v>
      </c>
      <c r="R246">
        <f t="shared" si="20"/>
        <v>7.8787333499270584E-3</v>
      </c>
      <c r="S246">
        <f t="shared" si="21"/>
        <v>1.8230980419470466E-2</v>
      </c>
    </row>
    <row r="247" spans="1:19" x14ac:dyDescent="0.35">
      <c r="A247" s="1">
        <v>45282</v>
      </c>
      <c r="B247">
        <v>372.54391479999998</v>
      </c>
      <c r="C247">
        <v>86.848937989999996</v>
      </c>
      <c r="Q247" s="1">
        <v>45282</v>
      </c>
      <c r="R247">
        <f t="shared" si="20"/>
        <v>2.7840512433792153E-3</v>
      </c>
      <c r="S247">
        <f t="shared" si="21"/>
        <v>7.2943793758828424E-3</v>
      </c>
    </row>
    <row r="248" spans="1:19" x14ac:dyDescent="0.35">
      <c r="A248" s="1">
        <v>45286</v>
      </c>
      <c r="B248">
        <v>372.62350459999999</v>
      </c>
      <c r="C248">
        <v>88.302818299999998</v>
      </c>
      <c r="Q248" s="1">
        <v>45286</v>
      </c>
      <c r="R248">
        <f t="shared" si="20"/>
        <v>2.1363870630586312E-4</v>
      </c>
      <c r="S248">
        <f t="shared" si="21"/>
        <v>1.6740334926921063E-2</v>
      </c>
    </row>
    <row r="249" spans="1:19" x14ac:dyDescent="0.35">
      <c r="A249" s="1">
        <v>45287</v>
      </c>
      <c r="B249">
        <v>372.03671259999999</v>
      </c>
      <c r="C249">
        <v>88.817398069999996</v>
      </c>
      <c r="Q249" s="1">
        <v>45287</v>
      </c>
      <c r="R249">
        <f t="shared" si="20"/>
        <v>-1.5747584163535722E-3</v>
      </c>
      <c r="S249">
        <f t="shared" si="21"/>
        <v>5.8274444678738657E-3</v>
      </c>
    </row>
    <row r="250" spans="1:19" x14ac:dyDescent="0.35">
      <c r="A250" s="1">
        <v>45288</v>
      </c>
      <c r="B250">
        <v>373.24011230000002</v>
      </c>
      <c r="C250">
        <v>89.593345639999995</v>
      </c>
      <c r="Q250" s="1">
        <v>45288</v>
      </c>
      <c r="R250">
        <f t="shared" si="20"/>
        <v>3.2346262055429342E-3</v>
      </c>
      <c r="S250">
        <f t="shared" si="21"/>
        <v>8.736436631350708E-3</v>
      </c>
    </row>
    <row r="251" spans="1:19" x14ac:dyDescent="0.35">
      <c r="A251" s="1">
        <v>45289</v>
      </c>
      <c r="B251">
        <v>373.99597169999998</v>
      </c>
      <c r="C251">
        <v>89.291122439999995</v>
      </c>
      <c r="Q251" s="1">
        <v>45289</v>
      </c>
      <c r="R251">
        <f t="shared" si="20"/>
        <v>2.0251290659574206E-3</v>
      </c>
      <c r="S251">
        <f t="shared" si="21"/>
        <v>-3.3732773102856939E-3</v>
      </c>
    </row>
  </sheetData>
  <mergeCells count="2">
    <mergeCell ref="E2:N15"/>
    <mergeCell ref="AC53:AE5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Exercise 3M and MSFT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Macoris</dc:creator>
  <cp:lastModifiedBy>Lucas Serrão Macoris</cp:lastModifiedBy>
  <dcterms:created xsi:type="dcterms:W3CDTF">2024-08-20T23:36:56Z</dcterms:created>
  <dcterms:modified xsi:type="dcterms:W3CDTF">2024-08-20T23:39:18Z</dcterms:modified>
</cp:coreProperties>
</file>